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4\اردیبهشت\پایدار\"/>
    </mc:Choice>
  </mc:AlternateContent>
  <xr:revisionPtr revIDLastSave="0" documentId="13_ncr:1_{1749FFA1-B7DD-4D57-AC10-26FD7737EA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اوراق مشتقه" sheetId="18" r:id="rId3"/>
    <sheet name="سهام" sheetId="1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3" hidden="1">سهام!$C$11:$AA$17</definedName>
    <definedName name="_xlnm.Print_Area" localSheetId="9">'جمع درآمدها'!$A$1:$L$22</definedName>
    <definedName name="_xlnm.Print_Area" localSheetId="13">'درآمد سپرده بانکی'!$A$1:$L$20</definedName>
    <definedName name="_xlnm.Print_Area" localSheetId="16">'درآمد سود سهام'!$A$1:$U$27</definedName>
    <definedName name="_xlnm.Print_Area" localSheetId="19">'درآمد ناشی از تغییر قیمت اوراق'!$A$1:$S$30</definedName>
    <definedName name="_xlnm.Print_Area" localSheetId="20">'درآمد ناشی از فروش'!$A$1:$T$22</definedName>
    <definedName name="_xlnm.Print_Area" localSheetId="14">'سایر درآمدها'!$A$1:$F$22</definedName>
    <definedName name="_xlnm.Print_Area" localSheetId="1">'سرمایه گذاری ها'!$A$1:$S$22</definedName>
    <definedName name="_xlnm.Print_Area" localSheetId="12">'سرمایه‌گذاری در اوراق بهادار'!$A$1:$U$23</definedName>
    <definedName name="_xlnm.Print_Area" localSheetId="18">'سود سپرده بانکی'!$A$1:$O$20</definedName>
    <definedName name="_xlnm.Print_Area" localSheetId="3">سهام!$A$1:$AA$21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F10" i="8" l="1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V18" i="11"/>
  <c r="L19" i="4"/>
  <c r="R12" i="19"/>
  <c r="E19" i="1"/>
  <c r="D19" i="4"/>
  <c r="D17" i="6" l="1"/>
  <c r="C20" i="10"/>
  <c r="E20" i="10"/>
  <c r="G20" i="10"/>
  <c r="I20" i="10"/>
  <c r="K20" i="10"/>
  <c r="M20" i="10"/>
  <c r="O20" i="10"/>
  <c r="Q20" i="10"/>
  <c r="D17" i="13"/>
  <c r="F9" i="15" s="1"/>
  <c r="H17" i="13"/>
  <c r="N17" i="12"/>
  <c r="P17" i="12"/>
  <c r="R17" i="12"/>
  <c r="F18" i="11"/>
  <c r="H18" i="11"/>
  <c r="J18" i="11"/>
  <c r="L18" i="11"/>
  <c r="N18" i="11"/>
  <c r="R18" i="11"/>
  <c r="T18" i="11"/>
  <c r="D18" i="11"/>
  <c r="F13" i="15"/>
  <c r="Q12" i="20"/>
  <c r="S12" i="20"/>
  <c r="P12" i="19"/>
  <c r="K15" i="16" s="1"/>
  <c r="V12" i="19"/>
  <c r="X12" i="19"/>
  <c r="O15" i="16" s="1"/>
  <c r="H17" i="6"/>
  <c r="J17" i="6"/>
  <c r="AH21" i="3"/>
  <c r="AJ21" i="3"/>
  <c r="K19" i="1"/>
  <c r="O19" i="1"/>
  <c r="Q19" i="1"/>
  <c r="S19" i="1"/>
  <c r="W19" i="1"/>
  <c r="Y19" i="1"/>
  <c r="N17" i="7"/>
  <c r="F17" i="12"/>
  <c r="J17" i="12"/>
  <c r="L17" i="12"/>
  <c r="F17" i="6"/>
  <c r="P21" i="3"/>
  <c r="R21" i="3"/>
  <c r="T21" i="3"/>
  <c r="AD21" i="3"/>
  <c r="D12" i="19"/>
  <c r="F12" i="19"/>
  <c r="H12" i="19"/>
  <c r="G15" i="16" s="1"/>
  <c r="N12" i="19"/>
  <c r="J12" i="19"/>
  <c r="L12" i="19"/>
  <c r="I15" i="16" s="1"/>
  <c r="G19" i="1"/>
  <c r="I19" i="1"/>
  <c r="M19" i="1"/>
  <c r="I14" i="16" s="1"/>
  <c r="E15" i="16"/>
  <c r="E12" i="20"/>
  <c r="G12" i="20"/>
  <c r="I12" i="20"/>
  <c r="F11" i="15" s="1"/>
  <c r="K12" i="20"/>
  <c r="M15" i="16"/>
  <c r="V21" i="3"/>
  <c r="X21" i="3"/>
  <c r="Z21" i="3"/>
  <c r="AB21" i="3"/>
  <c r="C16" i="18"/>
  <c r="C13" i="18"/>
  <c r="D17" i="7"/>
  <c r="L17" i="7"/>
  <c r="F13" i="14"/>
  <c r="F10" i="15" s="1"/>
  <c r="D17" i="12"/>
  <c r="H17" i="12"/>
  <c r="F12" i="15"/>
  <c r="E17" i="6"/>
  <c r="G17" i="6"/>
  <c r="I17" i="6"/>
  <c r="D13" i="14"/>
  <c r="D28" i="9"/>
  <c r="F28" i="9"/>
  <c r="H28" i="9"/>
  <c r="J28" i="9"/>
  <c r="L28" i="9"/>
  <c r="N28" i="9"/>
  <c r="P28" i="9"/>
  <c r="R28" i="9"/>
  <c r="F17" i="7"/>
  <c r="H17" i="7"/>
  <c r="J17" i="7"/>
  <c r="F15" i="15" l="1"/>
  <c r="U9" i="20" s="1"/>
  <c r="U11" i="20" l="1"/>
  <c r="U10" i="20"/>
  <c r="H10" i="15"/>
  <c r="H9" i="15"/>
  <c r="H11" i="15"/>
  <c r="H13" i="15"/>
  <c r="H12" i="15"/>
  <c r="L14" i="5"/>
  <c r="U12" i="20" l="1"/>
  <c r="I12" i="16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4" i="16"/>
  <c r="O14" i="16"/>
  <c r="E14" i="16"/>
  <c r="G14" i="16"/>
  <c r="E17" i="16" l="1"/>
  <c r="G17" i="16"/>
  <c r="M17" i="16"/>
  <c r="O17" i="16"/>
  <c r="K14" i="16"/>
  <c r="K17" i="16" s="1"/>
  <c r="AA15" i="1" l="1"/>
  <c r="AA18" i="1"/>
  <c r="AA12" i="1"/>
  <c r="AA16" i="1"/>
  <c r="AA13" i="1"/>
  <c r="AA17" i="1"/>
  <c r="AA14" i="1"/>
  <c r="Q13" i="16"/>
  <c r="Z9" i="19"/>
  <c r="AL17" i="3"/>
  <c r="AL18" i="3"/>
  <c r="Q14" i="16"/>
  <c r="Z10" i="19"/>
  <c r="AL15" i="3"/>
  <c r="AL19" i="3"/>
  <c r="Z11" i="19"/>
  <c r="L10" i="6"/>
  <c r="AL16" i="3"/>
  <c r="AL20" i="3"/>
  <c r="AL14" i="3"/>
  <c r="Q15" i="16"/>
  <c r="L11" i="6"/>
  <c r="L14" i="6"/>
  <c r="L12" i="6"/>
  <c r="L16" i="6"/>
  <c r="L15" i="6"/>
  <c r="L13" i="6"/>
  <c r="AL13" i="3"/>
  <c r="J13" i="15"/>
  <c r="J12" i="15"/>
  <c r="J10" i="15"/>
  <c r="J11" i="15"/>
  <c r="AA11" i="1"/>
  <c r="Q17" i="16"/>
  <c r="Q12" i="16"/>
  <c r="J9" i="15"/>
  <c r="AF14" i="5"/>
  <c r="L17" i="6" l="1"/>
  <c r="AL21" i="3"/>
  <c r="Z12" i="19"/>
  <c r="AA19" i="1"/>
  <c r="J15" i="15"/>
  <c r="E17" i="12"/>
  <c r="G17" i="12"/>
  <c r="I17" i="12"/>
  <c r="K17" i="12"/>
  <c r="M17" i="12"/>
  <c r="O17" i="12"/>
  <c r="Q17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<sst xmlns="http://schemas.openxmlformats.org/spreadsheetml/2006/main" count="817" uniqueCount="228">
  <si>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</si>
  <si>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</si>
  <si>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</si>
  <si>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</si>
  <si>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</si>
  <si>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</si>
  <si>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</si>
  <si>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</si>
  <si>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</si>
  <si>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</si>
  <si>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</si>
  <si>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</si>
  <si>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</si>
  <si>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</si>
  <si>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</si>
  <si>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</si>
  <si>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</si>
  <si>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</si>
  <si>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</si>
  <si>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</si>
  <si>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</si>
  <si>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</si>
  <si>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</si>
  <si>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</si>
  <si>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</si>
  <si>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</si>
  <si>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</si>
  <si>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</si>
  <si>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</si>
  <si>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</si>
  <si>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</si>
  <si>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</si>
  <si>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</si>
  <si>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</si>
  <si>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</si>
  <si>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</si>
  <si>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</si>
  <si>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</si>
  <si>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</si>
  <si>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</si>
  <si>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</si>
  <si>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</si>
  <si>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</si>
  <si>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</si>
  <si>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</si>
  <si>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</si>
  <si>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</si>
  <si>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</si>
  <si>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</si>
  <si>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</si>
  <si>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</si>
  <si>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</si>
  <si>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</si>
  <si>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</si>
  <si>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</si>
  <si>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</si>
  <si>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</si>
  <si>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</si>
  <si>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</si>
  <si>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</si>
  <si>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</si>
  <si>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</si>
  <si>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</si>
  <si>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</si>
  <si>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</si>
  <si>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</si>
  <si>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</si>
  <si>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</si>
  <si>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</si>
  <si>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</si>
  <si>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</si>
  <si>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</si>
  <si>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</si>
  <si>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</si>
  <si>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</si>
  <si>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</si>
  <si>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</si>
  <si>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بله</t>
  </si>
  <si>
    <t>3. درآمد حاصل از سرمایه گذاری ها</t>
  </si>
  <si>
    <t>صندوق سرمایه‌گذاری مشترک گنجینه الماس پایدار</t>
  </si>
  <si>
    <t>تنزیل سود بانک</t>
  </si>
  <si>
    <t>سپرده های بانکی</t>
  </si>
  <si>
    <t>-</t>
  </si>
  <si>
    <t>تعدیل کارمزد کارگزار</t>
  </si>
  <si>
    <t>بانک‌اقتصادنوین‌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</si>
  <si>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</si>
  <si>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</si>
  <si>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</si>
  <si>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</si>
  <si>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</si>
  <si>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</si>
  <si>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</si>
  <si>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</si>
  <si>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</si>
  <si>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</si>
  <si>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</si>
  <si>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</si>
  <si>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</si>
  <si>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</si>
  <si>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</si>
  <si>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</si>
  <si>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</si>
  <si>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</si>
  <si>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</si>
  <si>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</si>
  <si>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</si>
  <si>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</si>
  <si>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</si>
  <si>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</si>
  <si>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</si>
  <si>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</si>
  <si>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</si>
  <si>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</si>
  <si>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</si>
  <si>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</si>
  <si>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</si>
  <si>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</si>
  <si>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</si>
  <si>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</si>
  <si>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</si>
  <si>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</si>
  <si>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</si>
  <si>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</si>
  <si>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</si>
  <si>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</si>
  <si>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</si>
  <si>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</si>
  <si>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</si>
  <si>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</si>
  <si>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</si>
  <si>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</si>
  <si>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</si>
  <si>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تاریخ تشکیل مجمع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</si>
  <si>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</si>
  <si>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</si>
  <si>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</si>
  <si>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</si>
  <si>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</si>
  <si>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</si>
  <si>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</si>
  <si>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</si>
  <si>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</si>
  <si>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</si>
  <si>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</si>
  <si>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</si>
  <si>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</si>
  <si>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</si>
  <si>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</si>
  <si>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</si>
  <si>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</si>
  <si>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</si>
  <si>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</si>
  <si>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</si>
  <si>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</si>
  <si>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</si>
  <si>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3-1</t>
  </si>
  <si>
    <t>3-3</t>
  </si>
  <si>
    <t>3-4</t>
  </si>
  <si>
    <t>4-5- درآمد حاصل از تغییر قیمت اوراق بهادار</t>
  </si>
  <si>
    <t>4-6- درآمد حاصل از فروش اوراق بهادار</t>
  </si>
  <si>
    <t>5.</t>
  </si>
  <si>
    <t>2-3- درآمد حاصل سرمایه گذاری در سهام و حق تقدم</t>
  </si>
  <si>
    <t>3-3- درآمد حاصل از سرمایه گذاری در اوراق بهادار با درآمد ثابت</t>
  </si>
  <si>
    <t>4-3- درآمد حاصل از سپرده های بانکی</t>
  </si>
  <si>
    <t>5-3-  سایر درآمدها</t>
  </si>
  <si>
    <t>1-1- سرمایه گذاری در سهام و حق تقدم سهام</t>
  </si>
  <si>
    <t xml:space="preserve">  2-1- سرمایه گذاری در اوراق مشتقه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</si>
  <si>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</si>
  <si>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</si>
  <si>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</si>
  <si>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-6-1</t>
  </si>
  <si>
    <t>1-4--درآمد سود صندوق</t>
  </si>
  <si>
    <t>2-4- درآمد حاصل از سود سهام</t>
  </si>
  <si>
    <t>3-4- سود اوراق بهادار با درآمد ثابت</t>
  </si>
  <si>
    <t>7-4- سود (زیان) ناشی از اعمال اختیار معامله سهام</t>
  </si>
  <si>
    <t>اسنادخزانه-م10بودجه02-051112</t>
  </si>
  <si>
    <t>1402/12/21</t>
  </si>
  <si>
    <t>1405/11/12</t>
  </si>
  <si>
    <t>اسناد خزانه-م11بودجه02-050720</t>
  </si>
  <si>
    <t>1402/12/29</t>
  </si>
  <si>
    <t>1405/07/20</t>
  </si>
  <si>
    <t>اسنادخزانه-م2بودجه02-050923</t>
  </si>
  <si>
    <t>1402/06/19</t>
  </si>
  <si>
    <t>1405/09/23</t>
  </si>
  <si>
    <t>اسنادخزانه-م5بودجه01-041015</t>
  </si>
  <si>
    <t>1401/12/08</t>
  </si>
  <si>
    <t>1404/10/14</t>
  </si>
  <si>
    <t>اسناد خزانه-م13بودجه02-051021</t>
  </si>
  <si>
    <t>1405/10/21</t>
  </si>
  <si>
    <t>1402/12/20</t>
  </si>
  <si>
    <t>معدنی‌وصنعتی‌چادرملو</t>
  </si>
  <si>
    <t>اسناد خزانه-م8بودجه02-041211</t>
  </si>
  <si>
    <t>1404/12/10</t>
  </si>
  <si>
    <t>1-3- درآمد حاصل از سرمایه گذاری در واحدهای صندوق های سرمایه گذاری</t>
  </si>
  <si>
    <t>سرمایه‌گذاری‌ سایپا</t>
  </si>
  <si>
    <t>ذوب آهن اصفهان</t>
  </si>
  <si>
    <t>بانک تجارت</t>
  </si>
  <si>
    <t>گروه مدیریت سرمایه گذاری امید</t>
  </si>
  <si>
    <t>اسناد خزانه-م12بودجه02-050916</t>
  </si>
  <si>
    <t>1405/09/16</t>
  </si>
  <si>
    <t>اسنادخزانه-م1بودجه02-050325</t>
  </si>
  <si>
    <t>1405/03/25</t>
  </si>
  <si>
    <t>صندوق سهامی جهش فارابی-اهرمی</t>
  </si>
  <si>
    <t>صندوق س سهامی شتاب آگاه-اهرمی</t>
  </si>
  <si>
    <t>صندوق س. گنجینه ارمغان الماس-س</t>
  </si>
  <si>
    <t>ح . معدنی‌وصنعتی‌چادرملو</t>
  </si>
  <si>
    <t xml:space="preserve">سپرده بانک آینده </t>
  </si>
  <si>
    <t xml:space="preserve">سپرده  بانک گردشگری </t>
  </si>
  <si>
    <t xml:space="preserve">سپرده موسسه اعتباری ملل  </t>
  </si>
  <si>
    <t xml:space="preserve">سپرده  بانک پاسارگاد  </t>
  </si>
  <si>
    <t xml:space="preserve">سپرده  بانک خاورمیانه   </t>
  </si>
  <si>
    <t xml:space="preserve">سپرده بانک پارسیان  </t>
  </si>
  <si>
    <t xml:space="preserve">سپرده بانک توسعه تعاون   </t>
  </si>
  <si>
    <t>1404/01/31</t>
  </si>
  <si>
    <t xml:space="preserve"> موسسه اعتباری ملل </t>
  </si>
  <si>
    <t xml:space="preserve"> بانک گردشگری </t>
  </si>
  <si>
    <t xml:space="preserve"> بانک پاسارگاد </t>
  </si>
  <si>
    <t xml:space="preserve"> بانک خاورمیانه </t>
  </si>
  <si>
    <t xml:space="preserve"> بانک آینده </t>
  </si>
  <si>
    <t xml:space="preserve"> بانک پارسیان </t>
  </si>
  <si>
    <t xml:space="preserve"> بانک توسعه تعاون </t>
  </si>
  <si>
    <t xml:space="preserve">  بانک توسعه تعاون </t>
  </si>
  <si>
    <t xml:space="preserve">  بانک پارسیان </t>
  </si>
  <si>
    <t>4-4- سود سپرده های بانکی</t>
  </si>
  <si>
    <t>برای ماه منتهی به 1404/02/31</t>
  </si>
  <si>
    <t>1404/02/31</t>
  </si>
  <si>
    <t>-4.58%</t>
  </si>
  <si>
    <t>1404/02/30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</si>
</sst>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3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b/>
      <sz val="14"/>
      <name val="Calibri"/>
      <family val="2"/>
    </font>
    <font>
      <b/>
      <sz val="14"/>
      <color theme="1"/>
      <name val="B Nazanin"/>
      <charset val="178"/>
    </font>
    <font>
      <sz val="20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65" fontId="14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3" fontId="8" fillId="0" borderId="0" xfId="0" applyNumberFormat="1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5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165" fontId="0" fillId="0" borderId="0" xfId="0" applyNumberFormat="1"/>
    <xf numFmtId="0" fontId="9" fillId="0" borderId="0" xfId="0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9" fontId="15" fillId="0" borderId="4" xfId="2" applyFont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right" vertical="top"/>
    </xf>
    <xf numFmtId="0" fontId="26" fillId="0" borderId="8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8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9" fontId="28" fillId="0" borderId="0" xfId="0" applyNumberFormat="1" applyFont="1" applyAlignment="1">
      <alignment horizontal="right" vertical="center"/>
    </xf>
    <xf numFmtId="49" fontId="28" fillId="0" borderId="0" xfId="0" applyNumberFormat="1" applyFont="1" applyAlignment="1">
      <alignment horizontal="right" vertical="center" readingOrder="2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top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left" vertical="center" wrapText="1" readingOrder="1"/>
    </xf>
    <xf numFmtId="9" fontId="26" fillId="0" borderId="4" xfId="0" applyNumberFormat="1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4" fontId="4" fillId="0" borderId="0" xfId="1" applyNumberFormat="1" applyFont="1" applyAlignment="1">
      <alignment horizontal="center" vertical="center" wrapText="1"/>
    </xf>
    <xf numFmtId="4" fontId="4" fillId="0" borderId="4" xfId="2" applyNumberFormat="1" applyFont="1" applyBorder="1" applyAlignment="1">
      <alignment horizontal="center" vertical="center" wrapText="1"/>
    </xf>
    <xf numFmtId="4" fontId="4" fillId="0" borderId="0" xfId="1" applyNumberFormat="1" applyFont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165" fontId="23" fillId="0" borderId="0" xfId="1" applyNumberFormat="1" applyFont="1" applyBorder="1" applyAlignment="1">
      <alignment horizontal="center" vertical="center"/>
    </xf>
    <xf numFmtId="165" fontId="23" fillId="0" borderId="5" xfId="1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left"/>
    </xf>
    <xf numFmtId="3" fontId="26" fillId="0" borderId="8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9" fontId="23" fillId="0" borderId="5" xfId="2" applyFont="1" applyBorder="1" applyAlignment="1">
      <alignment horizontal="center" vertical="center"/>
    </xf>
    <xf numFmtId="10" fontId="26" fillId="0" borderId="8" xfId="0" applyNumberFormat="1" applyFont="1" applyBorder="1" applyAlignment="1">
      <alignment horizontal="center" vertical="center"/>
    </xf>
    <xf numFmtId="10" fontId="26" fillId="0" borderId="0" xfId="2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wrapText="1"/>
    </xf>
    <xf numFmtId="3" fontId="8" fillId="0" borderId="0" xfId="0" applyNumberFormat="1" applyFont="1" applyAlignment="1">
      <alignment horizontal="center" wrapText="1"/>
    </xf>
    <xf numFmtId="3" fontId="14" fillId="0" borderId="0" xfId="0" applyNumberFormat="1" applyFont="1" applyAlignment="1">
      <alignment horizontal="center" wrapText="1"/>
    </xf>
    <xf numFmtId="3" fontId="14" fillId="0" borderId="4" xfId="0" applyNumberFormat="1" applyFont="1" applyBorder="1" applyAlignment="1">
      <alignment horizontal="center" wrapText="1"/>
    </xf>
    <xf numFmtId="166" fontId="23" fillId="0" borderId="5" xfId="2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6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right" readingOrder="2"/>
    </xf>
    <xf numFmtId="0" fontId="0" fillId="0" borderId="0" xfId="0" applyAlignment="1">
      <alignment horizontal="right" readingOrder="2"/>
    </xf>
    <xf numFmtId="0" fontId="25" fillId="0" borderId="5" xfId="0" applyFont="1" applyBorder="1" applyAlignment="1">
      <alignment horizontal="right" vertical="center"/>
    </xf>
    <xf numFmtId="0" fontId="26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readingOrder="2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57149</xdr:rowOff>
    </xdr:from>
    <xdr:to>
      <xdr:col>12</xdr:col>
      <xdr:colOff>571217</xdr:colOff>
      <xdr:row>53</xdr:row>
      <xdr:rowOff>28574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9DC2E7-F4BB-D335-5A39-33D68573B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799983" y="57149"/>
          <a:ext cx="7886417" cy="1006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topLeftCell="A4" zoomScaleNormal="100" zoomScaleSheetLayoutView="100" workbookViewId="0">
      <selection activeCell="I59" sqref="I59"/>
    </sheetView>
  </sheetViews>
  <sheetFormatPr defaultRowHeight="15" x14ac:dyDescent="0.25"/>
  <sheetData/>
  <pageMargins left="0.7" right="0.7" top="0.75" bottom="0.75" header="0.3" footer="0.3"/>
  <pageSetup paperSize="9" scale="6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D20"/>
  <sheetViews>
    <sheetView rightToLeft="1" view="pageBreakPreview" zoomScale="85" zoomScaleNormal="85" zoomScaleSheetLayoutView="85" workbookViewId="0">
      <selection activeCell="F10" sqref="F10"/>
    </sheetView>
  </sheetViews>
  <sheetFormatPr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72" t="s">
        <v>79</v>
      </c>
      <c r="C2" s="172"/>
      <c r="D2" s="172"/>
      <c r="E2" s="172"/>
      <c r="F2" s="172"/>
      <c r="G2" s="172"/>
      <c r="H2" s="172"/>
      <c r="I2" s="172"/>
      <c r="J2" s="172"/>
    </row>
    <row r="3" spans="2:30" ht="26.25" customHeight="1" x14ac:dyDescent="0.55000000000000004">
      <c r="B3" s="172" t="s">
        <v>39</v>
      </c>
      <c r="C3" s="172"/>
      <c r="D3" s="172"/>
      <c r="E3" s="172"/>
      <c r="F3" s="172"/>
      <c r="G3" s="172"/>
      <c r="H3" s="172"/>
      <c r="I3" s="172"/>
      <c r="J3" s="172"/>
    </row>
    <row r="4" spans="2:30" ht="26.25" customHeight="1" x14ac:dyDescent="0.55000000000000004">
      <c r="B4" s="172" t="s">
        <v>224</v>
      </c>
      <c r="C4" s="172"/>
      <c r="D4" s="172"/>
      <c r="E4" s="172"/>
      <c r="F4" s="172"/>
      <c r="G4" s="172"/>
      <c r="H4" s="172"/>
      <c r="I4" s="172"/>
      <c r="J4" s="172"/>
    </row>
    <row r="5" spans="2:30" ht="26.25" customHeight="1" x14ac:dyDescent="0.55000000000000004"/>
    <row r="6" spans="2:30" ht="26.25" customHeight="1" x14ac:dyDescent="0.55000000000000004">
      <c r="B6" s="11" t="s">
        <v>78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2:30" ht="26.25" customHeight="1" x14ac:dyDescent="0.55000000000000004">
      <c r="B7" s="11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2:30" s="4" customFormat="1" ht="58.5" customHeight="1" x14ac:dyDescent="0.6">
      <c r="B8" s="215" t="s">
        <v>43</v>
      </c>
      <c r="C8" s="29"/>
      <c r="D8" s="116" t="s">
        <v>102</v>
      </c>
      <c r="E8" s="29"/>
      <c r="F8" s="215" t="s">
        <v>36</v>
      </c>
      <c r="G8" s="29"/>
      <c r="H8" s="215" t="s">
        <v>59</v>
      </c>
      <c r="I8" s="29"/>
      <c r="J8" s="215" t="s">
        <v>11</v>
      </c>
    </row>
    <row r="9" spans="2:30" s="4" customFormat="1" ht="26.25" customHeight="1" x14ac:dyDescent="0.55000000000000004">
      <c r="B9" s="4" t="s">
        <v>103</v>
      </c>
      <c r="D9" s="131" t="s">
        <v>157</v>
      </c>
      <c r="F9" s="61">
        <f>'درآمد سپرده بانکی'!D17</f>
        <v>1360706993</v>
      </c>
      <c r="H9" s="134">
        <f>F9/$F$15</f>
        <v>0.25423403976016506</v>
      </c>
      <c r="I9" s="5"/>
      <c r="J9" s="134">
        <f>F9/'سرمایه گذاری ها'!$O$17</f>
        <v>8.4325605598709E-3</v>
      </c>
    </row>
    <row r="10" spans="2:30" s="4" customFormat="1" ht="26.25" customHeight="1" x14ac:dyDescent="0.55000000000000004">
      <c r="B10" s="4" t="s">
        <v>66</v>
      </c>
      <c r="D10" s="131" t="s">
        <v>154</v>
      </c>
      <c r="F10" s="61">
        <f>'سایر درآمدها'!F13</f>
        <v>4281979</v>
      </c>
      <c r="H10" s="134">
        <f>F10/$F$15</f>
        <v>8.0004352512223179E-4</v>
      </c>
      <c r="I10" s="5"/>
      <c r="J10" s="134">
        <f>F10/'سرمایه گذاری ها'!$O$17</f>
        <v>2.6536239924795802E-5</v>
      </c>
    </row>
    <row r="11" spans="2:30" s="4" customFormat="1" ht="26.25" customHeight="1" x14ac:dyDescent="0.55000000000000004">
      <c r="B11" s="4" t="s">
        <v>104</v>
      </c>
      <c r="D11" s="131" t="s">
        <v>155</v>
      </c>
      <c r="F11" s="61">
        <f>'درآمد سرمایه گذاری در صندوق'!I12</f>
        <v>986405479</v>
      </c>
      <c r="H11" s="134">
        <f>F11/$F$15</f>
        <v>0.18429966999348749</v>
      </c>
      <c r="I11" s="5"/>
      <c r="J11" s="134">
        <f>F11/'سرمایه گذاری ها'!$O$17</f>
        <v>6.1129427430347332E-3</v>
      </c>
    </row>
    <row r="12" spans="2:30" s="4" customFormat="1" ht="26.25" customHeight="1" x14ac:dyDescent="0.55000000000000004">
      <c r="B12" s="4" t="s">
        <v>105</v>
      </c>
      <c r="D12" s="131" t="s">
        <v>156</v>
      </c>
      <c r="F12" s="61">
        <f>'سرمایه‌گذاری در اوراق بهادار'!J17</f>
        <v>1710406781</v>
      </c>
      <c r="H12" s="134">
        <f>F12/$F$15</f>
        <v>0.31957183126405081</v>
      </c>
      <c r="I12" s="5"/>
      <c r="J12" s="134">
        <f>F12/'سرمایه گذاری ها'!$O$17</f>
        <v>1.0599716792075269E-2</v>
      </c>
    </row>
    <row r="13" spans="2:30" s="4" customFormat="1" ht="26.25" customHeight="1" x14ac:dyDescent="0.55000000000000004">
      <c r="B13" s="4" t="s">
        <v>107</v>
      </c>
      <c r="D13" s="130" t="s">
        <v>106</v>
      </c>
      <c r="F13" s="61">
        <f>'سرمایه‌گذاری در سهام'!J18</f>
        <v>1290381325</v>
      </c>
      <c r="H13" s="134">
        <f>F13/$F$15</f>
        <v>0.24109441545717439</v>
      </c>
      <c r="I13" s="5"/>
      <c r="J13" s="134">
        <f>F13/'سرمایه گذاری ها'!$O$17</f>
        <v>7.9967389925723366E-3</v>
      </c>
    </row>
    <row r="14" spans="2:30" s="4" customFormat="1" ht="26.25" customHeight="1" x14ac:dyDescent="0.55000000000000004">
      <c r="F14" s="61"/>
      <c r="H14" s="133"/>
      <c r="I14" s="5"/>
      <c r="J14" s="134"/>
    </row>
    <row r="15" spans="2:30" ht="24.75" thickBot="1" x14ac:dyDescent="0.65">
      <c r="B15" s="23" t="s">
        <v>67</v>
      </c>
      <c r="D15" s="23"/>
      <c r="F15" s="62">
        <f>SUM(F9:F14)</f>
        <v>5352182557</v>
      </c>
      <c r="G15" s="18"/>
      <c r="H15" s="132">
        <f>SUM(H9:H14)</f>
        <v>1</v>
      </c>
      <c r="I15" s="48"/>
      <c r="J15" s="135">
        <f>SUM(J9:J14)</f>
        <v>3.3168495327478037E-2</v>
      </c>
    </row>
    <row r="16" spans="2:30" ht="21.75" thickTop="1" x14ac:dyDescent="0.55000000000000004">
      <c r="F16" s="3"/>
    </row>
    <row r="20" spans="1:12" ht="26.25" customHeight="1" x14ac:dyDescent="0.55000000000000004">
      <c r="A20" s="171">
        <v>9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L20" s="171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A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48E34-077F-4F45-B5D3-AED85A3973B3}">
  <sheetPr>
    <pageSetUpPr fitToPage="1"/>
  </sheetPr>
  <dimension ref="A1:U21"/>
  <sheetViews>
    <sheetView rightToLeft="1" topLeftCell="A2" zoomScale="90" zoomScaleNormal="90" workbookViewId="0">
      <selection activeCell="Q22" sqref="Q22"/>
    </sheetView>
  </sheetViews>
  <sheetFormatPr defaultRowHeight="15" x14ac:dyDescent="0.25"/>
  <cols>
    <col min="1" max="1" width="30.140625" bestFit="1" customWidth="1"/>
    <col min="2" max="2" width="1.140625" customWidth="1"/>
    <col min="3" max="3" width="16.28515625" bestFit="1" customWidth="1"/>
    <col min="4" max="4" width="1.42578125" customWidth="1"/>
    <col min="5" max="5" width="15.42578125" bestFit="1" customWidth="1"/>
    <col min="6" max="6" width="1.42578125" customWidth="1"/>
    <col min="7" max="7" width="16.5703125" bestFit="1" customWidth="1"/>
    <col min="8" max="8" width="1.42578125" customWidth="1"/>
    <col min="9" max="9" width="16.570312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5703125" customWidth="1"/>
    <col min="15" max="15" width="16.28515625" customWidth="1"/>
    <col min="16" max="16" width="1.42578125" customWidth="1"/>
    <col min="17" max="17" width="16.5703125" bestFit="1" customWidth="1"/>
    <col min="18" max="18" width="1.42578125" customWidth="1"/>
    <col min="19" max="19" width="16.5703125" bestFit="1" customWidth="1"/>
    <col min="20" max="20" width="1.42578125" customWidth="1"/>
    <col min="21" max="21" width="17.28515625" bestFit="1" customWidth="1"/>
  </cols>
  <sheetData>
    <row r="1" spans="1:21" ht="25.5" x14ac:dyDescent="0.25">
      <c r="A1" s="179" t="s">
        <v>79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</row>
    <row r="2" spans="1:21" ht="25.5" x14ac:dyDescent="0.25">
      <c r="A2" s="179" t="s">
        <v>39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</row>
    <row r="3" spans="1:21" ht="25.5" x14ac:dyDescent="0.25">
      <c r="A3" s="179" t="s">
        <v>224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</row>
    <row r="4" spans="1:21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</row>
    <row r="5" spans="1:21" ht="24" x14ac:dyDescent="0.25">
      <c r="A5" s="139" t="s">
        <v>193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</row>
    <row r="6" spans="1:21" ht="21" x14ac:dyDescent="0.25">
      <c r="A6" s="118"/>
      <c r="B6" s="118"/>
      <c r="C6" s="181" t="s">
        <v>41</v>
      </c>
      <c r="D6" s="181"/>
      <c r="E6" s="181"/>
      <c r="F6" s="181"/>
      <c r="G6" s="181"/>
      <c r="H6" s="181"/>
      <c r="I6" s="181"/>
      <c r="J6" s="181"/>
      <c r="K6" s="181"/>
      <c r="L6" s="118"/>
      <c r="M6" s="181" t="s">
        <v>108</v>
      </c>
      <c r="N6" s="181"/>
      <c r="O6" s="181"/>
      <c r="P6" s="181"/>
      <c r="Q6" s="181"/>
      <c r="R6" s="181"/>
      <c r="S6" s="181"/>
      <c r="T6" s="181"/>
      <c r="U6" s="181"/>
    </row>
    <row r="7" spans="1:21" ht="21" x14ac:dyDescent="0.25">
      <c r="A7" s="118"/>
      <c r="B7" s="118"/>
      <c r="C7" s="119"/>
      <c r="D7" s="119"/>
      <c r="E7" s="119"/>
      <c r="F7" s="119"/>
      <c r="G7" s="119"/>
      <c r="H7" s="119"/>
      <c r="I7" s="185" t="s">
        <v>61</v>
      </c>
      <c r="J7" s="185"/>
      <c r="K7" s="185"/>
      <c r="L7" s="118"/>
      <c r="M7" s="119"/>
      <c r="N7" s="119"/>
      <c r="O7" s="119"/>
      <c r="P7" s="119"/>
      <c r="Q7" s="119"/>
      <c r="R7" s="119"/>
      <c r="S7" s="185" t="s">
        <v>61</v>
      </c>
      <c r="T7" s="185"/>
      <c r="U7" s="185"/>
    </row>
    <row r="8" spans="1:21" ht="21" x14ac:dyDescent="0.25">
      <c r="A8" s="120" t="s">
        <v>98</v>
      </c>
      <c r="B8" s="118"/>
      <c r="C8" s="120" t="s">
        <v>109</v>
      </c>
      <c r="D8" s="118"/>
      <c r="E8" s="120" t="s">
        <v>57</v>
      </c>
      <c r="F8" s="118"/>
      <c r="G8" s="120" t="s">
        <v>58</v>
      </c>
      <c r="H8" s="118"/>
      <c r="I8" s="121" t="s">
        <v>36</v>
      </c>
      <c r="J8" s="119"/>
      <c r="K8" s="121" t="s">
        <v>59</v>
      </c>
      <c r="L8" s="118"/>
      <c r="M8" s="120" t="s">
        <v>109</v>
      </c>
      <c r="N8" s="145"/>
      <c r="O8" s="145" t="s">
        <v>57</v>
      </c>
      <c r="P8" s="118"/>
      <c r="Q8" s="120" t="s">
        <v>58</v>
      </c>
      <c r="R8" s="118"/>
      <c r="S8" s="121" t="s">
        <v>36</v>
      </c>
      <c r="T8" s="119"/>
      <c r="U8" s="121" t="s">
        <v>59</v>
      </c>
    </row>
    <row r="9" spans="1:21" ht="21" x14ac:dyDescent="0.25">
      <c r="A9" s="145" t="s">
        <v>202</v>
      </c>
      <c r="B9" s="118"/>
      <c r="C9" s="153">
        <v>0</v>
      </c>
      <c r="D9" s="154"/>
      <c r="E9" s="153">
        <v>151873435</v>
      </c>
      <c r="F9" s="154"/>
      <c r="G9" s="155">
        <v>442466453</v>
      </c>
      <c r="H9" s="154"/>
      <c r="I9" s="156">
        <v>594339888</v>
      </c>
      <c r="J9" s="154"/>
      <c r="K9" s="157">
        <v>11.08</v>
      </c>
      <c r="L9" s="154"/>
      <c r="M9" s="153">
        <v>0</v>
      </c>
      <c r="N9" s="153"/>
      <c r="O9" s="158">
        <v>1720009064</v>
      </c>
      <c r="P9" s="154"/>
      <c r="Q9" s="155">
        <v>862716813</v>
      </c>
      <c r="R9" s="159"/>
      <c r="S9" s="156">
        <v>2582725877</v>
      </c>
      <c r="T9" s="154"/>
      <c r="U9" s="163">
        <f>S9/'جمع درآمدها'!F15</f>
        <v>0.48255563959082648</v>
      </c>
    </row>
    <row r="10" spans="1:21" ht="21" x14ac:dyDescent="0.25">
      <c r="A10" s="145" t="s">
        <v>203</v>
      </c>
      <c r="B10" s="118"/>
      <c r="C10" s="153">
        <v>0</v>
      </c>
      <c r="D10" s="154"/>
      <c r="E10" s="153">
        <v>-120588890</v>
      </c>
      <c r="F10" s="154"/>
      <c r="G10" s="155">
        <v>450768538</v>
      </c>
      <c r="H10" s="154"/>
      <c r="I10" s="155">
        <v>330179648</v>
      </c>
      <c r="J10" s="154"/>
      <c r="K10" s="153">
        <v>6.15</v>
      </c>
      <c r="L10" s="154"/>
      <c r="M10" s="153">
        <v>0</v>
      </c>
      <c r="N10" s="153"/>
      <c r="O10" s="153">
        <v>1429568109</v>
      </c>
      <c r="P10" s="154"/>
      <c r="Q10" s="155">
        <v>450768538</v>
      </c>
      <c r="R10" s="159"/>
      <c r="S10" s="155">
        <v>1880336647</v>
      </c>
      <c r="T10" s="154"/>
      <c r="U10" s="163">
        <f>S10/'جمع درآمدها'!F15</f>
        <v>0.35132147062897728</v>
      </c>
    </row>
    <row r="11" spans="1:21" ht="21" x14ac:dyDescent="0.25">
      <c r="A11" s="145" t="s">
        <v>204</v>
      </c>
      <c r="B11" s="118"/>
      <c r="C11" s="153">
        <v>0</v>
      </c>
      <c r="D11" s="154"/>
      <c r="E11" s="153">
        <v>61885943</v>
      </c>
      <c r="F11" s="154"/>
      <c r="G11" s="155">
        <v>0</v>
      </c>
      <c r="H11" s="154"/>
      <c r="I11" s="155">
        <v>61885943</v>
      </c>
      <c r="J11" s="154"/>
      <c r="K11" s="153">
        <v>1.1499999999999999</v>
      </c>
      <c r="L11" s="154"/>
      <c r="M11" s="153">
        <v>0</v>
      </c>
      <c r="N11" s="153"/>
      <c r="O11" s="153">
        <v>171524117</v>
      </c>
      <c r="P11" s="154"/>
      <c r="Q11" s="155">
        <v>0</v>
      </c>
      <c r="R11" s="159"/>
      <c r="S11" s="155">
        <v>171524117</v>
      </c>
      <c r="T11" s="154"/>
      <c r="U11" s="170">
        <f>S11/'جمع درآمدها'!F15</f>
        <v>3.2047508688893174E-2</v>
      </c>
    </row>
    <row r="12" spans="1:21" ht="21.75" thickBot="1" x14ac:dyDescent="0.3">
      <c r="A12" s="123" t="s">
        <v>61</v>
      </c>
      <c r="B12" s="125"/>
      <c r="C12" s="124">
        <v>0</v>
      </c>
      <c r="D12" s="125"/>
      <c r="E12" s="160">
        <f>SUM(E9:E11)</f>
        <v>93170488</v>
      </c>
      <c r="F12" s="160"/>
      <c r="G12" s="160">
        <f>SUM(G9:G11)</f>
        <v>893234991</v>
      </c>
      <c r="H12" s="160"/>
      <c r="I12" s="160">
        <f>SUM(I9:I11)</f>
        <v>986405479</v>
      </c>
      <c r="J12" s="160"/>
      <c r="K12" s="160">
        <f>SUM(K9:K11)</f>
        <v>18.38</v>
      </c>
      <c r="L12" s="160"/>
      <c r="M12" s="160">
        <v>0</v>
      </c>
      <c r="N12" s="160"/>
      <c r="O12" s="160"/>
      <c r="P12" s="160"/>
      <c r="Q12" s="160">
        <f>SUM(Q9:Q11)</f>
        <v>1313485351</v>
      </c>
      <c r="R12" s="160"/>
      <c r="S12" s="160">
        <f>SUM(S9:S11)</f>
        <v>4634586641</v>
      </c>
      <c r="T12" s="160"/>
      <c r="U12" s="164">
        <f>SUM(U9:U11)</f>
        <v>0.86592461890869687</v>
      </c>
    </row>
    <row r="13" spans="1:21" ht="15.75" thickTop="1" x14ac:dyDescent="0.25"/>
    <row r="21" spans="1:21" ht="30" x14ac:dyDescent="0.25">
      <c r="A21" s="171">
        <v>10</v>
      </c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</row>
  </sheetData>
  <sortState xmlns:xlrd2="http://schemas.microsoft.com/office/spreadsheetml/2017/richdata2" ref="A9:S11">
    <sortCondition descending="1" ref="S9:S11"/>
  </sortState>
  <mergeCells count="8">
    <mergeCell ref="A21:U21"/>
    <mergeCell ref="A1:U1"/>
    <mergeCell ref="A2:U2"/>
    <mergeCell ref="A3:U3"/>
    <mergeCell ref="C6:K6"/>
    <mergeCell ref="M6:U6"/>
    <mergeCell ref="I7:K7"/>
    <mergeCell ref="S7:U7"/>
  </mergeCells>
  <pageMargins left="0.7" right="0.7" top="0.75" bottom="0.75" header="0.3" footer="0.3"/>
  <pageSetup paperSize="9" scale="62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AB21"/>
  <sheetViews>
    <sheetView rightToLeft="1" topLeftCell="A4" zoomScale="70" zoomScaleNormal="70" zoomScaleSheetLayoutView="70" workbookViewId="0">
      <selection activeCell="F22" sqref="F22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217" t="s">
        <v>79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</row>
    <row r="3" spans="2:28" ht="35.25" x14ac:dyDescent="0.55000000000000004">
      <c r="B3" s="217" t="s">
        <v>39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</row>
    <row r="4" spans="2:28" ht="35.25" x14ac:dyDescent="0.55000000000000004">
      <c r="B4" s="217" t="s">
        <v>224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</row>
    <row r="7" spans="2:28" s="2" customFormat="1" ht="30" x14ac:dyDescent="0.55000000000000004">
      <c r="B7" s="11" t="s">
        <v>161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31.5" customHeight="1" x14ac:dyDescent="0.55000000000000004">
      <c r="B8" s="173" t="s">
        <v>1</v>
      </c>
      <c r="D8" s="174" t="s">
        <v>41</v>
      </c>
      <c r="E8" s="174" t="s">
        <v>41</v>
      </c>
      <c r="F8" s="174" t="s">
        <v>41</v>
      </c>
      <c r="G8" s="174" t="s">
        <v>41</v>
      </c>
      <c r="H8" s="174" t="s">
        <v>41</v>
      </c>
      <c r="I8" s="174" t="s">
        <v>41</v>
      </c>
      <c r="J8" s="174" t="s">
        <v>41</v>
      </c>
      <c r="K8" s="174" t="s">
        <v>41</v>
      </c>
      <c r="L8" s="174" t="s">
        <v>41</v>
      </c>
      <c r="N8" s="174" t="s">
        <v>42</v>
      </c>
      <c r="O8" s="174" t="s">
        <v>42</v>
      </c>
      <c r="P8" s="174" t="s">
        <v>42</v>
      </c>
      <c r="Q8" s="174" t="s">
        <v>42</v>
      </c>
      <c r="R8" s="174" t="s">
        <v>42</v>
      </c>
      <c r="S8" s="174" t="s">
        <v>42</v>
      </c>
      <c r="T8" s="174" t="s">
        <v>42</v>
      </c>
      <c r="U8" s="174" t="s">
        <v>42</v>
      </c>
      <c r="V8" s="174" t="s">
        <v>42</v>
      </c>
    </row>
    <row r="9" spans="2:28" s="32" customFormat="1" ht="55.5" customHeight="1" x14ac:dyDescent="0.25">
      <c r="B9" s="173" t="s">
        <v>1</v>
      </c>
      <c r="D9" s="218" t="s">
        <v>56</v>
      </c>
      <c r="E9" s="33"/>
      <c r="F9" s="218" t="s">
        <v>57</v>
      </c>
      <c r="G9" s="33"/>
      <c r="H9" s="218" t="s">
        <v>58</v>
      </c>
      <c r="I9" s="33"/>
      <c r="J9" s="218" t="s">
        <v>36</v>
      </c>
      <c r="K9" s="33"/>
      <c r="L9" s="218" t="s">
        <v>59</v>
      </c>
      <c r="N9" s="218" t="s">
        <v>56</v>
      </c>
      <c r="O9" s="33"/>
      <c r="P9" s="218" t="s">
        <v>57</v>
      </c>
      <c r="Q9" s="33"/>
      <c r="R9" s="218" t="s">
        <v>58</v>
      </c>
      <c r="S9" s="33"/>
      <c r="T9" s="218" t="s">
        <v>36</v>
      </c>
      <c r="U9" s="33"/>
      <c r="V9" s="218" t="s">
        <v>59</v>
      </c>
    </row>
    <row r="10" spans="2:28" x14ac:dyDescent="0.55000000000000004">
      <c r="B10" s="4" t="s">
        <v>194</v>
      </c>
      <c r="D10" s="61">
        <v>0</v>
      </c>
      <c r="E10" s="111"/>
      <c r="F10" s="61">
        <v>810342260</v>
      </c>
      <c r="G10" s="111"/>
      <c r="H10" s="61">
        <v>0</v>
      </c>
      <c r="I10" s="111"/>
      <c r="J10" s="61">
        <v>810342260</v>
      </c>
      <c r="K10" s="111"/>
      <c r="L10" s="152">
        <v>15.1</v>
      </c>
      <c r="M10" s="111"/>
      <c r="N10" s="61">
        <v>0</v>
      </c>
      <c r="O10" s="111"/>
      <c r="P10" s="61">
        <v>1679684955</v>
      </c>
      <c r="Q10" s="111"/>
      <c r="R10" s="61">
        <v>0</v>
      </c>
      <c r="S10" s="111"/>
      <c r="T10" s="61">
        <v>1679684955</v>
      </c>
      <c r="U10" s="111"/>
      <c r="V10" s="150">
        <v>13.3</v>
      </c>
    </row>
    <row r="11" spans="2:28" x14ac:dyDescent="0.55000000000000004">
      <c r="B11" s="4" t="s">
        <v>84</v>
      </c>
      <c r="D11" s="61">
        <v>0</v>
      </c>
      <c r="E11" s="111"/>
      <c r="F11" s="61">
        <v>744180401</v>
      </c>
      <c r="G11" s="111"/>
      <c r="H11" s="61">
        <v>0</v>
      </c>
      <c r="I11" s="111"/>
      <c r="J11" s="61">
        <v>744180401</v>
      </c>
      <c r="K11" s="111"/>
      <c r="L11" s="152">
        <v>13.87</v>
      </c>
      <c r="M11" s="111"/>
      <c r="N11" s="61">
        <v>0</v>
      </c>
      <c r="O11" s="111"/>
      <c r="P11" s="61">
        <v>1219835145</v>
      </c>
      <c r="Q11" s="111"/>
      <c r="R11" s="61">
        <v>0</v>
      </c>
      <c r="S11" s="111"/>
      <c r="T11" s="61">
        <v>1219835145</v>
      </c>
      <c r="U11" s="111"/>
      <c r="V11" s="150">
        <v>9.66</v>
      </c>
    </row>
    <row r="12" spans="2:28" ht="23.25" customHeight="1" x14ac:dyDescent="0.55000000000000004">
      <c r="B12" s="4" t="s">
        <v>196</v>
      </c>
      <c r="D12" s="61">
        <v>0</v>
      </c>
      <c r="E12" s="111"/>
      <c r="F12" s="61">
        <v>-284915005</v>
      </c>
      <c r="G12" s="111"/>
      <c r="H12" s="61">
        <v>271176874</v>
      </c>
      <c r="I12" s="111"/>
      <c r="J12" s="61">
        <v>-13738131</v>
      </c>
      <c r="K12" s="111"/>
      <c r="L12" s="152">
        <v>-0.26</v>
      </c>
      <c r="M12" s="111"/>
      <c r="N12" s="61">
        <v>0</v>
      </c>
      <c r="O12" s="111"/>
      <c r="P12" s="61">
        <v>90047499</v>
      </c>
      <c r="Q12" s="111"/>
      <c r="R12" s="61">
        <v>271176874</v>
      </c>
      <c r="S12" s="111"/>
      <c r="T12" s="61">
        <v>361224373</v>
      </c>
      <c r="U12" s="111"/>
      <c r="V12" s="150">
        <v>2.86</v>
      </c>
    </row>
    <row r="13" spans="2:28" ht="23.25" customHeight="1" x14ac:dyDescent="0.55000000000000004">
      <c r="B13" s="4" t="s">
        <v>195</v>
      </c>
      <c r="D13" s="61">
        <v>0</v>
      </c>
      <c r="E13" s="111"/>
      <c r="F13" s="61">
        <v>-122785043</v>
      </c>
      <c r="G13" s="111"/>
      <c r="H13" s="61">
        <v>182507607</v>
      </c>
      <c r="I13" s="111"/>
      <c r="J13" s="61">
        <v>59722564</v>
      </c>
      <c r="K13" s="111"/>
      <c r="L13" s="152">
        <v>1.1100000000000001</v>
      </c>
      <c r="M13" s="111"/>
      <c r="N13" s="61">
        <v>0</v>
      </c>
      <c r="O13" s="111"/>
      <c r="P13" s="61">
        <v>26362219</v>
      </c>
      <c r="Q13" s="111"/>
      <c r="R13" s="61">
        <v>182507607</v>
      </c>
      <c r="S13" s="111"/>
      <c r="T13" s="61">
        <v>208869826</v>
      </c>
      <c r="U13" s="111"/>
      <c r="V13" s="150">
        <v>1.65</v>
      </c>
    </row>
    <row r="14" spans="2:28" ht="23.25" customHeight="1" x14ac:dyDescent="0.55000000000000004">
      <c r="B14" s="4" t="s">
        <v>190</v>
      </c>
      <c r="D14" s="61">
        <v>0</v>
      </c>
      <c r="E14" s="111"/>
      <c r="F14" s="61">
        <v>-40304766</v>
      </c>
      <c r="G14" s="111"/>
      <c r="H14" s="61">
        <v>59941219</v>
      </c>
      <c r="I14" s="111"/>
      <c r="J14" s="61">
        <v>19636453</v>
      </c>
      <c r="K14" s="111"/>
      <c r="L14" s="152">
        <v>0.37</v>
      </c>
      <c r="M14" s="111"/>
      <c r="N14" s="61">
        <v>0</v>
      </c>
      <c r="O14" s="111"/>
      <c r="P14" s="61">
        <v>3628300</v>
      </c>
      <c r="Q14" s="111"/>
      <c r="R14" s="61">
        <v>59941219</v>
      </c>
      <c r="S14" s="111"/>
      <c r="T14" s="61">
        <v>63569519</v>
      </c>
      <c r="U14" s="111"/>
      <c r="V14" s="150">
        <v>0.5</v>
      </c>
    </row>
    <row r="15" spans="2:28" ht="23.25" customHeight="1" x14ac:dyDescent="0.55000000000000004">
      <c r="B15" s="4" t="s">
        <v>197</v>
      </c>
      <c r="D15" s="61">
        <v>26600652</v>
      </c>
      <c r="E15" s="111"/>
      <c r="F15" s="61">
        <v>11573068</v>
      </c>
      <c r="G15" s="111"/>
      <c r="H15" s="61">
        <v>0</v>
      </c>
      <c r="I15" s="111"/>
      <c r="J15" s="61">
        <v>38173720</v>
      </c>
      <c r="K15" s="111"/>
      <c r="L15" s="152">
        <v>0.71</v>
      </c>
      <c r="M15" s="111"/>
      <c r="N15" s="61">
        <v>26600652</v>
      </c>
      <c r="O15" s="111"/>
      <c r="P15" s="61">
        <v>17426114</v>
      </c>
      <c r="Q15" s="111"/>
      <c r="R15" s="61">
        <v>0</v>
      </c>
      <c r="S15" s="111"/>
      <c r="T15" s="61">
        <v>44026766</v>
      </c>
      <c r="U15" s="111"/>
      <c r="V15" s="150">
        <v>0.35</v>
      </c>
    </row>
    <row r="16" spans="2:28" ht="23.25" customHeight="1" x14ac:dyDescent="0.55000000000000004">
      <c r="B16" s="4" t="s">
        <v>205</v>
      </c>
      <c r="D16" s="61">
        <v>0</v>
      </c>
      <c r="E16" s="111"/>
      <c r="F16" s="61">
        <v>0</v>
      </c>
      <c r="G16" s="111"/>
      <c r="H16" s="61">
        <v>-14689928</v>
      </c>
      <c r="I16" s="111"/>
      <c r="J16" s="61">
        <v>-14689928</v>
      </c>
      <c r="K16" s="111"/>
      <c r="L16" s="152">
        <v>-0.27</v>
      </c>
      <c r="M16" s="111"/>
      <c r="N16" s="61">
        <v>0</v>
      </c>
      <c r="O16" s="111"/>
      <c r="P16" s="61">
        <v>0</v>
      </c>
      <c r="Q16" s="111"/>
      <c r="R16" s="61">
        <v>-14689928</v>
      </c>
      <c r="S16" s="111"/>
      <c r="T16" s="61">
        <v>-14689928</v>
      </c>
      <c r="U16" s="111"/>
      <c r="V16" s="150">
        <v>-0.12</v>
      </c>
    </row>
    <row r="17" spans="1:22" ht="23.25" customHeight="1" x14ac:dyDescent="0.55000000000000004">
      <c r="B17" s="4" t="s">
        <v>13</v>
      </c>
      <c r="D17" s="61">
        <v>0</v>
      </c>
      <c r="E17" s="111"/>
      <c r="F17" s="61">
        <v>-344299568</v>
      </c>
      <c r="G17" s="111"/>
      <c r="H17" s="61">
        <v>-8946446</v>
      </c>
      <c r="I17" s="111"/>
      <c r="J17" s="61">
        <v>-353246014</v>
      </c>
      <c r="K17" s="111"/>
      <c r="L17" s="152">
        <v>-6.58</v>
      </c>
      <c r="M17" s="111"/>
      <c r="N17" s="61">
        <v>0</v>
      </c>
      <c r="O17" s="111"/>
      <c r="P17" s="61">
        <v>-61646108</v>
      </c>
      <c r="Q17" s="111"/>
      <c r="R17" s="61">
        <v>-8946446</v>
      </c>
      <c r="S17" s="111"/>
      <c r="T17" s="61">
        <v>-70592554</v>
      </c>
      <c r="U17" s="111"/>
      <c r="V17" s="150">
        <v>-0.56000000000000005</v>
      </c>
    </row>
    <row r="18" spans="1:22" ht="21.75" thickBot="1" x14ac:dyDescent="0.6">
      <c r="B18" s="35" t="s">
        <v>67</v>
      </c>
      <c r="D18" s="65">
        <f>SUM(D10:D17)</f>
        <v>26600652</v>
      </c>
      <c r="E18" s="5"/>
      <c r="F18" s="65">
        <f>SUM(F10:F17)</f>
        <v>773791347</v>
      </c>
      <c r="G18" s="5"/>
      <c r="H18" s="65">
        <f>SUM(H10:H17)</f>
        <v>489989326</v>
      </c>
      <c r="I18" s="5"/>
      <c r="J18" s="65">
        <f>SUM(J10:J17)</f>
        <v>1290381325</v>
      </c>
      <c r="K18" s="5"/>
      <c r="L18" s="151">
        <f>SUM(L10:L17)</f>
        <v>24.049999999999997</v>
      </c>
      <c r="M18" s="5"/>
      <c r="N18" s="65">
        <f>SUM(N10:N17)</f>
        <v>26600652</v>
      </c>
      <c r="O18" s="5"/>
      <c r="P18" s="65"/>
      <c r="Q18" s="5"/>
      <c r="R18" s="65">
        <f>SUM(R10:R17)</f>
        <v>489989326</v>
      </c>
      <c r="S18" s="5"/>
      <c r="T18" s="65">
        <f>SUM(T10:T17)</f>
        <v>3491928102</v>
      </c>
      <c r="U18" s="5"/>
      <c r="V18" s="151">
        <f>SUM(V10:V17)</f>
        <v>27.64</v>
      </c>
    </row>
    <row r="19" spans="1:22" ht="21.75" thickTop="1" x14ac:dyDescent="0.55000000000000004"/>
    <row r="20" spans="1:22" ht="21" customHeight="1" x14ac:dyDescent="0.55000000000000004">
      <c r="A20" s="216">
        <v>11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</row>
    <row r="21" spans="1:22" x14ac:dyDescent="0.55000000000000004">
      <c r="T21" s="21"/>
    </row>
  </sheetData>
  <sortState xmlns:xlrd2="http://schemas.microsoft.com/office/spreadsheetml/2017/richdata2" ref="B10:V17">
    <sortCondition descending="1" ref="T10:T17"/>
  </sortState>
  <mergeCells count="17">
    <mergeCell ref="J9"/>
    <mergeCell ref="A20:V20"/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AB23"/>
  <sheetViews>
    <sheetView rightToLeft="1" view="pageBreakPreview" topLeftCell="A4" zoomScale="85" zoomScaleNormal="70" zoomScaleSheetLayoutView="85" workbookViewId="0">
      <selection activeCell="A17" sqref="A17:XFD18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72" t="s">
        <v>79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4"/>
      <c r="R2" s="14"/>
      <c r="S2" s="14"/>
      <c r="T2" s="14"/>
      <c r="U2" s="14"/>
    </row>
    <row r="3" spans="2:28" ht="30" x14ac:dyDescent="0.6">
      <c r="B3" s="172" t="s">
        <v>39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4"/>
      <c r="R3" s="14"/>
    </row>
    <row r="4" spans="2:28" ht="30" x14ac:dyDescent="0.6">
      <c r="B4" s="172" t="s">
        <v>224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4"/>
      <c r="R4" s="14"/>
    </row>
    <row r="5" spans="2:28" ht="54" customHeight="1" x14ac:dyDescent="0.6"/>
    <row r="6" spans="2:28" s="2" customFormat="1" ht="30" x14ac:dyDescent="0.55000000000000004">
      <c r="B6" s="11" t="s">
        <v>162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13" customFormat="1" ht="27" customHeight="1" x14ac:dyDescent="0.6">
      <c r="B7" s="173" t="s">
        <v>43</v>
      </c>
      <c r="D7" s="174" t="s">
        <v>41</v>
      </c>
      <c r="E7" s="174" t="s">
        <v>41</v>
      </c>
      <c r="F7" s="174" t="s">
        <v>41</v>
      </c>
      <c r="G7" s="174" t="s">
        <v>41</v>
      </c>
      <c r="H7" s="174" t="s">
        <v>41</v>
      </c>
      <c r="I7" s="174" t="s">
        <v>41</v>
      </c>
      <c r="J7" s="174" t="s">
        <v>41</v>
      </c>
      <c r="L7" s="174" t="s">
        <v>42</v>
      </c>
      <c r="M7" s="174" t="s">
        <v>42</v>
      </c>
      <c r="N7" s="174" t="s">
        <v>42</v>
      </c>
      <c r="O7" s="174" t="s">
        <v>42</v>
      </c>
      <c r="P7" s="174" t="s">
        <v>42</v>
      </c>
      <c r="Q7" s="174" t="s">
        <v>42</v>
      </c>
      <c r="R7" s="174" t="s">
        <v>42</v>
      </c>
    </row>
    <row r="8" spans="2:28" s="37" customFormat="1" ht="48" customHeight="1" x14ac:dyDescent="0.75">
      <c r="B8" s="173" t="s">
        <v>43</v>
      </c>
      <c r="D8" s="219" t="s">
        <v>60</v>
      </c>
      <c r="E8" s="38"/>
      <c r="F8" s="219" t="s">
        <v>57</v>
      </c>
      <c r="G8" s="38"/>
      <c r="H8" s="219" t="s">
        <v>58</v>
      </c>
      <c r="I8" s="38"/>
      <c r="J8" s="219" t="s">
        <v>61</v>
      </c>
      <c r="L8" s="219" t="s">
        <v>60</v>
      </c>
      <c r="M8" s="38"/>
      <c r="N8" s="219" t="s">
        <v>57</v>
      </c>
      <c r="O8" s="38"/>
      <c r="P8" s="219" t="s">
        <v>58</v>
      </c>
      <c r="Q8" s="38"/>
      <c r="R8" s="219" t="s">
        <v>61</v>
      </c>
    </row>
    <row r="9" spans="2:28" ht="21.75" x14ac:dyDescent="0.6">
      <c r="B9" s="34" t="s">
        <v>181</v>
      </c>
      <c r="C9" s="4"/>
      <c r="D9" s="63">
        <v>0</v>
      </c>
      <c r="E9" s="5"/>
      <c r="F9" s="63">
        <v>231508495</v>
      </c>
      <c r="G9" s="5"/>
      <c r="H9" s="63">
        <v>119162849</v>
      </c>
      <c r="I9" s="5"/>
      <c r="J9" s="63">
        <v>350671344</v>
      </c>
      <c r="K9" s="5"/>
      <c r="L9" s="63">
        <v>0</v>
      </c>
      <c r="M9" s="5"/>
      <c r="N9" s="63">
        <v>321106785</v>
      </c>
      <c r="O9" s="5"/>
      <c r="P9" s="63">
        <v>122142310</v>
      </c>
      <c r="Q9" s="4"/>
      <c r="R9" s="63">
        <v>443249095</v>
      </c>
    </row>
    <row r="10" spans="2:28" ht="21.75" x14ac:dyDescent="0.6">
      <c r="B10" s="4" t="s">
        <v>178</v>
      </c>
      <c r="C10" s="4"/>
      <c r="D10" s="64">
        <v>0</v>
      </c>
      <c r="E10" s="5"/>
      <c r="F10" s="64">
        <v>277610780</v>
      </c>
      <c r="G10" s="5"/>
      <c r="H10" s="64">
        <v>0</v>
      </c>
      <c r="I10" s="5"/>
      <c r="J10" s="64">
        <v>277610780</v>
      </c>
      <c r="K10" s="5"/>
      <c r="L10" s="64">
        <v>0</v>
      </c>
      <c r="M10" s="5"/>
      <c r="N10" s="64">
        <v>286759486</v>
      </c>
      <c r="O10" s="5"/>
      <c r="P10" s="64">
        <v>3059446</v>
      </c>
      <c r="Q10" s="4"/>
      <c r="R10" s="64">
        <v>289818932</v>
      </c>
    </row>
    <row r="11" spans="2:28" ht="21.75" x14ac:dyDescent="0.6">
      <c r="B11" s="4" t="s">
        <v>198</v>
      </c>
      <c r="C11" s="4"/>
      <c r="D11" s="64">
        <v>0</v>
      </c>
      <c r="E11" s="5"/>
      <c r="F11" s="64">
        <v>220573828</v>
      </c>
      <c r="G11" s="5"/>
      <c r="H11" s="64">
        <v>0</v>
      </c>
      <c r="I11" s="5"/>
      <c r="J11" s="64">
        <v>220573828</v>
      </c>
      <c r="K11" s="5"/>
      <c r="L11" s="64">
        <v>0</v>
      </c>
      <c r="M11" s="5"/>
      <c r="N11" s="64">
        <v>270586107</v>
      </c>
      <c r="O11" s="5"/>
      <c r="P11" s="64">
        <v>0</v>
      </c>
      <c r="Q11" s="4"/>
      <c r="R11" s="64">
        <v>270586107</v>
      </c>
    </row>
    <row r="12" spans="2:28" ht="21.75" x14ac:dyDescent="0.6">
      <c r="B12" s="4" t="s">
        <v>175</v>
      </c>
      <c r="C12" s="4"/>
      <c r="D12" s="64">
        <v>0</v>
      </c>
      <c r="E12" s="5"/>
      <c r="F12" s="64">
        <v>261260887</v>
      </c>
      <c r="G12" s="5"/>
      <c r="H12" s="64">
        <v>0</v>
      </c>
      <c r="I12" s="5"/>
      <c r="J12" s="64">
        <v>261260887</v>
      </c>
      <c r="K12" s="5"/>
      <c r="L12" s="64">
        <v>0</v>
      </c>
      <c r="M12" s="5"/>
      <c r="N12" s="64">
        <v>250109809</v>
      </c>
      <c r="O12" s="5"/>
      <c r="P12" s="64">
        <v>0</v>
      </c>
      <c r="Q12" s="4"/>
      <c r="R12" s="64">
        <v>250109809</v>
      </c>
    </row>
    <row r="13" spans="2:28" ht="21.75" x14ac:dyDescent="0.6">
      <c r="B13" s="4" t="s">
        <v>200</v>
      </c>
      <c r="C13" s="4"/>
      <c r="D13" s="64">
        <v>0</v>
      </c>
      <c r="E13" s="5"/>
      <c r="F13" s="64">
        <v>58808172</v>
      </c>
      <c r="G13" s="5"/>
      <c r="H13" s="64">
        <v>210759195</v>
      </c>
      <c r="I13" s="5"/>
      <c r="J13" s="64">
        <v>269567367</v>
      </c>
      <c r="K13" s="5"/>
      <c r="L13" s="64">
        <v>0</v>
      </c>
      <c r="M13" s="5"/>
      <c r="N13" s="64">
        <v>25038293</v>
      </c>
      <c r="O13" s="5"/>
      <c r="P13" s="64">
        <v>210759195</v>
      </c>
      <c r="Q13" s="4"/>
      <c r="R13" s="64">
        <v>235797488</v>
      </c>
    </row>
    <row r="14" spans="2:28" ht="21.75" x14ac:dyDescent="0.6">
      <c r="B14" s="4" t="s">
        <v>187</v>
      </c>
      <c r="C14" s="4"/>
      <c r="D14" s="64">
        <v>0</v>
      </c>
      <c r="E14" s="5"/>
      <c r="F14" s="64">
        <v>190651319</v>
      </c>
      <c r="G14" s="5"/>
      <c r="H14" s="64">
        <v>0</v>
      </c>
      <c r="I14" s="5"/>
      <c r="J14" s="64">
        <v>190651319</v>
      </c>
      <c r="K14" s="5"/>
      <c r="L14" s="64">
        <v>0</v>
      </c>
      <c r="M14" s="5"/>
      <c r="N14" s="64">
        <v>233011400</v>
      </c>
      <c r="O14" s="5"/>
      <c r="P14" s="64">
        <v>0</v>
      </c>
      <c r="Q14" s="4"/>
      <c r="R14" s="64">
        <v>233011400</v>
      </c>
    </row>
    <row r="15" spans="2:28" ht="21.75" x14ac:dyDescent="0.6">
      <c r="B15" s="4" t="s">
        <v>184</v>
      </c>
      <c r="C15" s="4"/>
      <c r="D15" s="64">
        <v>0</v>
      </c>
      <c r="E15" s="5"/>
      <c r="F15" s="64">
        <v>122985854</v>
      </c>
      <c r="G15" s="5"/>
      <c r="H15" s="64">
        <v>0</v>
      </c>
      <c r="I15" s="5"/>
      <c r="J15" s="64">
        <v>122985854</v>
      </c>
      <c r="K15" s="5"/>
      <c r="L15" s="64">
        <v>0</v>
      </c>
      <c r="M15" s="5"/>
      <c r="N15" s="64">
        <v>35191320</v>
      </c>
      <c r="O15" s="5"/>
      <c r="P15" s="64">
        <v>0</v>
      </c>
      <c r="Q15" s="4"/>
      <c r="R15" s="64">
        <v>35191320</v>
      </c>
    </row>
    <row r="16" spans="2:28" ht="21.75" x14ac:dyDescent="0.6">
      <c r="B16" s="4" t="s">
        <v>191</v>
      </c>
      <c r="C16" s="4"/>
      <c r="D16" s="64">
        <v>0</v>
      </c>
      <c r="E16" s="5"/>
      <c r="F16" s="64">
        <v>17085402</v>
      </c>
      <c r="G16" s="5"/>
      <c r="H16" s="64">
        <v>0</v>
      </c>
      <c r="I16" s="5"/>
      <c r="J16" s="64">
        <v>17085402</v>
      </c>
      <c r="K16" s="5"/>
      <c r="L16" s="64">
        <v>0</v>
      </c>
      <c r="M16" s="5"/>
      <c r="N16" s="64">
        <v>4369808</v>
      </c>
      <c r="O16" s="5"/>
      <c r="P16" s="64">
        <v>0</v>
      </c>
      <c r="Q16" s="4"/>
      <c r="R16" s="64">
        <v>4369808</v>
      </c>
    </row>
    <row r="17" spans="1:18" ht="24.75" thickBot="1" x14ac:dyDescent="0.65">
      <c r="B17" s="18" t="s">
        <v>67</v>
      </c>
      <c r="D17" s="66">
        <f t="shared" ref="D17:R17" si="0">SUM(D9:D16)</f>
        <v>0</v>
      </c>
      <c r="E17" s="66">
        <f t="shared" si="0"/>
        <v>0</v>
      </c>
      <c r="F17" s="66">
        <f t="shared" si="0"/>
        <v>1380484737</v>
      </c>
      <c r="G17" s="66">
        <f t="shared" si="0"/>
        <v>0</v>
      </c>
      <c r="H17" s="66">
        <f t="shared" si="0"/>
        <v>329922044</v>
      </c>
      <c r="I17" s="66">
        <f t="shared" si="0"/>
        <v>0</v>
      </c>
      <c r="J17" s="66">
        <f t="shared" si="0"/>
        <v>1710406781</v>
      </c>
      <c r="K17" s="66">
        <f t="shared" si="0"/>
        <v>0</v>
      </c>
      <c r="L17" s="66">
        <f t="shared" si="0"/>
        <v>0</v>
      </c>
      <c r="M17" s="66">
        <f t="shared" si="0"/>
        <v>0</v>
      </c>
      <c r="N17" s="66">
        <f t="shared" si="0"/>
        <v>1426173008</v>
      </c>
      <c r="O17" s="66">
        <f t="shared" si="0"/>
        <v>0</v>
      </c>
      <c r="P17" s="66">
        <f t="shared" si="0"/>
        <v>335960951</v>
      </c>
      <c r="Q17" s="66">
        <f t="shared" si="0"/>
        <v>0</v>
      </c>
      <c r="R17" s="66">
        <f t="shared" si="0"/>
        <v>1762133959</v>
      </c>
    </row>
    <row r="18" spans="1:18" ht="21.75" thickTop="1" x14ac:dyDescent="0.6">
      <c r="L18"/>
    </row>
    <row r="19" spans="1:18" ht="21" customHeight="1" x14ac:dyDescent="0.6">
      <c r="A19" s="171">
        <v>12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</row>
    <row r="20" spans="1:18" x14ac:dyDescent="0.6">
      <c r="L20"/>
    </row>
    <row r="21" spans="1:18" x14ac:dyDescent="0.6">
      <c r="L21"/>
    </row>
    <row r="22" spans="1:18" x14ac:dyDescent="0.6">
      <c r="L22"/>
    </row>
    <row r="23" spans="1:18" x14ac:dyDescent="0.6">
      <c r="L23"/>
    </row>
  </sheetData>
  <sortState xmlns:xlrd2="http://schemas.microsoft.com/office/spreadsheetml/2017/richdata2" ref="B9:R16">
    <sortCondition descending="1" ref="R9:R16"/>
  </sortState>
  <mergeCells count="15">
    <mergeCell ref="A19:R19"/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Z20"/>
  <sheetViews>
    <sheetView rightToLeft="1" view="pageBreakPreview" topLeftCell="B7" zoomScaleNormal="70" zoomScaleSheetLayoutView="100" workbookViewId="0">
      <selection activeCell="A19" sqref="A19:J19"/>
    </sheetView>
  </sheetViews>
  <sheetFormatPr defaultRowHeight="21.75" customHeight="1" x14ac:dyDescent="0.55000000000000004"/>
  <cols>
    <col min="1" max="1" width="3" style="2" customWidth="1"/>
    <col min="2" max="2" width="76.85546875" style="2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20.140625" style="2" bestFit="1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72" t="s">
        <v>79</v>
      </c>
      <c r="C2" s="172"/>
      <c r="D2" s="172"/>
      <c r="E2" s="172"/>
      <c r="F2" s="172"/>
      <c r="G2" s="172"/>
      <c r="H2" s="172"/>
      <c r="I2" s="172"/>
      <c r="J2" s="172"/>
    </row>
    <row r="3" spans="2:26" ht="31.5" customHeight="1" x14ac:dyDescent="0.55000000000000004">
      <c r="B3" s="172" t="s">
        <v>39</v>
      </c>
      <c r="C3" s="172"/>
      <c r="D3" s="172"/>
      <c r="E3" s="172"/>
      <c r="F3" s="172"/>
      <c r="G3" s="172"/>
      <c r="H3" s="172"/>
      <c r="I3" s="172"/>
      <c r="J3" s="172"/>
    </row>
    <row r="4" spans="2:26" ht="31.5" customHeight="1" x14ac:dyDescent="0.55000000000000004">
      <c r="B4" s="172" t="s">
        <v>224</v>
      </c>
      <c r="C4" s="172"/>
      <c r="D4" s="172"/>
      <c r="E4" s="172"/>
      <c r="F4" s="172"/>
      <c r="G4" s="172"/>
      <c r="H4" s="172"/>
      <c r="I4" s="172"/>
      <c r="J4" s="172"/>
    </row>
    <row r="5" spans="2:26" ht="73.5" customHeight="1" x14ac:dyDescent="0.55000000000000004"/>
    <row r="6" spans="2:26" ht="30" x14ac:dyDescent="0.55000000000000004">
      <c r="B6" s="11" t="s">
        <v>163</v>
      </c>
      <c r="D6" s="161"/>
      <c r="E6" s="161"/>
      <c r="F6" s="161"/>
      <c r="G6" s="161"/>
      <c r="H6" s="161"/>
      <c r="I6" s="161"/>
      <c r="J6" s="161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2:26" ht="18" customHeight="1" x14ac:dyDescent="0.55000000000000004">
      <c r="B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2:26" s="4" customFormat="1" ht="66.75" customHeight="1" x14ac:dyDescent="0.55000000000000004">
      <c r="B8" s="176" t="s">
        <v>62</v>
      </c>
      <c r="C8" s="176" t="s">
        <v>62</v>
      </c>
      <c r="D8" s="176" t="s">
        <v>41</v>
      </c>
      <c r="E8" s="176" t="s">
        <v>41</v>
      </c>
      <c r="F8" s="176" t="s">
        <v>41</v>
      </c>
      <c r="H8" s="176" t="s">
        <v>42</v>
      </c>
      <c r="I8" s="176" t="s">
        <v>42</v>
      </c>
      <c r="J8" s="176" t="s">
        <v>42</v>
      </c>
    </row>
    <row r="9" spans="2:26" s="29" customFormat="1" ht="50.25" customHeight="1" x14ac:dyDescent="0.6">
      <c r="B9" s="221" t="s">
        <v>63</v>
      </c>
      <c r="D9" s="221" t="s">
        <v>64</v>
      </c>
      <c r="F9" s="221" t="s">
        <v>65</v>
      </c>
      <c r="H9" s="221" t="s">
        <v>64</v>
      </c>
      <c r="J9" s="221" t="s">
        <v>65</v>
      </c>
    </row>
    <row r="10" spans="2:26" s="4" customFormat="1" ht="27.75" customHeight="1" x14ac:dyDescent="0.55000000000000004">
      <c r="B10" s="5" t="s">
        <v>215</v>
      </c>
      <c r="D10" s="63">
        <v>458634170</v>
      </c>
      <c r="E10" s="5">
        <v>0</v>
      </c>
      <c r="F10" s="5"/>
      <c r="G10" s="5">
        <v>0</v>
      </c>
      <c r="H10" s="63">
        <v>913944224</v>
      </c>
      <c r="I10" s="5">
        <v>0</v>
      </c>
      <c r="J10" s="89"/>
    </row>
    <row r="11" spans="2:26" s="4" customFormat="1" ht="27.75" customHeight="1" x14ac:dyDescent="0.55000000000000004">
      <c r="B11" s="5" t="s">
        <v>214</v>
      </c>
      <c r="D11" s="64">
        <v>458636110</v>
      </c>
      <c r="E11" s="4">
        <v>0</v>
      </c>
      <c r="F11" s="5"/>
      <c r="G11" s="5">
        <v>0</v>
      </c>
      <c r="H11" s="64">
        <v>913572868</v>
      </c>
      <c r="I11" s="5">
        <v>0</v>
      </c>
      <c r="J11" s="31"/>
    </row>
    <row r="12" spans="2:26" s="4" customFormat="1" ht="27.75" customHeight="1" x14ac:dyDescent="0.55000000000000004">
      <c r="B12" s="5" t="s">
        <v>216</v>
      </c>
      <c r="D12" s="64">
        <v>443346464</v>
      </c>
      <c r="E12" s="5">
        <v>0</v>
      </c>
      <c r="F12" s="5"/>
      <c r="G12" s="5">
        <v>0</v>
      </c>
      <c r="H12" s="64">
        <v>884384717</v>
      </c>
      <c r="I12" s="5">
        <v>0</v>
      </c>
      <c r="J12" s="31"/>
    </row>
    <row r="13" spans="2:26" s="4" customFormat="1" ht="27.75" customHeight="1" x14ac:dyDescent="0.55000000000000004">
      <c r="B13" s="5" t="s">
        <v>217</v>
      </c>
      <c r="D13" s="64">
        <v>50792</v>
      </c>
      <c r="E13" s="5">
        <v>0</v>
      </c>
      <c r="F13" s="5"/>
      <c r="G13" s="5">
        <v>0</v>
      </c>
      <c r="H13" s="64">
        <v>232332</v>
      </c>
      <c r="I13" s="5">
        <v>0</v>
      </c>
      <c r="J13" s="31"/>
    </row>
    <row r="14" spans="2:26" s="4" customFormat="1" ht="27.75" customHeight="1" x14ac:dyDescent="0.55000000000000004">
      <c r="B14" s="5" t="s">
        <v>218</v>
      </c>
      <c r="D14" s="64">
        <v>31043</v>
      </c>
      <c r="E14" s="5">
        <v>0</v>
      </c>
      <c r="F14" s="5"/>
      <c r="G14" s="5">
        <v>0</v>
      </c>
      <c r="H14" s="64">
        <v>61035</v>
      </c>
      <c r="I14" s="5">
        <v>0</v>
      </c>
      <c r="J14" s="31"/>
    </row>
    <row r="15" spans="2:26" s="4" customFormat="1" ht="27.75" customHeight="1" x14ac:dyDescent="0.55000000000000004">
      <c r="B15" s="5" t="s">
        <v>219</v>
      </c>
      <c r="D15" s="64">
        <v>6117</v>
      </c>
      <c r="E15" s="5">
        <v>0</v>
      </c>
      <c r="F15" s="5"/>
      <c r="G15" s="5">
        <v>0</v>
      </c>
      <c r="H15" s="64">
        <v>12617</v>
      </c>
      <c r="I15" s="5">
        <v>0</v>
      </c>
      <c r="J15" s="31"/>
    </row>
    <row r="16" spans="2:26" s="4" customFormat="1" ht="27.75" customHeight="1" x14ac:dyDescent="0.55000000000000004">
      <c r="B16" s="5" t="s">
        <v>220</v>
      </c>
      <c r="D16" s="64">
        <v>2297</v>
      </c>
      <c r="E16" s="5">
        <v>0</v>
      </c>
      <c r="F16" s="5"/>
      <c r="G16" s="5">
        <v>0</v>
      </c>
      <c r="H16" s="64">
        <v>4511</v>
      </c>
      <c r="I16" s="5"/>
      <c r="J16" s="31"/>
    </row>
    <row r="17" spans="1:10" ht="21.75" customHeight="1" thickBot="1" x14ac:dyDescent="0.6">
      <c r="B17" s="220" t="s">
        <v>67</v>
      </c>
      <c r="C17" s="220"/>
      <c r="D17" s="66">
        <f>SUM(D10:D16)</f>
        <v>1360706993</v>
      </c>
      <c r="E17" s="67"/>
      <c r="F17" s="68"/>
      <c r="G17" s="67"/>
      <c r="H17" s="66">
        <f>SUM(H10:H16)</f>
        <v>2712212304</v>
      </c>
      <c r="I17" s="67"/>
      <c r="J17" s="91"/>
    </row>
    <row r="18" spans="1:10" ht="21.75" customHeight="1" thickTop="1" x14ac:dyDescent="0.55000000000000004">
      <c r="D18" s="2" t="s">
        <v>152</v>
      </c>
      <c r="J18" s="88"/>
    </row>
    <row r="19" spans="1:10" ht="21" customHeight="1" x14ac:dyDescent="0.55000000000000004">
      <c r="A19" s="171">
        <v>13</v>
      </c>
      <c r="B19" s="171"/>
      <c r="C19" s="171"/>
      <c r="D19" s="171"/>
      <c r="E19" s="171"/>
      <c r="F19" s="171"/>
      <c r="G19" s="171"/>
      <c r="H19" s="171"/>
      <c r="I19" s="171"/>
      <c r="J19" s="171"/>
    </row>
    <row r="20" spans="1:10" ht="21.75" customHeight="1" x14ac:dyDescent="0.55000000000000004">
      <c r="J20" s="88"/>
    </row>
  </sheetData>
  <sortState xmlns:xlrd2="http://schemas.microsoft.com/office/spreadsheetml/2017/richdata2" ref="B10:H16">
    <sortCondition descending="1" ref="H10:H16"/>
  </sortState>
  <mergeCells count="13">
    <mergeCell ref="A19:J19"/>
    <mergeCell ref="B2:J2"/>
    <mergeCell ref="B3:J3"/>
    <mergeCell ref="B4:J4"/>
    <mergeCell ref="B17:C17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P17"/>
  <sheetViews>
    <sheetView rightToLeft="1" view="pageBreakPreview" topLeftCell="A4" zoomScale="90" zoomScaleNormal="70" zoomScaleSheetLayoutView="90" workbookViewId="0">
      <selection activeCell="F10" sqref="F10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72" t="s">
        <v>79</v>
      </c>
      <c r="C2" s="172"/>
      <c r="D2" s="172"/>
      <c r="E2" s="172"/>
      <c r="F2" s="172"/>
    </row>
    <row r="3" spans="2:16" ht="30" x14ac:dyDescent="0.55000000000000004">
      <c r="B3" s="172" t="s">
        <v>39</v>
      </c>
      <c r="C3" s="172"/>
      <c r="D3" s="172"/>
      <c r="E3" s="172"/>
      <c r="F3" s="172"/>
    </row>
    <row r="4" spans="2:16" ht="30" x14ac:dyDescent="0.55000000000000004">
      <c r="B4" s="172" t="s">
        <v>224</v>
      </c>
      <c r="C4" s="172"/>
      <c r="D4" s="172"/>
      <c r="E4" s="172"/>
      <c r="F4" s="172"/>
    </row>
    <row r="5" spans="2:16" ht="125.25" customHeight="1" x14ac:dyDescent="0.55000000000000004"/>
    <row r="6" spans="2:16" s="18" customFormat="1" ht="24" x14ac:dyDescent="0.6">
      <c r="B6" s="45" t="s">
        <v>164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2:16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2:16" ht="30" x14ac:dyDescent="0.55000000000000004">
      <c r="B8" s="214" t="s">
        <v>66</v>
      </c>
      <c r="D8" s="172" t="s">
        <v>41</v>
      </c>
      <c r="F8" s="172" t="s">
        <v>225</v>
      </c>
    </row>
    <row r="9" spans="2:16" ht="30" x14ac:dyDescent="0.55000000000000004">
      <c r="B9" s="223" t="s">
        <v>66</v>
      </c>
      <c r="D9" s="224" t="s">
        <v>36</v>
      </c>
      <c r="F9" s="224" t="s">
        <v>36</v>
      </c>
    </row>
    <row r="10" spans="2:16" x14ac:dyDescent="0.55000000000000004">
      <c r="B10" s="2" t="s">
        <v>80</v>
      </c>
      <c r="D10" s="69">
        <v>0</v>
      </c>
      <c r="E10" s="67"/>
      <c r="F10" s="69">
        <v>4281949</v>
      </c>
    </row>
    <row r="11" spans="2:16" x14ac:dyDescent="0.55000000000000004">
      <c r="B11" s="2" t="s">
        <v>83</v>
      </c>
      <c r="D11" s="69">
        <v>30</v>
      </c>
      <c r="E11" s="67"/>
      <c r="F11" s="69">
        <v>30</v>
      </c>
    </row>
    <row r="12" spans="2:16" x14ac:dyDescent="0.55000000000000004">
      <c r="B12" s="2" t="s">
        <v>66</v>
      </c>
      <c r="D12" s="69">
        <v>0</v>
      </c>
      <c r="E12" s="67"/>
      <c r="F12" s="69">
        <v>0</v>
      </c>
    </row>
    <row r="13" spans="2:16" ht="21.75" thickBot="1" x14ac:dyDescent="0.6">
      <c r="B13" s="23" t="s">
        <v>67</v>
      </c>
      <c r="D13" s="66">
        <f>SUM(D10:D12)</f>
        <v>30</v>
      </c>
      <c r="E13" s="67"/>
      <c r="F13" s="66">
        <f>SUM(F10:F12)</f>
        <v>4281979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22">
        <v>14</v>
      </c>
      <c r="B17" s="222"/>
      <c r="C17" s="222"/>
      <c r="D17" s="222"/>
      <c r="E17" s="222"/>
      <c r="F17" s="222"/>
    </row>
  </sheetData>
  <sortState xmlns:xlrd2="http://schemas.microsoft.com/office/spreadsheetml/2017/richdata2"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483A6-3BCF-46BD-91E7-A4B25CDA2C41}">
  <sheetPr>
    <pageSetUpPr fitToPage="1"/>
  </sheetPr>
  <dimension ref="A1:K21"/>
  <sheetViews>
    <sheetView rightToLeft="1" view="pageBreakPreview" zoomScale="110" zoomScaleNormal="100" zoomScaleSheetLayoutView="110" workbookViewId="0">
      <selection activeCell="A16" sqref="A16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9.140625" customWidth="1"/>
  </cols>
  <sheetData>
    <row r="1" spans="1:11" ht="25.5" x14ac:dyDescent="0.25">
      <c r="A1" s="179" t="s">
        <v>79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ht="25.5" x14ac:dyDescent="0.25">
      <c r="A2" s="179" t="s">
        <v>39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1" ht="25.5" x14ac:dyDescent="0.25">
      <c r="A3" s="179" t="s">
        <v>224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</row>
    <row r="4" spans="1:11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1" ht="24" x14ac:dyDescent="0.25">
      <c r="A5" s="225" t="s">
        <v>171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</row>
    <row r="6" spans="1:11" ht="21" x14ac:dyDescent="0.25">
      <c r="A6" s="118"/>
      <c r="B6" s="118"/>
      <c r="C6" s="118"/>
      <c r="D6" s="118"/>
      <c r="E6" s="118"/>
      <c r="F6" s="118"/>
      <c r="G6" s="118"/>
      <c r="H6" s="118"/>
      <c r="I6" s="120" t="s">
        <v>41</v>
      </c>
      <c r="J6" s="118"/>
      <c r="K6" s="120" t="s">
        <v>108</v>
      </c>
    </row>
    <row r="7" spans="1:11" ht="114" customHeight="1" x14ac:dyDescent="0.25">
      <c r="A7" s="120" t="s">
        <v>133</v>
      </c>
      <c r="B7" s="118"/>
      <c r="C7" s="127" t="s">
        <v>134</v>
      </c>
      <c r="D7" s="118"/>
      <c r="E7" s="127" t="s">
        <v>135</v>
      </c>
      <c r="F7" s="118"/>
      <c r="G7" s="127" t="s">
        <v>136</v>
      </c>
      <c r="H7" s="118"/>
      <c r="I7" s="126" t="s">
        <v>137</v>
      </c>
      <c r="J7" s="118"/>
      <c r="K7" s="126" t="s">
        <v>137</v>
      </c>
    </row>
    <row r="8" spans="1:11" x14ac:dyDescent="0.25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</row>
    <row r="9" spans="1:11" x14ac:dyDescent="0.2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</row>
    <row r="10" spans="1:11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</row>
    <row r="12" spans="1:11" ht="15.75" thickBot="1" x14ac:dyDescent="0.3">
      <c r="A12" s="141" t="s">
        <v>61</v>
      </c>
      <c r="B12" s="118"/>
      <c r="C12" s="140"/>
      <c r="D12" s="118"/>
      <c r="E12" s="140"/>
      <c r="F12" s="118"/>
      <c r="G12" s="140"/>
      <c r="H12" s="118"/>
      <c r="I12" s="140"/>
      <c r="J12" s="118"/>
      <c r="K12" s="140"/>
    </row>
    <row r="13" spans="1:11" ht="15.75" thickTop="1" x14ac:dyDescent="0.25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</row>
    <row r="14" spans="1:11" x14ac:dyDescent="0.25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</row>
    <row r="15" spans="1:11" ht="29.25" customHeight="1" x14ac:dyDescent="0.25">
      <c r="A15" s="210">
        <v>15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0"/>
    </row>
    <row r="16" spans="1:11" x14ac:dyDescent="0.25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</row>
    <row r="17" spans="1:11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</row>
    <row r="18" spans="1:11" x14ac:dyDescent="0.25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</row>
    <row r="19" spans="1:11" x14ac:dyDescent="0.25">
      <c r="A19" s="118"/>
      <c r="B19" s="118"/>
      <c r="C19" s="118"/>
      <c r="D19" s="118"/>
      <c r="E19" s="118"/>
      <c r="F19" s="118"/>
      <c r="G19" s="118"/>
      <c r="H19" s="118"/>
      <c r="I19" s="118"/>
      <c r="J19" s="118"/>
      <c r="K19" s="118"/>
    </row>
    <row r="20" spans="1:11" x14ac:dyDescent="0.25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</row>
    <row r="21" spans="1:11" x14ac:dyDescent="0.25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</row>
  </sheetData>
  <mergeCells count="5">
    <mergeCell ref="A1:K1"/>
    <mergeCell ref="A2:K2"/>
    <mergeCell ref="A3:K3"/>
    <mergeCell ref="A5:K5"/>
    <mergeCell ref="A15:K15"/>
  </mergeCells>
  <pageMargins left="0.7" right="0.7" top="0.75" bottom="0.75" header="0.3" footer="0.3"/>
  <pageSetup paperSize="9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7"/>
  <sheetViews>
    <sheetView rightToLeft="1" view="pageBreakPreview" topLeftCell="A7" zoomScale="85" zoomScaleNormal="110" zoomScaleSheetLayoutView="85" workbookViewId="0">
      <selection activeCell="N15" sqref="N15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72" t="s">
        <v>79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</row>
    <row r="3" spans="2:28" ht="30" x14ac:dyDescent="0.55000000000000004">
      <c r="B3" s="172" t="s">
        <v>39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</row>
    <row r="4" spans="2:28" ht="30" x14ac:dyDescent="0.55000000000000004">
      <c r="B4" s="172" t="s">
        <v>224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</row>
    <row r="5" spans="2:28" ht="67.5" customHeight="1" x14ac:dyDescent="0.55000000000000004"/>
    <row r="6" spans="2:28" ht="30" x14ac:dyDescent="0.55000000000000004">
      <c r="B6" s="197" t="s">
        <v>172</v>
      </c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9" customFormat="1" ht="24" x14ac:dyDescent="0.6">
      <c r="B7" s="226" t="s">
        <v>1</v>
      </c>
      <c r="D7" s="221" t="s">
        <v>47</v>
      </c>
      <c r="E7" s="221" t="s">
        <v>47</v>
      </c>
      <c r="F7" s="221" t="s">
        <v>47</v>
      </c>
      <c r="G7" s="221" t="s">
        <v>47</v>
      </c>
      <c r="H7" s="221" t="s">
        <v>47</v>
      </c>
      <c r="J7" s="221" t="s">
        <v>41</v>
      </c>
      <c r="K7" s="221" t="s">
        <v>41</v>
      </c>
      <c r="L7" s="221" t="s">
        <v>41</v>
      </c>
      <c r="M7" s="221" t="s">
        <v>41</v>
      </c>
      <c r="N7" s="221" t="s">
        <v>41</v>
      </c>
      <c r="P7" s="221" t="s">
        <v>42</v>
      </c>
      <c r="Q7" s="221" t="s">
        <v>42</v>
      </c>
      <c r="R7" s="221" t="s">
        <v>42</v>
      </c>
      <c r="S7" s="221" t="s">
        <v>42</v>
      </c>
      <c r="T7" s="221" t="s">
        <v>42</v>
      </c>
    </row>
    <row r="8" spans="2:28" s="29" customFormat="1" ht="63.75" customHeight="1" x14ac:dyDescent="0.6">
      <c r="B8" s="226" t="s">
        <v>1</v>
      </c>
      <c r="D8" s="117" t="s">
        <v>132</v>
      </c>
      <c r="E8" s="44"/>
      <c r="F8" s="227" t="s">
        <v>48</v>
      </c>
      <c r="G8" s="44"/>
      <c r="H8" s="227" t="s">
        <v>49</v>
      </c>
      <c r="J8" s="227" t="s">
        <v>50</v>
      </c>
      <c r="K8" s="44"/>
      <c r="L8" s="227" t="s">
        <v>45</v>
      </c>
      <c r="M8" s="44"/>
      <c r="N8" s="227" t="s">
        <v>51</v>
      </c>
      <c r="P8" s="227" t="s">
        <v>50</v>
      </c>
      <c r="Q8" s="44"/>
      <c r="R8" s="227" t="s">
        <v>45</v>
      </c>
      <c r="S8" s="44"/>
      <c r="T8" s="227" t="s">
        <v>51</v>
      </c>
    </row>
    <row r="9" spans="2:28" s="29" customFormat="1" ht="27.75" customHeight="1" x14ac:dyDescent="0.6">
      <c r="B9" s="2" t="s">
        <v>197</v>
      </c>
      <c r="C9" s="2"/>
      <c r="D9" s="69" t="s">
        <v>227</v>
      </c>
      <c r="E9" s="69"/>
      <c r="F9" s="69">
        <v>13382</v>
      </c>
      <c r="G9" s="69"/>
      <c r="H9" s="69">
        <v>2320</v>
      </c>
      <c r="I9" s="69"/>
      <c r="J9" s="69">
        <v>31046240</v>
      </c>
      <c r="K9" s="69"/>
      <c r="L9" s="69">
        <v>4445588</v>
      </c>
      <c r="M9" s="69"/>
      <c r="N9" s="69">
        <v>26600652</v>
      </c>
      <c r="O9" s="69"/>
      <c r="P9" s="69">
        <v>31046240</v>
      </c>
      <c r="Q9" s="69"/>
      <c r="R9" s="69">
        <v>4445588</v>
      </c>
      <c r="S9" s="69"/>
      <c r="T9" s="69">
        <v>26600652</v>
      </c>
    </row>
    <row r="10" spans="2:28" ht="21.75" thickBot="1" x14ac:dyDescent="0.6">
      <c r="B10" s="68" t="s">
        <v>67</v>
      </c>
      <c r="C10" s="95"/>
      <c r="D10" s="95"/>
      <c r="E10" s="95"/>
      <c r="F10" s="66">
        <f t="shared" ref="F10:S10" si="0">SUM(F9)</f>
        <v>13382</v>
      </c>
      <c r="G10" s="66">
        <f t="shared" si="0"/>
        <v>0</v>
      </c>
      <c r="H10" s="66">
        <f t="shared" si="0"/>
        <v>2320</v>
      </c>
      <c r="I10" s="66">
        <f t="shared" si="0"/>
        <v>0</v>
      </c>
      <c r="J10" s="66">
        <f t="shared" si="0"/>
        <v>31046240</v>
      </c>
      <c r="K10" s="66">
        <f t="shared" si="0"/>
        <v>0</v>
      </c>
      <c r="L10" s="66">
        <f t="shared" si="0"/>
        <v>4445588</v>
      </c>
      <c r="M10" s="66">
        <f t="shared" si="0"/>
        <v>0</v>
      </c>
      <c r="N10" s="66">
        <f t="shared" si="0"/>
        <v>26600652</v>
      </c>
      <c r="O10" s="66">
        <f t="shared" si="0"/>
        <v>0</v>
      </c>
      <c r="P10" s="66">
        <f t="shared" si="0"/>
        <v>31046240</v>
      </c>
      <c r="Q10" s="66">
        <f t="shared" si="0"/>
        <v>0</v>
      </c>
      <c r="R10" s="66">
        <f t="shared" si="0"/>
        <v>4445588</v>
      </c>
      <c r="S10" s="66">
        <f t="shared" si="0"/>
        <v>0</v>
      </c>
      <c r="T10" s="66">
        <f>SUM(T9)</f>
        <v>26600652</v>
      </c>
    </row>
    <row r="11" spans="2:28" ht="21.75" thickTop="1" x14ac:dyDescent="0.55000000000000004">
      <c r="L11"/>
    </row>
    <row r="12" spans="2:28" ht="30" x14ac:dyDescent="0.55000000000000004">
      <c r="B12" s="67"/>
      <c r="C12" s="67"/>
      <c r="D12" s="67"/>
      <c r="E12" s="67"/>
      <c r="F12" s="67"/>
      <c r="G12" s="67"/>
      <c r="H12" s="67"/>
      <c r="I12" s="67"/>
      <c r="J12" s="73">
        <v>16</v>
      </c>
      <c r="K12" s="67"/>
      <c r="L12" s="125"/>
      <c r="M12" s="67"/>
      <c r="N12" s="67"/>
      <c r="O12" s="67"/>
      <c r="P12" s="67"/>
      <c r="Q12" s="67"/>
      <c r="R12" s="67"/>
      <c r="S12" s="67"/>
      <c r="T12" s="67"/>
    </row>
    <row r="13" spans="2:28" x14ac:dyDescent="0.55000000000000004">
      <c r="L13"/>
    </row>
    <row r="15" spans="2:28" x14ac:dyDescent="0.55000000000000004">
      <c r="L15"/>
    </row>
    <row r="16" spans="2:28" x14ac:dyDescent="0.55000000000000004">
      <c r="L16"/>
    </row>
    <row r="17" spans="12:12" x14ac:dyDescent="0.55000000000000004">
      <c r="L17"/>
    </row>
    <row r="18" spans="12:12" x14ac:dyDescent="0.55000000000000004">
      <c r="L18"/>
    </row>
    <row r="19" spans="12:12" x14ac:dyDescent="0.55000000000000004">
      <c r="L19"/>
    </row>
    <row r="20" spans="12:12" x14ac:dyDescent="0.55000000000000004">
      <c r="L20"/>
    </row>
    <row r="21" spans="12:12" x14ac:dyDescent="0.55000000000000004">
      <c r="L21"/>
    </row>
    <row r="22" spans="12:12" x14ac:dyDescent="0.55000000000000004">
      <c r="L22"/>
    </row>
    <row r="23" spans="12:12" x14ac:dyDescent="0.55000000000000004">
      <c r="L23"/>
    </row>
    <row r="24" spans="12:12" x14ac:dyDescent="0.55000000000000004">
      <c r="L24"/>
    </row>
    <row r="25" spans="12:12" x14ac:dyDescent="0.55000000000000004">
      <c r="L25"/>
    </row>
    <row r="26" spans="12:12" x14ac:dyDescent="0.55000000000000004">
      <c r="L26"/>
    </row>
    <row r="27" spans="12:12" x14ac:dyDescent="0.55000000000000004">
      <c r="L27" s="86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6635A-A140-48E3-9B69-10B4FDD540EB}">
  <sheetPr>
    <pageSetUpPr fitToPage="1"/>
  </sheetPr>
  <dimension ref="A1:S16"/>
  <sheetViews>
    <sheetView rightToLeft="1" workbookViewId="0">
      <selection activeCell="K17" sqref="K17"/>
    </sheetView>
  </sheetViews>
  <sheetFormatPr defaultRowHeight="15" x14ac:dyDescent="0.25"/>
  <cols>
    <col min="1" max="1" width="28" bestFit="1" customWidth="1"/>
    <col min="2" max="2" width="1.42578125" customWidth="1"/>
    <col min="3" max="3" width="17.5703125" customWidth="1"/>
    <col min="4" max="4" width="1.42578125" customWidth="1"/>
    <col min="5" max="5" width="11" bestFit="1" customWidth="1"/>
    <col min="6" max="6" width="1.42578125" customWidth="1"/>
    <col min="7" max="7" width="8.42578125" bestFit="1" customWidth="1"/>
    <col min="8" max="8" width="1.42578125" customWidth="1"/>
    <col min="9" max="9" width="12" bestFit="1" customWidth="1"/>
    <col min="10" max="10" width="1.42578125" customWidth="1"/>
    <col min="11" max="11" width="6.28515625" bestFit="1" customWidth="1"/>
    <col min="12" max="12" width="1.42578125" customWidth="1"/>
    <col min="13" max="13" width="12" bestFit="1" customWidth="1"/>
    <col min="14" max="14" width="1.42578125" customWidth="1"/>
    <col min="15" max="15" width="13.85546875" bestFit="1" customWidth="1"/>
    <col min="16" max="16" width="1.42578125" customWidth="1"/>
    <col min="17" max="17" width="6.28515625" bestFit="1" customWidth="1"/>
    <col min="18" max="18" width="1.42578125" customWidth="1"/>
    <col min="19" max="19" width="13.85546875" bestFit="1" customWidth="1"/>
  </cols>
  <sheetData>
    <row r="1" spans="1:19" ht="25.5" x14ac:dyDescent="0.25">
      <c r="A1" s="179" t="s">
        <v>79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</row>
    <row r="2" spans="1:19" ht="25.5" x14ac:dyDescent="0.25">
      <c r="A2" s="179" t="s">
        <v>39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</row>
    <row r="3" spans="1:19" ht="25.5" x14ac:dyDescent="0.25">
      <c r="A3" s="179" t="s">
        <v>224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</row>
    <row r="4" spans="1:19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</row>
    <row r="5" spans="1:19" ht="24" x14ac:dyDescent="0.25">
      <c r="A5" s="225" t="s">
        <v>173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</row>
    <row r="6" spans="1:19" ht="21" x14ac:dyDescent="0.25">
      <c r="A6" s="181" t="s">
        <v>138</v>
      </c>
      <c r="B6" s="118"/>
      <c r="C6" s="118"/>
      <c r="D6" s="118"/>
      <c r="E6" s="118"/>
      <c r="F6" s="118"/>
      <c r="G6" s="118"/>
      <c r="H6" s="118"/>
      <c r="I6" s="181" t="s">
        <v>41</v>
      </c>
      <c r="J6" s="181"/>
      <c r="K6" s="181"/>
      <c r="L6" s="181"/>
      <c r="M6" s="181"/>
      <c r="N6" s="118"/>
      <c r="O6" s="181" t="s">
        <v>108</v>
      </c>
      <c r="P6" s="181"/>
      <c r="Q6" s="181"/>
      <c r="R6" s="181"/>
      <c r="S6" s="181"/>
    </row>
    <row r="7" spans="1:19" ht="63" x14ac:dyDescent="0.25">
      <c r="A7" s="181"/>
      <c r="B7" s="118"/>
      <c r="C7" s="127" t="s">
        <v>139</v>
      </c>
      <c r="D7" s="118"/>
      <c r="E7" s="127" t="s">
        <v>72</v>
      </c>
      <c r="F7" s="118"/>
      <c r="G7" s="127" t="s">
        <v>140</v>
      </c>
      <c r="H7" s="118"/>
      <c r="I7" s="126" t="s">
        <v>44</v>
      </c>
      <c r="J7" s="119"/>
      <c r="K7" s="126" t="s">
        <v>45</v>
      </c>
      <c r="L7" s="119"/>
      <c r="M7" s="126" t="s">
        <v>46</v>
      </c>
      <c r="N7" s="118"/>
      <c r="O7" s="126" t="s">
        <v>44</v>
      </c>
      <c r="P7" s="119"/>
      <c r="Q7" s="126" t="s">
        <v>45</v>
      </c>
      <c r="R7" s="119"/>
      <c r="S7" s="126" t="s">
        <v>46</v>
      </c>
    </row>
    <row r="8" spans="1:19" ht="21.75" thickBot="1" x14ac:dyDescent="0.3">
      <c r="A8" s="123" t="s">
        <v>61</v>
      </c>
      <c r="B8" s="118"/>
      <c r="C8" s="122"/>
      <c r="D8" s="118"/>
      <c r="E8" s="144"/>
      <c r="F8" s="118"/>
      <c r="G8" s="122"/>
      <c r="H8" s="118"/>
      <c r="I8" s="122">
        <v>0</v>
      </c>
      <c r="J8" s="118"/>
      <c r="K8" s="122">
        <v>0</v>
      </c>
      <c r="L8" s="118"/>
      <c r="M8" s="122">
        <v>0</v>
      </c>
      <c r="N8" s="118"/>
      <c r="O8" s="122">
        <v>0</v>
      </c>
      <c r="P8" s="118"/>
      <c r="Q8" s="122">
        <v>0</v>
      </c>
      <c r="R8" s="118"/>
      <c r="S8" s="122">
        <v>0</v>
      </c>
    </row>
    <row r="9" spans="1:19" ht="15.75" thickTop="1" x14ac:dyDescent="0.2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</row>
    <row r="10" spans="1:19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spans="1:19" x14ac:dyDescent="0.25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</row>
    <row r="12" spans="1:19" x14ac:dyDescent="0.25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</row>
    <row r="13" spans="1:19" x14ac:dyDescent="0.25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</row>
    <row r="14" spans="1:19" ht="30" x14ac:dyDescent="0.25">
      <c r="A14" s="171">
        <v>17</v>
      </c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</row>
    <row r="15" spans="1:19" x14ac:dyDescent="0.25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</row>
    <row r="16" spans="1:19" x14ac:dyDescent="0.25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</row>
  </sheetData>
  <mergeCells count="8">
    <mergeCell ref="A14:S14"/>
    <mergeCell ref="A1:S1"/>
    <mergeCell ref="A2:S2"/>
    <mergeCell ref="A3:S3"/>
    <mergeCell ref="A5:S5"/>
    <mergeCell ref="A6:A7"/>
    <mergeCell ref="I6:M6"/>
    <mergeCell ref="O6:S6"/>
  </mergeCells>
  <pageMargins left="0.7" right="0.7" top="0.75" bottom="0.75" header="0.3" footer="0.3"/>
  <pageSetup paperSize="9" scale="92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V20"/>
  <sheetViews>
    <sheetView rightToLeft="1" view="pageBreakPreview" zoomScale="70" zoomScaleNormal="70" zoomScaleSheetLayoutView="70" workbookViewId="0">
      <selection activeCell="T14" sqref="T14"/>
    </sheetView>
  </sheetViews>
  <sheetFormatPr defaultRowHeight="21.75" customHeight="1" x14ac:dyDescent="0.25"/>
  <cols>
    <col min="1" max="1" width="2.7109375" style="24" customWidth="1"/>
    <col min="2" max="2" width="38.85546875" style="24" customWidth="1"/>
    <col min="3" max="3" width="1" style="24" customWidth="1"/>
    <col min="4" max="4" width="16.42578125" style="24" bestFit="1" customWidth="1"/>
    <col min="5" max="5" width="3" style="24" bestFit="1" customWidth="1"/>
    <col min="6" max="6" width="13.140625" style="24" bestFit="1" customWidth="1"/>
    <col min="7" max="7" width="3" style="24" bestFit="1" customWidth="1"/>
    <col min="8" max="8" width="16.42578125" style="24" bestFit="1" customWidth="1"/>
    <col min="9" max="9" width="3" style="24" bestFit="1" customWidth="1"/>
    <col min="10" max="10" width="17.85546875" style="24" bestFit="1" customWidth="1"/>
    <col min="11" max="11" width="3" style="24" bestFit="1" customWidth="1"/>
    <col min="12" max="12" width="13.28515625" style="24" customWidth="1"/>
    <col min="13" max="13" width="3" style="24" bestFit="1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31" t="s">
        <v>79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2:22" ht="27" customHeight="1" x14ac:dyDescent="0.25">
      <c r="B3" s="231" t="s">
        <v>39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</row>
    <row r="4" spans="2:22" ht="27" customHeight="1" x14ac:dyDescent="0.25">
      <c r="B4" s="231" t="s">
        <v>224</v>
      </c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</row>
    <row r="5" spans="2:22" s="25" customFormat="1" ht="21.75" customHeight="1" x14ac:dyDescent="0.25"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2:22" s="2" customFormat="1" ht="30.75" customHeight="1" x14ac:dyDescent="0.55000000000000004">
      <c r="B6" s="229" t="s">
        <v>223</v>
      </c>
      <c r="C6" s="229"/>
      <c r="D6" s="229"/>
      <c r="E6" s="229"/>
      <c r="F6" s="229"/>
      <c r="G6" s="229"/>
      <c r="H6" s="229"/>
      <c r="I6" s="229"/>
      <c r="J6" s="229"/>
      <c r="K6" s="46"/>
      <c r="L6" s="46"/>
      <c r="M6" s="46"/>
      <c r="N6" s="46"/>
      <c r="O6" s="10"/>
      <c r="P6" s="10"/>
      <c r="Q6" s="10"/>
      <c r="R6" s="10"/>
      <c r="S6" s="10"/>
      <c r="T6" s="10"/>
      <c r="U6" s="10"/>
      <c r="V6" s="10"/>
    </row>
    <row r="7" spans="2:22" s="2" customFormat="1" ht="21.75" customHeight="1" x14ac:dyDescent="0.6">
      <c r="B7" s="45"/>
      <c r="C7" s="18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0"/>
      <c r="P7" s="10"/>
      <c r="Q7" s="10"/>
      <c r="R7" s="10"/>
      <c r="S7" s="10"/>
      <c r="T7" s="10"/>
      <c r="U7" s="10"/>
      <c r="V7" s="10"/>
    </row>
    <row r="8" spans="2:22" s="25" customFormat="1" ht="21.75" customHeight="1" x14ac:dyDescent="0.25">
      <c r="B8" s="230" t="s">
        <v>40</v>
      </c>
      <c r="C8" s="230" t="s">
        <v>40</v>
      </c>
      <c r="D8" s="230" t="s">
        <v>41</v>
      </c>
      <c r="E8" s="230" t="s">
        <v>41</v>
      </c>
      <c r="F8" s="230" t="s">
        <v>41</v>
      </c>
      <c r="G8" s="230" t="s">
        <v>41</v>
      </c>
      <c r="H8" s="230" t="s">
        <v>41</v>
      </c>
      <c r="I8" s="75"/>
      <c r="J8" s="230" t="s">
        <v>42</v>
      </c>
      <c r="K8" s="230" t="s">
        <v>42</v>
      </c>
      <c r="L8" s="230" t="s">
        <v>42</v>
      </c>
      <c r="M8" s="230" t="s">
        <v>42</v>
      </c>
      <c r="N8" s="230" t="s">
        <v>42</v>
      </c>
    </row>
    <row r="9" spans="2:22" s="26" customFormat="1" ht="58.5" customHeight="1" x14ac:dyDescent="0.25">
      <c r="B9" s="233" t="s">
        <v>43</v>
      </c>
      <c r="C9" s="76"/>
      <c r="D9" s="233" t="s">
        <v>44</v>
      </c>
      <c r="E9" s="76"/>
      <c r="F9" s="233" t="s">
        <v>45</v>
      </c>
      <c r="G9" s="76"/>
      <c r="H9" s="233" t="s">
        <v>46</v>
      </c>
      <c r="I9" s="75"/>
      <c r="J9" s="233" t="s">
        <v>44</v>
      </c>
      <c r="K9" s="76"/>
      <c r="L9" s="233" t="s">
        <v>45</v>
      </c>
      <c r="M9" s="76"/>
      <c r="N9" s="233" t="s">
        <v>46</v>
      </c>
    </row>
    <row r="10" spans="2:22" s="25" customFormat="1" ht="23.25" customHeight="1" x14ac:dyDescent="0.25">
      <c r="B10" s="77" t="s">
        <v>214</v>
      </c>
      <c r="C10" s="75"/>
      <c r="D10" s="128">
        <v>458636110</v>
      </c>
      <c r="E10" s="79"/>
      <c r="F10" s="78">
        <v>0</v>
      </c>
      <c r="G10" s="79"/>
      <c r="H10" s="78">
        <v>458636110</v>
      </c>
      <c r="I10" s="79"/>
      <c r="J10" s="78">
        <v>913572868</v>
      </c>
      <c r="K10" s="79"/>
      <c r="L10" s="78">
        <v>961856</v>
      </c>
      <c r="M10" s="79"/>
      <c r="N10" s="78">
        <v>912611012</v>
      </c>
    </row>
    <row r="11" spans="2:22" s="25" customFormat="1" ht="23.25" customHeight="1" x14ac:dyDescent="0.25">
      <c r="B11" s="77" t="s">
        <v>215</v>
      </c>
      <c r="C11" s="75"/>
      <c r="D11" s="128">
        <v>458634170</v>
      </c>
      <c r="E11" s="79"/>
      <c r="F11" s="78">
        <v>0</v>
      </c>
      <c r="G11" s="79"/>
      <c r="H11" s="78">
        <v>458634170</v>
      </c>
      <c r="I11" s="79"/>
      <c r="J11" s="78">
        <v>913944224</v>
      </c>
      <c r="K11" s="79"/>
      <c r="L11" s="78">
        <v>2071199</v>
      </c>
      <c r="M11" s="79"/>
      <c r="N11" s="78">
        <v>911873025</v>
      </c>
    </row>
    <row r="12" spans="2:22" s="25" customFormat="1" ht="23.25" customHeight="1" x14ac:dyDescent="0.25">
      <c r="B12" s="77" t="s">
        <v>216</v>
      </c>
      <c r="C12" s="75"/>
      <c r="D12" s="128">
        <v>443346464</v>
      </c>
      <c r="E12" s="79"/>
      <c r="F12" s="78">
        <v>0</v>
      </c>
      <c r="G12" s="79"/>
      <c r="H12" s="78">
        <v>443346464</v>
      </c>
      <c r="I12" s="79"/>
      <c r="J12" s="78">
        <v>884384717</v>
      </c>
      <c r="K12" s="79"/>
      <c r="L12" s="78">
        <v>1562561</v>
      </c>
      <c r="M12" s="79"/>
      <c r="N12" s="78">
        <v>882822156</v>
      </c>
    </row>
    <row r="13" spans="2:22" s="25" customFormat="1" ht="23.25" customHeight="1" x14ac:dyDescent="0.25">
      <c r="B13" s="77" t="s">
        <v>217</v>
      </c>
      <c r="C13" s="75"/>
      <c r="D13" s="128">
        <v>50792</v>
      </c>
      <c r="E13" s="79"/>
      <c r="F13" s="78">
        <v>0</v>
      </c>
      <c r="G13" s="79"/>
      <c r="H13" s="78">
        <v>50792</v>
      </c>
      <c r="I13" s="79"/>
      <c r="J13" s="78">
        <v>232332</v>
      </c>
      <c r="K13" s="79"/>
      <c r="L13" s="78">
        <v>0</v>
      </c>
      <c r="M13" s="79"/>
      <c r="N13" s="78">
        <v>232332</v>
      </c>
    </row>
    <row r="14" spans="2:22" s="25" customFormat="1" ht="23.25" customHeight="1" x14ac:dyDescent="0.25">
      <c r="B14" s="77" t="s">
        <v>218</v>
      </c>
      <c r="C14" s="75"/>
      <c r="D14" s="128">
        <v>31043</v>
      </c>
      <c r="E14" s="79"/>
      <c r="F14" s="78">
        <v>0</v>
      </c>
      <c r="G14" s="79"/>
      <c r="H14" s="78">
        <v>31043</v>
      </c>
      <c r="I14" s="79"/>
      <c r="J14" s="78">
        <v>61035</v>
      </c>
      <c r="K14" s="79"/>
      <c r="L14" s="78">
        <v>0</v>
      </c>
      <c r="M14" s="79"/>
      <c r="N14" s="78">
        <v>61035</v>
      </c>
    </row>
    <row r="15" spans="2:22" s="25" customFormat="1" ht="23.25" customHeight="1" x14ac:dyDescent="0.25">
      <c r="B15" s="77" t="s">
        <v>222</v>
      </c>
      <c r="C15" s="75"/>
      <c r="D15" s="128">
        <v>6117</v>
      </c>
      <c r="E15" s="79"/>
      <c r="F15" s="78">
        <v>0</v>
      </c>
      <c r="G15" s="79"/>
      <c r="H15" s="78">
        <v>6117</v>
      </c>
      <c r="I15" s="79"/>
      <c r="J15" s="78">
        <v>12617</v>
      </c>
      <c r="K15" s="79"/>
      <c r="L15" s="78">
        <v>0</v>
      </c>
      <c r="M15" s="79"/>
      <c r="N15" s="78">
        <v>12617</v>
      </c>
    </row>
    <row r="16" spans="2:22" s="25" customFormat="1" ht="22.5" customHeight="1" x14ac:dyDescent="0.25">
      <c r="B16" s="77" t="s">
        <v>221</v>
      </c>
      <c r="C16" s="75"/>
      <c r="D16" s="128">
        <v>2297</v>
      </c>
      <c r="E16" s="79"/>
      <c r="F16" s="78">
        <v>0</v>
      </c>
      <c r="G16" s="79"/>
      <c r="H16" s="78">
        <v>2297</v>
      </c>
      <c r="I16" s="79"/>
      <c r="J16" s="78">
        <v>4511</v>
      </c>
      <c r="K16" s="79"/>
      <c r="L16" s="78">
        <v>0</v>
      </c>
      <c r="M16" s="79"/>
      <c r="N16" s="78">
        <v>4511</v>
      </c>
    </row>
    <row r="17" spans="2:14" s="25" customFormat="1" ht="21.75" customHeight="1" thickBot="1" x14ac:dyDescent="0.3">
      <c r="B17" s="232" t="s">
        <v>67</v>
      </c>
      <c r="C17" s="232"/>
      <c r="D17" s="80">
        <f>SUM(D10:D16)</f>
        <v>1360706993</v>
      </c>
      <c r="E17" s="80"/>
      <c r="F17" s="147">
        <f>SUM(F10:F16)</f>
        <v>0</v>
      </c>
      <c r="G17" s="80"/>
      <c r="H17" s="80">
        <f>SUM(H10:H16)</f>
        <v>1360706993</v>
      </c>
      <c r="I17" s="80"/>
      <c r="J17" s="80">
        <f>SUM(J10:J16)</f>
        <v>2712212304</v>
      </c>
      <c r="K17" s="80"/>
      <c r="L17" s="80">
        <f>SUM(L10:L16)</f>
        <v>4595616</v>
      </c>
      <c r="M17" s="80"/>
      <c r="N17" s="80">
        <f>SUM(N10:N16)</f>
        <v>2707616688</v>
      </c>
    </row>
    <row r="18" spans="2:14" ht="21.75" customHeight="1" thickTop="1" x14ac:dyDescent="0.25"/>
    <row r="19" spans="2:14" ht="21.75" customHeight="1" x14ac:dyDescent="0.25">
      <c r="F19" s="87"/>
    </row>
    <row r="20" spans="2:14" ht="21.75" customHeight="1" x14ac:dyDescent="0.25">
      <c r="B20" s="228">
        <v>18</v>
      </c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</row>
  </sheetData>
  <sortState xmlns:xlrd2="http://schemas.microsoft.com/office/spreadsheetml/2017/richdata2" ref="B10:N16">
    <sortCondition descending="1" ref="N10:N16"/>
  </sortState>
  <mergeCells count="16">
    <mergeCell ref="B20:N20"/>
    <mergeCell ref="B6:J6"/>
    <mergeCell ref="B8:C8"/>
    <mergeCell ref="B2:N2"/>
    <mergeCell ref="B3:N3"/>
    <mergeCell ref="B4:N4"/>
    <mergeCell ref="B17:C17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A2:S42"/>
  <sheetViews>
    <sheetView rightToLeft="1" view="pageBreakPreview" topLeftCell="A7" zoomScale="110" zoomScaleNormal="110" zoomScaleSheetLayoutView="110" workbookViewId="0">
      <selection activeCell="AA10" sqref="AA10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6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72" t="s">
        <v>79</v>
      </c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3:17" ht="30" x14ac:dyDescent="0.55000000000000004">
      <c r="C3" s="172" t="s">
        <v>0</v>
      </c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</row>
    <row r="4" spans="3:17" ht="30" x14ac:dyDescent="0.55000000000000004">
      <c r="C4" s="172" t="s">
        <v>224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</row>
    <row r="5" spans="3:17" ht="30" x14ac:dyDescent="0.55000000000000004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3:17" ht="30" x14ac:dyDescent="0.55000000000000004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3:17" ht="30" x14ac:dyDescent="0.55000000000000004">
      <c r="C7" s="40" t="s">
        <v>68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3:17" s="5" customFormat="1" ht="34.5" customHeight="1" x14ac:dyDescent="0.25">
      <c r="C9" s="173" t="s">
        <v>73</v>
      </c>
      <c r="D9" s="174" t="s">
        <v>213</v>
      </c>
      <c r="E9" s="174" t="s">
        <v>2</v>
      </c>
      <c r="F9" s="174" t="s">
        <v>2</v>
      </c>
      <c r="G9" s="174" t="s">
        <v>2</v>
      </c>
      <c r="I9" s="174" t="s">
        <v>3</v>
      </c>
      <c r="J9" s="174" t="s">
        <v>3</v>
      </c>
      <c r="K9" s="174" t="s">
        <v>3</v>
      </c>
      <c r="M9" s="174" t="s">
        <v>225</v>
      </c>
      <c r="N9" s="174" t="s">
        <v>4</v>
      </c>
      <c r="O9" s="174" t="s">
        <v>4</v>
      </c>
      <c r="P9" s="174" t="s">
        <v>4</v>
      </c>
      <c r="Q9" s="174" t="s">
        <v>4</v>
      </c>
    </row>
    <row r="10" spans="3:17" s="5" customFormat="1" ht="44.25" customHeight="1" x14ac:dyDescent="0.25">
      <c r="C10" s="173"/>
      <c r="D10" s="9"/>
      <c r="E10" s="175" t="s">
        <v>6</v>
      </c>
      <c r="F10" s="9"/>
      <c r="G10" s="175" t="s">
        <v>7</v>
      </c>
      <c r="I10" s="175" t="s">
        <v>74</v>
      </c>
      <c r="J10" s="9"/>
      <c r="K10" s="175" t="s">
        <v>75</v>
      </c>
      <c r="L10" s="31">
        <v>0</v>
      </c>
      <c r="M10" s="175" t="s">
        <v>6</v>
      </c>
      <c r="N10" s="9"/>
      <c r="O10" s="175" t="s">
        <v>7</v>
      </c>
      <c r="Q10" s="177" t="s">
        <v>11</v>
      </c>
    </row>
    <row r="11" spans="3:17" s="5" customFormat="1" ht="39.75" customHeight="1" x14ac:dyDescent="0.25">
      <c r="C11" s="173"/>
      <c r="D11" s="8"/>
      <c r="E11" s="176" t="s">
        <v>6</v>
      </c>
      <c r="F11" s="8"/>
      <c r="G11" s="176" t="s">
        <v>7</v>
      </c>
      <c r="I11" s="176"/>
      <c r="J11" s="8"/>
      <c r="K11" s="176"/>
      <c r="L11" s="31">
        <v>0</v>
      </c>
      <c r="M11" s="176" t="s">
        <v>6</v>
      </c>
      <c r="N11" s="8"/>
      <c r="O11" s="176" t="s">
        <v>7</v>
      </c>
      <c r="Q11" s="178" t="s">
        <v>11</v>
      </c>
    </row>
    <row r="12" spans="3:17" x14ac:dyDescent="0.55000000000000004">
      <c r="C12" s="30" t="s">
        <v>70</v>
      </c>
      <c r="E12" s="97">
        <f>'اوراق مشارکت'!R21</f>
        <v>83044522511</v>
      </c>
      <c r="F12" s="20"/>
      <c r="G12" s="97">
        <f>'اوراق مشارکت'!T21</f>
        <v>88092552691</v>
      </c>
      <c r="H12" s="20"/>
      <c r="I12" s="97">
        <f>'اوراق مشارکت'!X21</f>
        <v>0</v>
      </c>
      <c r="J12" s="20"/>
      <c r="K12" s="97">
        <f>'اوراق مشارکت'!AB21</f>
        <v>6210959768</v>
      </c>
      <c r="L12" s="47">
        <v>0</v>
      </c>
      <c r="M12" s="97">
        <f>'اوراق مشارکت'!AH21</f>
        <v>77274717413</v>
      </c>
      <c r="N12" s="20"/>
      <c r="O12" s="97">
        <f>'اوراق مشارکت'!AJ21</f>
        <v>83591999704</v>
      </c>
      <c r="P12" s="20"/>
      <c r="Q12" s="47">
        <f>O12/$O$17</f>
        <v>0.51803555317268102</v>
      </c>
    </row>
    <row r="13" spans="3:17" x14ac:dyDescent="0.55000000000000004">
      <c r="C13" s="2" t="s">
        <v>81</v>
      </c>
      <c r="E13" s="97">
        <f>سپرده!D17</f>
        <v>54504706011</v>
      </c>
      <c r="F13" s="20"/>
      <c r="G13" s="97">
        <f>سپرده!D17</f>
        <v>54504706011</v>
      </c>
      <c r="H13" s="20"/>
      <c r="I13" s="97">
        <f>سپرده!F17</f>
        <v>12574070496</v>
      </c>
      <c r="J13" s="20"/>
      <c r="K13" s="97">
        <f>سپرده!H17</f>
        <v>11240604352</v>
      </c>
      <c r="L13" s="47">
        <v>0.3836</v>
      </c>
      <c r="M13" s="97">
        <f>سپرده!J17</f>
        <v>55838172155</v>
      </c>
      <c r="N13" s="20"/>
      <c r="O13" s="97">
        <f>سپرده!J17</f>
        <v>55838172155</v>
      </c>
      <c r="P13" s="20"/>
      <c r="Q13" s="96">
        <f>O13/$O$17</f>
        <v>0.34603979451256817</v>
      </c>
    </row>
    <row r="14" spans="3:17" x14ac:dyDescent="0.55000000000000004">
      <c r="C14" s="2" t="s">
        <v>69</v>
      </c>
      <c r="E14" s="97">
        <f>سهام!G19</f>
        <v>9568408041</v>
      </c>
      <c r="F14" s="20"/>
      <c r="G14" s="97">
        <f>سهام!I19</f>
        <v>10744362417.5334</v>
      </c>
      <c r="H14" s="20"/>
      <c r="I14" s="97">
        <f>سهام!M19</f>
        <v>0</v>
      </c>
      <c r="J14" s="20"/>
      <c r="K14" s="97">
        <f>سهام!Q19</f>
        <v>3161247454</v>
      </c>
      <c r="L14" s="47">
        <v>0</v>
      </c>
      <c r="M14" s="97">
        <f>سهام!W19</f>
        <v>6377947838</v>
      </c>
      <c r="N14" s="20"/>
      <c r="O14" s="97">
        <f>سهام!Y19</f>
        <v>8840489859.5431519</v>
      </c>
      <c r="P14" s="20"/>
      <c r="Q14" s="103">
        <f>O14/$O$17</f>
        <v>5.4786200484766831E-2</v>
      </c>
    </row>
    <row r="15" spans="3:17" x14ac:dyDescent="0.55000000000000004">
      <c r="C15" s="2" t="s">
        <v>153</v>
      </c>
      <c r="E15" s="97">
        <f>'واحدهای صندوق'!F12</f>
        <v>13975086994</v>
      </c>
      <c r="F15" s="20"/>
      <c r="G15" s="97">
        <f>'واحدهای صندوق'!H12</f>
        <v>15298854091.342501</v>
      </c>
      <c r="H15" s="20"/>
      <c r="I15" s="97">
        <f>'واحدهای صندوق'!L12</f>
        <v>0</v>
      </c>
      <c r="J15" s="20"/>
      <c r="K15" s="97">
        <f>'واحدهای صندوق'!P12</f>
        <v>3192479741</v>
      </c>
      <c r="L15" s="47"/>
      <c r="M15" s="97">
        <f>'واحدهای صندوق'!V12</f>
        <v>11253941726</v>
      </c>
      <c r="N15" s="20"/>
      <c r="O15" s="97">
        <f>'واحدهای صندوق'!X12</f>
        <v>13092779829.136869</v>
      </c>
      <c r="P15" s="20"/>
      <c r="Q15" s="149">
        <f>O15/O17</f>
        <v>8.1138451829983971E-2</v>
      </c>
    </row>
    <row r="16" spans="3:17" x14ac:dyDescent="0.55000000000000004">
      <c r="E16" s="3"/>
      <c r="G16" s="3"/>
      <c r="I16" s="3"/>
      <c r="K16" s="3"/>
      <c r="L16" s="88">
        <v>0.25369999999999998</v>
      </c>
      <c r="M16" s="3"/>
      <c r="O16" s="3"/>
      <c r="Q16" s="7"/>
    </row>
    <row r="17" spans="1:19" ht="21.75" thickBot="1" x14ac:dyDescent="0.6">
      <c r="C17" s="2" t="s">
        <v>67</v>
      </c>
      <c r="D17" s="3">
        <f>SUM(D12:D14)</f>
        <v>0</v>
      </c>
      <c r="E17" s="66">
        <f>SUM(E12:E16)</f>
        <v>161092723557</v>
      </c>
      <c r="F17" s="69">
        <f>SUM(F12:F14)</f>
        <v>0</v>
      </c>
      <c r="G17" s="66">
        <f>SUM(G12:G16)</f>
        <v>168640475210.87589</v>
      </c>
      <c r="H17" s="69">
        <f>SUM(H12:H14)</f>
        <v>0</v>
      </c>
      <c r="I17" s="66">
        <f>SUM(I12:I16)</f>
        <v>12574070496</v>
      </c>
      <c r="J17" s="69">
        <f>SUM(J12:J14)</f>
        <v>0</v>
      </c>
      <c r="K17" s="66">
        <f>SUM(K12:K16)</f>
        <v>23805291315</v>
      </c>
      <c r="L17" s="69">
        <v>0</v>
      </c>
      <c r="M17" s="66">
        <f>SUM(M12:M16)</f>
        <v>150744779132</v>
      </c>
      <c r="N17" s="69">
        <f>SUM(N12:N14)</f>
        <v>0</v>
      </c>
      <c r="O17" s="66">
        <f>SUM(O12:O16)</f>
        <v>161363441547.68002</v>
      </c>
      <c r="P17" s="69">
        <f>SUM(P12:P14)</f>
        <v>0</v>
      </c>
      <c r="Q17" s="99">
        <f>O17/$O$17</f>
        <v>1</v>
      </c>
    </row>
    <row r="18" spans="1:19" ht="21.75" thickTop="1" x14ac:dyDescent="0.55000000000000004">
      <c r="L18" s="88">
        <v>0.2044</v>
      </c>
      <c r="Q18" s="7"/>
    </row>
    <row r="19" spans="1:19" x14ac:dyDescent="0.55000000000000004">
      <c r="L19" s="88">
        <v>0.11650000000000001</v>
      </c>
    </row>
    <row r="20" spans="1:19" x14ac:dyDescent="0.55000000000000004">
      <c r="L20" s="88">
        <v>0</v>
      </c>
    </row>
    <row r="21" spans="1:19" ht="21" customHeight="1" x14ac:dyDescent="0.55000000000000004">
      <c r="A21" s="171">
        <v>1</v>
      </c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</row>
    <row r="22" spans="1:19" x14ac:dyDescent="0.55000000000000004">
      <c r="L22" s="88">
        <v>0</v>
      </c>
    </row>
    <row r="23" spans="1:19" x14ac:dyDescent="0.55000000000000004">
      <c r="L23" s="88">
        <v>0.13189999999999999</v>
      </c>
    </row>
    <row r="24" spans="1:19" x14ac:dyDescent="0.55000000000000004">
      <c r="L24" s="88">
        <v>3.9899999999999998E-2</v>
      </c>
    </row>
    <row r="25" spans="1:19" x14ac:dyDescent="0.55000000000000004">
      <c r="L25" s="88">
        <v>0.18509999999999999</v>
      </c>
    </row>
    <row r="26" spans="1:19" x14ac:dyDescent="0.55000000000000004">
      <c r="L26" s="88">
        <v>1.89E-2</v>
      </c>
    </row>
    <row r="27" spans="1:19" x14ac:dyDescent="0.55000000000000004">
      <c r="L27" s="88">
        <v>5.16E-2</v>
      </c>
    </row>
    <row r="28" spans="1:19" x14ac:dyDescent="0.55000000000000004">
      <c r="L28" s="88">
        <v>3.6200000000000003E-2</v>
      </c>
    </row>
    <row r="29" spans="1:19" x14ac:dyDescent="0.55000000000000004">
      <c r="L29" s="88">
        <v>0</v>
      </c>
    </row>
    <row r="30" spans="1:19" x14ac:dyDescent="0.55000000000000004">
      <c r="L30" s="88">
        <v>1.8200000000000001E-2</v>
      </c>
    </row>
    <row r="31" spans="1:19" x14ac:dyDescent="0.55000000000000004">
      <c r="L31" s="88">
        <v>3.3000000000000002E-2</v>
      </c>
    </row>
    <row r="32" spans="1:19" x14ac:dyDescent="0.55000000000000004">
      <c r="L32" s="88">
        <v>5.7999999999999996E-3</v>
      </c>
    </row>
    <row r="33" spans="12:12" x14ac:dyDescent="0.55000000000000004">
      <c r="L33" s="88">
        <v>2.0000000000000001E-4</v>
      </c>
    </row>
    <row r="34" spans="12:12" x14ac:dyDescent="0.55000000000000004">
      <c r="L34" s="88">
        <v>0</v>
      </c>
    </row>
    <row r="35" spans="12:12" x14ac:dyDescent="0.55000000000000004">
      <c r="L35" s="88">
        <v>0</v>
      </c>
    </row>
    <row r="36" spans="12:12" x14ac:dyDescent="0.55000000000000004">
      <c r="L36" s="88">
        <v>0</v>
      </c>
    </row>
    <row r="37" spans="12:12" x14ac:dyDescent="0.55000000000000004">
      <c r="L37" s="88">
        <v>1E-4</v>
      </c>
    </row>
    <row r="38" spans="12:12" x14ac:dyDescent="0.55000000000000004">
      <c r="L38" s="88">
        <v>-9.1000000000000004E-3</v>
      </c>
    </row>
    <row r="39" spans="12:12" x14ac:dyDescent="0.55000000000000004">
      <c r="L39" s="88">
        <v>0</v>
      </c>
    </row>
    <row r="40" spans="12:12" x14ac:dyDescent="0.55000000000000004">
      <c r="L40" s="88">
        <v>0</v>
      </c>
    </row>
    <row r="42" spans="12:12" x14ac:dyDescent="0.55000000000000004">
      <c r="L42" s="2">
        <f>SUM(L10:L40)</f>
        <v>1.47</v>
      </c>
    </row>
  </sheetData>
  <sortState xmlns:xlrd2="http://schemas.microsoft.com/office/spreadsheetml/2017/richdata2" ref="E12:Q14">
    <sortCondition descending="1" ref="O12:O14"/>
  </sortState>
  <mergeCells count="15">
    <mergeCell ref="A21:S21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43"/>
  <sheetViews>
    <sheetView rightToLeft="1" view="pageBreakPreview" topLeftCell="B16" zoomScaleNormal="55" zoomScaleSheetLayoutView="100" workbookViewId="0">
      <selection activeCell="F29" sqref="F29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74" t="s">
        <v>79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</row>
    <row r="3" spans="2:28" ht="30" x14ac:dyDescent="0.55000000000000004">
      <c r="B3" s="174" t="s">
        <v>39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</row>
    <row r="4" spans="2:28" ht="30" x14ac:dyDescent="0.55000000000000004">
      <c r="B4" s="174" t="s">
        <v>224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</row>
    <row r="5" spans="2:28" ht="61.5" customHeight="1" x14ac:dyDescent="0.55000000000000004"/>
    <row r="6" spans="2:28" s="2" customFormat="1" ht="30" x14ac:dyDescent="0.55000000000000004">
      <c r="B6" s="11" t="s">
        <v>158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" customFormat="1" ht="34.5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27" customHeight="1" x14ac:dyDescent="0.55000000000000004">
      <c r="B8" s="173" t="s">
        <v>1</v>
      </c>
      <c r="D8" s="174" t="s">
        <v>41</v>
      </c>
      <c r="E8" s="174" t="s">
        <v>41</v>
      </c>
      <c r="F8" s="174" t="s">
        <v>41</v>
      </c>
      <c r="G8" s="174" t="s">
        <v>41</v>
      </c>
      <c r="H8" s="174" t="s">
        <v>41</v>
      </c>
      <c r="I8" s="174" t="s">
        <v>41</v>
      </c>
      <c r="J8" s="174" t="s">
        <v>41</v>
      </c>
      <c r="L8" s="174" t="s">
        <v>42</v>
      </c>
      <c r="M8" s="174" t="s">
        <v>42</v>
      </c>
      <c r="N8" s="174" t="s">
        <v>42</v>
      </c>
      <c r="O8" s="174" t="s">
        <v>42</v>
      </c>
      <c r="P8" s="174" t="s">
        <v>42</v>
      </c>
      <c r="Q8" s="174" t="s">
        <v>42</v>
      </c>
      <c r="R8" s="174" t="s">
        <v>42</v>
      </c>
    </row>
    <row r="9" spans="2:28" ht="69" customHeight="1" x14ac:dyDescent="0.65">
      <c r="B9" s="173" t="s">
        <v>1</v>
      </c>
      <c r="D9" s="234" t="s">
        <v>5</v>
      </c>
      <c r="E9" s="39"/>
      <c r="F9" s="234" t="s">
        <v>141</v>
      </c>
      <c r="G9" s="39"/>
      <c r="H9" s="234" t="s">
        <v>53</v>
      </c>
      <c r="I9" s="39"/>
      <c r="J9" s="234" t="s">
        <v>54</v>
      </c>
      <c r="K9" s="28"/>
      <c r="L9" s="234" t="s">
        <v>5</v>
      </c>
      <c r="M9" s="39"/>
      <c r="N9" s="234" t="s">
        <v>141</v>
      </c>
      <c r="O9" s="39"/>
      <c r="P9" s="234" t="s">
        <v>53</v>
      </c>
      <c r="Q9" s="39"/>
      <c r="R9" s="218" t="s">
        <v>151</v>
      </c>
    </row>
    <row r="10" spans="2:28" ht="21.75" customHeight="1" x14ac:dyDescent="0.55000000000000004">
      <c r="B10" s="22" t="s">
        <v>202</v>
      </c>
      <c r="D10" s="64">
        <v>387850</v>
      </c>
      <c r="E10" s="5"/>
      <c r="F10" s="64">
        <v>5710120170</v>
      </c>
      <c r="G10" s="5"/>
      <c r="H10" s="64">
        <v>5558246735</v>
      </c>
      <c r="I10" s="5"/>
      <c r="J10" s="64">
        <v>151873435</v>
      </c>
      <c r="K10" s="5"/>
      <c r="L10" s="64">
        <v>387850</v>
      </c>
      <c r="M10" s="5"/>
      <c r="N10" s="64">
        <v>5710120170</v>
      </c>
      <c r="O10" s="5"/>
      <c r="P10" s="64">
        <v>3990111106</v>
      </c>
      <c r="Q10" s="5"/>
      <c r="R10" s="64">
        <v>1720009064</v>
      </c>
    </row>
    <row r="11" spans="2:28" ht="21.75" customHeight="1" x14ac:dyDescent="0.55000000000000004">
      <c r="B11" s="22" t="s">
        <v>194</v>
      </c>
      <c r="D11" s="64">
        <v>525253</v>
      </c>
      <c r="E11" s="5"/>
      <c r="F11" s="64">
        <v>3346838843</v>
      </c>
      <c r="G11" s="5"/>
      <c r="H11" s="64">
        <v>2536496583</v>
      </c>
      <c r="I11" s="5"/>
      <c r="J11" s="64">
        <v>810342260</v>
      </c>
      <c r="K11" s="5"/>
      <c r="L11" s="64">
        <v>525253</v>
      </c>
      <c r="M11" s="5"/>
      <c r="N11" s="64">
        <v>3346838843</v>
      </c>
      <c r="O11" s="5"/>
      <c r="P11" s="64">
        <v>1667153888</v>
      </c>
      <c r="Q11" s="5"/>
      <c r="R11" s="64">
        <v>1679684955</v>
      </c>
    </row>
    <row r="12" spans="2:28" ht="21.75" customHeight="1" x14ac:dyDescent="0.55000000000000004">
      <c r="B12" s="22" t="s">
        <v>203</v>
      </c>
      <c r="D12" s="64">
        <v>307139</v>
      </c>
      <c r="E12" s="5"/>
      <c r="F12" s="64">
        <v>5218230374</v>
      </c>
      <c r="G12" s="5"/>
      <c r="H12" s="64">
        <v>5338819265</v>
      </c>
      <c r="I12" s="5"/>
      <c r="J12" s="64">
        <v>-120588890</v>
      </c>
      <c r="K12" s="5"/>
      <c r="L12" s="64">
        <v>307139</v>
      </c>
      <c r="M12" s="5"/>
      <c r="N12" s="64">
        <v>5218230374</v>
      </c>
      <c r="O12" s="5"/>
      <c r="P12" s="64">
        <v>3788662265</v>
      </c>
      <c r="Q12" s="5"/>
      <c r="R12" s="64">
        <v>1429568109</v>
      </c>
    </row>
    <row r="13" spans="2:28" ht="21.75" customHeight="1" x14ac:dyDescent="0.55000000000000004">
      <c r="B13" s="22" t="s">
        <v>84</v>
      </c>
      <c r="D13" s="64">
        <v>678726</v>
      </c>
      <c r="E13" s="5"/>
      <c r="F13" s="64">
        <v>2864723465</v>
      </c>
      <c r="G13" s="5"/>
      <c r="H13" s="64">
        <v>2120543064</v>
      </c>
      <c r="I13" s="5"/>
      <c r="J13" s="64">
        <v>744180401</v>
      </c>
      <c r="K13" s="5"/>
      <c r="L13" s="64">
        <v>678726</v>
      </c>
      <c r="M13" s="5"/>
      <c r="N13" s="64">
        <v>2864723465</v>
      </c>
      <c r="O13" s="5"/>
      <c r="P13" s="64">
        <v>1644888320</v>
      </c>
      <c r="Q13" s="5"/>
      <c r="R13" s="64">
        <v>1219835145</v>
      </c>
    </row>
    <row r="14" spans="2:28" ht="21.75" customHeight="1" x14ac:dyDescent="0.55000000000000004">
      <c r="B14" s="22" t="s">
        <v>181</v>
      </c>
      <c r="D14" s="64">
        <v>27000</v>
      </c>
      <c r="E14" s="5"/>
      <c r="F14" s="64">
        <v>16240660846</v>
      </c>
      <c r="G14" s="5"/>
      <c r="H14" s="64">
        <v>16009152351</v>
      </c>
      <c r="I14" s="5"/>
      <c r="J14" s="64">
        <v>231508495</v>
      </c>
      <c r="K14" s="5"/>
      <c r="L14" s="64">
        <v>27000</v>
      </c>
      <c r="M14" s="5"/>
      <c r="N14" s="64">
        <v>16240660846</v>
      </c>
      <c r="O14" s="5"/>
      <c r="P14" s="64">
        <v>15919554061</v>
      </c>
      <c r="Q14" s="5"/>
      <c r="R14" s="64">
        <v>321106785</v>
      </c>
    </row>
    <row r="15" spans="2:28" ht="21.75" customHeight="1" x14ac:dyDescent="0.55000000000000004">
      <c r="B15" s="22" t="s">
        <v>178</v>
      </c>
      <c r="D15" s="64">
        <v>25001</v>
      </c>
      <c r="E15" s="5"/>
      <c r="F15" s="64">
        <v>15857059758</v>
      </c>
      <c r="G15" s="5"/>
      <c r="H15" s="64">
        <v>15579448978</v>
      </c>
      <c r="I15" s="5"/>
      <c r="J15" s="64">
        <v>277610780</v>
      </c>
      <c r="K15" s="5"/>
      <c r="L15" s="64">
        <v>25001</v>
      </c>
      <c r="M15" s="5"/>
      <c r="N15" s="64">
        <v>15857059758</v>
      </c>
      <c r="O15" s="5"/>
      <c r="P15" s="64">
        <v>15570300272</v>
      </c>
      <c r="Q15" s="5"/>
      <c r="R15" s="64">
        <v>286759486</v>
      </c>
    </row>
    <row r="16" spans="2:28" ht="21.75" customHeight="1" x14ac:dyDescent="0.55000000000000004">
      <c r="B16" s="22" t="s">
        <v>198</v>
      </c>
      <c r="D16" s="64">
        <v>24294</v>
      </c>
      <c r="E16" s="5"/>
      <c r="F16" s="64">
        <v>14691319675</v>
      </c>
      <c r="G16" s="5"/>
      <c r="H16" s="64">
        <v>14470745847</v>
      </c>
      <c r="I16" s="5"/>
      <c r="J16" s="64">
        <v>220573828</v>
      </c>
      <c r="K16" s="5"/>
      <c r="L16" s="64">
        <v>24294</v>
      </c>
      <c r="M16" s="5"/>
      <c r="N16" s="64">
        <v>14691319675</v>
      </c>
      <c r="O16" s="5"/>
      <c r="P16" s="64">
        <v>14420733568</v>
      </c>
      <c r="Q16" s="5"/>
      <c r="R16" s="64">
        <v>270586107</v>
      </c>
    </row>
    <row r="17" spans="2:51" ht="21.75" customHeight="1" x14ac:dyDescent="0.55000000000000004">
      <c r="B17" s="22" t="s">
        <v>175</v>
      </c>
      <c r="D17" s="64">
        <v>24675</v>
      </c>
      <c r="E17" s="5"/>
      <c r="F17" s="64">
        <v>14301208835</v>
      </c>
      <c r="G17" s="5"/>
      <c r="H17" s="64">
        <v>14039947948</v>
      </c>
      <c r="I17" s="5"/>
      <c r="J17" s="64">
        <v>261260887</v>
      </c>
      <c r="K17" s="5"/>
      <c r="L17" s="64">
        <v>24675</v>
      </c>
      <c r="M17" s="5"/>
      <c r="N17" s="64">
        <v>14301208835</v>
      </c>
      <c r="O17" s="5"/>
      <c r="P17" s="64">
        <v>14051099026</v>
      </c>
      <c r="Q17" s="5"/>
      <c r="R17" s="64">
        <v>250109809</v>
      </c>
    </row>
    <row r="18" spans="2:51" ht="21.75" customHeight="1" x14ac:dyDescent="0.55000000000000004">
      <c r="B18" s="22" t="s">
        <v>187</v>
      </c>
      <c r="D18" s="64">
        <v>20637</v>
      </c>
      <c r="E18" s="5"/>
      <c r="F18" s="64">
        <v>12169352046</v>
      </c>
      <c r="G18" s="5"/>
      <c r="H18" s="64">
        <v>11978700727</v>
      </c>
      <c r="I18" s="5"/>
      <c r="J18" s="64">
        <v>190651319</v>
      </c>
      <c r="K18" s="5"/>
      <c r="L18" s="64">
        <v>20637</v>
      </c>
      <c r="M18" s="5"/>
      <c r="N18" s="64">
        <v>12169352046</v>
      </c>
      <c r="O18" s="5"/>
      <c r="P18" s="64">
        <v>11936340646</v>
      </c>
      <c r="Q18" s="5"/>
      <c r="R18" s="64">
        <v>233011400</v>
      </c>
    </row>
    <row r="19" spans="2:51" ht="21.75" customHeight="1" x14ac:dyDescent="0.55000000000000004">
      <c r="B19" s="22" t="s">
        <v>204</v>
      </c>
      <c r="D19" s="64">
        <v>158060</v>
      </c>
      <c r="E19" s="5"/>
      <c r="F19" s="64">
        <v>2164429284</v>
      </c>
      <c r="G19" s="5"/>
      <c r="H19" s="64">
        <v>2102543341</v>
      </c>
      <c r="I19" s="5"/>
      <c r="J19" s="64">
        <v>61885943</v>
      </c>
      <c r="K19" s="5"/>
      <c r="L19" s="64">
        <v>158060</v>
      </c>
      <c r="M19" s="5"/>
      <c r="N19" s="64">
        <v>2164429284</v>
      </c>
      <c r="O19" s="5"/>
      <c r="P19" s="64">
        <v>1992905167</v>
      </c>
      <c r="Q19" s="5"/>
      <c r="R19" s="64">
        <v>171524117</v>
      </c>
    </row>
    <row r="20" spans="2:51" ht="21.75" customHeight="1" x14ac:dyDescent="0.55000000000000004">
      <c r="B20" s="22" t="s">
        <v>196</v>
      </c>
      <c r="D20" s="64">
        <v>562649</v>
      </c>
      <c r="E20" s="5"/>
      <c r="F20" s="64">
        <v>321598212</v>
      </c>
      <c r="G20" s="5"/>
      <c r="H20" s="64">
        <v>606513218</v>
      </c>
      <c r="I20" s="5"/>
      <c r="J20" s="64">
        <v>-284915005</v>
      </c>
      <c r="K20" s="5"/>
      <c r="L20" s="64">
        <v>562649</v>
      </c>
      <c r="M20" s="5"/>
      <c r="N20" s="64">
        <v>321598212</v>
      </c>
      <c r="O20" s="5"/>
      <c r="P20" s="64">
        <v>231550713</v>
      </c>
      <c r="Q20" s="5"/>
      <c r="R20" s="64">
        <v>90047499</v>
      </c>
    </row>
    <row r="21" spans="2:51" ht="21.75" customHeight="1" x14ac:dyDescent="0.55000000000000004">
      <c r="B21" s="22" t="s">
        <v>184</v>
      </c>
      <c r="D21" s="64">
        <v>9190</v>
      </c>
      <c r="E21" s="5"/>
      <c r="F21" s="64">
        <v>7281295525</v>
      </c>
      <c r="G21" s="5"/>
      <c r="H21" s="64">
        <v>7158309671</v>
      </c>
      <c r="I21" s="5"/>
      <c r="J21" s="64">
        <v>122985854</v>
      </c>
      <c r="K21" s="5"/>
      <c r="L21" s="64">
        <v>9190</v>
      </c>
      <c r="M21" s="5"/>
      <c r="N21" s="64">
        <v>7281295525</v>
      </c>
      <c r="O21" s="5"/>
      <c r="P21" s="64">
        <v>7246104205</v>
      </c>
      <c r="Q21" s="5"/>
      <c r="R21" s="64">
        <v>35191320</v>
      </c>
    </row>
    <row r="22" spans="2:51" ht="21.75" customHeight="1" x14ac:dyDescent="0.55000000000000004">
      <c r="B22" s="22" t="s">
        <v>195</v>
      </c>
      <c r="D22" s="64">
        <v>520000</v>
      </c>
      <c r="E22" s="5"/>
      <c r="F22" s="64">
        <v>256902282</v>
      </c>
      <c r="G22" s="5"/>
      <c r="H22" s="64">
        <v>379687325</v>
      </c>
      <c r="I22" s="5"/>
      <c r="J22" s="64">
        <v>-122785043</v>
      </c>
      <c r="K22" s="5"/>
      <c r="L22" s="64">
        <v>520000</v>
      </c>
      <c r="M22" s="5"/>
      <c r="N22" s="64">
        <v>256902282</v>
      </c>
      <c r="O22" s="5"/>
      <c r="P22" s="64">
        <v>230540063</v>
      </c>
      <c r="Q22" s="5"/>
      <c r="R22" s="64">
        <v>26362219</v>
      </c>
    </row>
    <row r="23" spans="2:51" ht="21.75" customHeight="1" x14ac:dyDescent="0.55000000000000004">
      <c r="B23" s="22" t="s">
        <v>200</v>
      </c>
      <c r="D23" s="64">
        <v>2957</v>
      </c>
      <c r="E23" s="5"/>
      <c r="F23" s="64">
        <v>2065294130</v>
      </c>
      <c r="G23" s="5"/>
      <c r="H23" s="64">
        <v>2006485958</v>
      </c>
      <c r="I23" s="5"/>
      <c r="J23" s="64">
        <v>58808172</v>
      </c>
      <c r="K23" s="5"/>
      <c r="L23" s="64">
        <v>2957</v>
      </c>
      <c r="M23" s="5"/>
      <c r="N23" s="64">
        <v>2065294130</v>
      </c>
      <c r="O23" s="5"/>
      <c r="P23" s="64">
        <v>2040255837</v>
      </c>
      <c r="Q23" s="5"/>
      <c r="R23" s="64">
        <v>25038293</v>
      </c>
    </row>
    <row r="24" spans="2:51" ht="21.75" customHeight="1" x14ac:dyDescent="0.55000000000000004">
      <c r="B24" s="22" t="s">
        <v>197</v>
      </c>
      <c r="D24" s="64">
        <v>13382</v>
      </c>
      <c r="E24" s="5"/>
      <c r="F24" s="64">
        <v>231062290</v>
      </c>
      <c r="G24" s="5"/>
      <c r="H24" s="64">
        <v>219489222</v>
      </c>
      <c r="I24" s="5"/>
      <c r="J24" s="64">
        <v>11573068</v>
      </c>
      <c r="K24" s="5"/>
      <c r="L24" s="64">
        <v>13382</v>
      </c>
      <c r="M24" s="5"/>
      <c r="N24" s="64">
        <v>231062290</v>
      </c>
      <c r="O24" s="5"/>
      <c r="P24" s="64">
        <v>213636176</v>
      </c>
      <c r="Q24" s="5"/>
      <c r="R24" s="64">
        <v>17426114</v>
      </c>
    </row>
    <row r="25" spans="2:51" ht="21.75" customHeight="1" x14ac:dyDescent="0.55000000000000004">
      <c r="B25" s="22" t="s">
        <v>191</v>
      </c>
      <c r="D25" s="64">
        <v>1300</v>
      </c>
      <c r="E25" s="5"/>
      <c r="F25" s="64">
        <v>985808889</v>
      </c>
      <c r="G25" s="5"/>
      <c r="H25" s="64">
        <v>968723487</v>
      </c>
      <c r="I25" s="5"/>
      <c r="J25" s="64">
        <v>17085402</v>
      </c>
      <c r="K25" s="5"/>
      <c r="L25" s="64">
        <v>1300</v>
      </c>
      <c r="M25" s="5"/>
      <c r="N25" s="64">
        <v>985808889</v>
      </c>
      <c r="O25" s="5"/>
      <c r="P25" s="64">
        <v>981439081</v>
      </c>
      <c r="Q25" s="5"/>
      <c r="R25" s="64">
        <v>4369808</v>
      </c>
    </row>
    <row r="26" spans="2:51" ht="21.75" customHeight="1" x14ac:dyDescent="0.55000000000000004">
      <c r="B26" s="22" t="s">
        <v>190</v>
      </c>
      <c r="D26" s="64">
        <v>32301</v>
      </c>
      <c r="E26" s="5"/>
      <c r="F26" s="64">
        <v>89101945</v>
      </c>
      <c r="G26" s="5"/>
      <c r="H26" s="64">
        <v>129406712</v>
      </c>
      <c r="I26" s="5"/>
      <c r="J26" s="64">
        <v>-40304766</v>
      </c>
      <c r="K26" s="5"/>
      <c r="L26" s="64">
        <v>32301</v>
      </c>
      <c r="M26" s="5"/>
      <c r="N26" s="64">
        <v>89101945</v>
      </c>
      <c r="O26" s="5"/>
      <c r="P26" s="64">
        <v>85473645</v>
      </c>
      <c r="Q26" s="5"/>
      <c r="R26" s="64">
        <v>3628300</v>
      </c>
    </row>
    <row r="27" spans="2:51" ht="21.75" customHeight="1" x14ac:dyDescent="0.55000000000000004">
      <c r="B27" s="22" t="s">
        <v>13</v>
      </c>
      <c r="D27" s="64">
        <v>466279</v>
      </c>
      <c r="E27" s="5"/>
      <c r="F27" s="64">
        <v>1730262820</v>
      </c>
      <c r="G27" s="5"/>
      <c r="H27" s="64">
        <v>2074562389</v>
      </c>
      <c r="I27" s="5"/>
      <c r="J27" s="64">
        <v>-344299568</v>
      </c>
      <c r="K27" s="5"/>
      <c r="L27" s="64">
        <v>466279</v>
      </c>
      <c r="M27" s="5"/>
      <c r="N27" s="64">
        <v>1730262820</v>
      </c>
      <c r="O27" s="5"/>
      <c r="P27" s="64">
        <v>1791908929</v>
      </c>
      <c r="Q27" s="5"/>
      <c r="R27" s="64">
        <v>-61646108</v>
      </c>
    </row>
    <row r="28" spans="2:51" ht="21.75" thickBot="1" x14ac:dyDescent="0.6">
      <c r="B28" s="36" t="s">
        <v>67</v>
      </c>
      <c r="D28" s="65">
        <f>SUM(D10:D27)</f>
        <v>3786693</v>
      </c>
      <c r="E28" s="5"/>
      <c r="F28" s="65">
        <f>SUM(F10:F27)</f>
        <v>105525269389</v>
      </c>
      <c r="G28" s="5"/>
      <c r="H28" s="65">
        <f>SUM(H10:H27)</f>
        <v>103277822821</v>
      </c>
      <c r="I28" s="5"/>
      <c r="J28" s="65">
        <f>SUM(J10:J27)</f>
        <v>2247446572</v>
      </c>
      <c r="K28" s="5"/>
      <c r="L28" s="65">
        <f>SUM(L10:L27)</f>
        <v>3786693</v>
      </c>
      <c r="M28" s="5"/>
      <c r="N28" s="65">
        <f>SUM(N10:N27)</f>
        <v>105525269389</v>
      </c>
      <c r="O28" s="5"/>
      <c r="P28" s="65">
        <f>SUM(P10:P27)</f>
        <v>97802656968</v>
      </c>
      <c r="Q28" s="5"/>
      <c r="R28" s="65">
        <f>SUM(R10:R27)</f>
        <v>7722612422</v>
      </c>
      <c r="AI28" s="22"/>
      <c r="AK28" s="64"/>
      <c r="AL28" s="5"/>
      <c r="AM28" s="64"/>
      <c r="AN28" s="5"/>
      <c r="AO28" s="64"/>
      <c r="AP28" s="5"/>
      <c r="AQ28" s="64"/>
      <c r="AR28" s="5"/>
      <c r="AS28" s="64"/>
      <c r="AT28" s="5"/>
      <c r="AU28" s="64"/>
      <c r="AV28" s="5"/>
      <c r="AW28" s="64"/>
      <c r="AX28" s="5"/>
      <c r="AY28" s="64"/>
    </row>
    <row r="29" spans="2:51" ht="21.75" thickTop="1" x14ac:dyDescent="0.55000000000000004">
      <c r="AI29" s="22"/>
      <c r="AK29" s="64"/>
      <c r="AL29" s="5"/>
      <c r="AM29" s="64"/>
      <c r="AN29" s="5"/>
      <c r="AO29" s="64"/>
      <c r="AP29" s="5"/>
      <c r="AQ29" s="64"/>
      <c r="AR29" s="5"/>
      <c r="AS29" s="64"/>
      <c r="AT29" s="5"/>
      <c r="AU29" s="64"/>
      <c r="AV29" s="5"/>
      <c r="AW29" s="64"/>
      <c r="AX29" s="5"/>
      <c r="AY29" s="64"/>
    </row>
    <row r="30" spans="2:51" ht="30" x14ac:dyDescent="0.75">
      <c r="J30" s="43">
        <v>19</v>
      </c>
      <c r="L30" s="21"/>
      <c r="AI30" s="22"/>
      <c r="AK30" s="64"/>
      <c r="AL30" s="5"/>
      <c r="AM30" s="64"/>
      <c r="AN30" s="5"/>
      <c r="AO30" s="64"/>
      <c r="AP30" s="5"/>
      <c r="AQ30" s="64"/>
      <c r="AR30" s="5"/>
      <c r="AS30" s="64"/>
      <c r="AT30" s="5"/>
      <c r="AU30" s="64"/>
      <c r="AV30" s="5"/>
      <c r="AW30" s="64"/>
      <c r="AX30" s="5"/>
      <c r="AY30" s="64"/>
    </row>
    <row r="31" spans="2:51" x14ac:dyDescent="0.55000000000000004">
      <c r="AI31" s="22"/>
      <c r="AK31" s="64"/>
      <c r="AL31" s="5"/>
      <c r="AM31" s="64"/>
      <c r="AN31" s="5"/>
      <c r="AO31" s="64"/>
      <c r="AP31" s="5"/>
      <c r="AQ31" s="64"/>
      <c r="AR31" s="5"/>
      <c r="AS31" s="64"/>
      <c r="AT31" s="5"/>
      <c r="AU31" s="64"/>
      <c r="AV31" s="5"/>
      <c r="AW31" s="64"/>
      <c r="AX31" s="5"/>
      <c r="AY31" s="64"/>
    </row>
    <row r="32" spans="2:51" x14ac:dyDescent="0.55000000000000004">
      <c r="AI32" s="22"/>
      <c r="AK32" s="64"/>
      <c r="AL32" s="5"/>
      <c r="AM32" s="64"/>
      <c r="AN32" s="5"/>
      <c r="AO32" s="64"/>
      <c r="AP32" s="5"/>
      <c r="AQ32" s="64"/>
      <c r="AR32" s="5"/>
      <c r="AS32" s="64"/>
      <c r="AT32" s="5"/>
      <c r="AU32" s="64"/>
      <c r="AV32" s="5"/>
      <c r="AW32" s="64"/>
      <c r="AX32" s="5"/>
      <c r="AY32" s="64"/>
    </row>
    <row r="33" spans="36:52" x14ac:dyDescent="0.55000000000000004">
      <c r="AJ33" s="22"/>
      <c r="AL33" s="64"/>
      <c r="AM33" s="5"/>
      <c r="AN33" s="64"/>
      <c r="AO33" s="5"/>
      <c r="AP33" s="64"/>
      <c r="AQ33" s="5"/>
      <c r="AR33" s="64"/>
      <c r="AS33" s="5"/>
      <c r="AT33" s="64"/>
      <c r="AU33" s="5"/>
      <c r="AV33" s="64"/>
      <c r="AW33" s="5"/>
      <c r="AX33" s="64"/>
      <c r="AY33" s="5"/>
      <c r="AZ33" s="64"/>
    </row>
    <row r="34" spans="36:52" x14ac:dyDescent="0.55000000000000004">
      <c r="AJ34" s="22"/>
      <c r="AL34" s="64"/>
      <c r="AM34" s="5"/>
      <c r="AN34" s="64"/>
      <c r="AO34" s="5"/>
      <c r="AP34" s="64"/>
      <c r="AQ34" s="5"/>
      <c r="AR34" s="64"/>
      <c r="AS34" s="5"/>
      <c r="AT34" s="64"/>
      <c r="AU34" s="5"/>
      <c r="AV34" s="64"/>
      <c r="AW34" s="5"/>
      <c r="AX34" s="64"/>
      <c r="AY34" s="5"/>
      <c r="AZ34" s="64"/>
    </row>
    <row r="35" spans="36:52" x14ac:dyDescent="0.55000000000000004">
      <c r="AJ35" s="22"/>
      <c r="AL35" s="64"/>
      <c r="AM35" s="5"/>
      <c r="AN35" s="64"/>
      <c r="AO35" s="5"/>
      <c r="AP35" s="64"/>
      <c r="AQ35" s="5"/>
      <c r="AR35" s="64"/>
      <c r="AS35" s="5"/>
      <c r="AT35" s="64"/>
      <c r="AU35" s="5"/>
      <c r="AV35" s="64"/>
      <c r="AW35" s="5"/>
      <c r="AX35" s="64"/>
      <c r="AY35" s="5"/>
      <c r="AZ35" s="64"/>
    </row>
    <row r="36" spans="36:52" x14ac:dyDescent="0.55000000000000004">
      <c r="AJ36" s="22"/>
      <c r="AL36" s="64"/>
      <c r="AM36" s="5"/>
      <c r="AN36" s="64"/>
      <c r="AO36" s="5"/>
      <c r="AP36" s="64"/>
      <c r="AQ36" s="5"/>
      <c r="AR36" s="64"/>
      <c r="AS36" s="5"/>
      <c r="AT36" s="64"/>
      <c r="AU36" s="5"/>
      <c r="AV36" s="64"/>
      <c r="AW36" s="5"/>
      <c r="AX36" s="64"/>
      <c r="AY36" s="5"/>
      <c r="AZ36" s="64"/>
    </row>
    <row r="37" spans="36:52" x14ac:dyDescent="0.55000000000000004">
      <c r="AJ37" s="22"/>
      <c r="AL37" s="64"/>
      <c r="AM37" s="5"/>
      <c r="AN37" s="64"/>
      <c r="AO37" s="5"/>
      <c r="AP37" s="64"/>
      <c r="AQ37" s="5"/>
      <c r="AR37" s="64"/>
      <c r="AS37" s="5"/>
      <c r="AT37" s="64"/>
      <c r="AU37" s="5"/>
      <c r="AV37" s="64"/>
      <c r="AW37" s="5"/>
      <c r="AX37" s="64"/>
      <c r="AY37" s="5"/>
      <c r="AZ37" s="64"/>
    </row>
    <row r="38" spans="36:52" x14ac:dyDescent="0.55000000000000004">
      <c r="AJ38" s="22"/>
      <c r="AL38" s="64"/>
      <c r="AM38" s="5"/>
      <c r="AN38" s="64"/>
      <c r="AO38" s="5"/>
      <c r="AP38" s="64"/>
      <c r="AQ38" s="5"/>
      <c r="AR38" s="64"/>
      <c r="AS38" s="5"/>
      <c r="AT38" s="64"/>
      <c r="AU38" s="5"/>
      <c r="AV38" s="64"/>
      <c r="AW38" s="5"/>
      <c r="AX38" s="64"/>
      <c r="AY38" s="5"/>
      <c r="AZ38" s="64"/>
    </row>
    <row r="39" spans="36:52" x14ac:dyDescent="0.55000000000000004">
      <c r="AJ39" s="22"/>
      <c r="AL39" s="64"/>
      <c r="AM39" s="5"/>
      <c r="AN39" s="64"/>
      <c r="AO39" s="5"/>
      <c r="AP39" s="64"/>
      <c r="AQ39" s="5"/>
      <c r="AR39" s="64"/>
      <c r="AS39" s="5"/>
      <c r="AT39" s="64"/>
      <c r="AU39" s="5"/>
      <c r="AV39" s="64"/>
      <c r="AW39" s="5"/>
      <c r="AX39" s="64"/>
      <c r="AY39" s="5"/>
      <c r="AZ39" s="64"/>
    </row>
    <row r="40" spans="36:52" x14ac:dyDescent="0.55000000000000004">
      <c r="AJ40" s="22"/>
      <c r="AL40" s="64"/>
      <c r="AM40" s="5"/>
      <c r="AN40" s="64"/>
      <c r="AO40" s="5"/>
      <c r="AP40" s="64"/>
      <c r="AQ40" s="5"/>
      <c r="AR40" s="64"/>
      <c r="AS40" s="5"/>
      <c r="AT40" s="64"/>
      <c r="AU40" s="5"/>
      <c r="AV40" s="64"/>
      <c r="AW40" s="5"/>
      <c r="AX40" s="64"/>
      <c r="AY40" s="5"/>
      <c r="AZ40" s="64"/>
    </row>
    <row r="41" spans="36:52" x14ac:dyDescent="0.55000000000000004">
      <c r="AJ41" s="22"/>
      <c r="AL41" s="64"/>
      <c r="AM41" s="5"/>
      <c r="AN41" s="64"/>
      <c r="AO41" s="5"/>
      <c r="AP41" s="64"/>
      <c r="AQ41" s="5"/>
      <c r="AR41" s="64"/>
      <c r="AS41" s="5"/>
      <c r="AT41" s="64"/>
      <c r="AU41" s="5"/>
      <c r="AV41" s="64"/>
      <c r="AW41" s="5"/>
      <c r="AX41" s="64"/>
      <c r="AY41" s="5"/>
      <c r="AZ41" s="64"/>
    </row>
    <row r="42" spans="36:52" x14ac:dyDescent="0.55000000000000004">
      <c r="AJ42" s="22"/>
      <c r="AL42" s="64"/>
      <c r="AM42" s="5"/>
      <c r="AN42" s="64"/>
      <c r="AO42" s="5"/>
      <c r="AP42" s="64"/>
      <c r="AQ42" s="5"/>
      <c r="AR42" s="64"/>
      <c r="AS42" s="5"/>
      <c r="AT42" s="64"/>
      <c r="AU42" s="5"/>
      <c r="AV42" s="64"/>
      <c r="AW42" s="5"/>
      <c r="AX42" s="64"/>
      <c r="AY42" s="5"/>
      <c r="AZ42" s="64"/>
    </row>
    <row r="43" spans="36:52" x14ac:dyDescent="0.55000000000000004">
      <c r="AJ43" s="22"/>
      <c r="AL43" s="64"/>
      <c r="AM43" s="5"/>
      <c r="AN43" s="64"/>
      <c r="AO43" s="5"/>
      <c r="AP43" s="64"/>
      <c r="AQ43" s="5"/>
      <c r="AR43" s="64"/>
      <c r="AS43" s="5"/>
      <c r="AT43" s="64"/>
      <c r="AU43" s="5"/>
      <c r="AV43" s="64"/>
      <c r="AW43" s="5"/>
      <c r="AX43" s="64"/>
      <c r="AY43" s="5"/>
      <c r="AZ43" s="64"/>
    </row>
  </sheetData>
  <sortState xmlns:xlrd2="http://schemas.microsoft.com/office/spreadsheetml/2017/richdata2" ref="B10:S27">
    <sortCondition descending="1" ref="R10:R27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7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AA22"/>
  <sheetViews>
    <sheetView rightToLeft="1" view="pageBreakPreview" zoomScale="85" zoomScaleNormal="85" zoomScaleSheetLayoutView="85" workbookViewId="0">
      <selection activeCell="A20" sqref="A20:XFD21"/>
    </sheetView>
  </sheetViews>
  <sheetFormatPr defaultRowHeight="21" x14ac:dyDescent="0.55000000000000004"/>
  <cols>
    <col min="1" max="1" width="53.140625" style="2" bestFit="1" customWidth="1"/>
    <col min="2" max="2" width="1" style="2" customWidth="1"/>
    <col min="3" max="3" width="11.7109375" style="2" customWidth="1"/>
    <col min="4" max="4" width="1" style="2" customWidth="1"/>
    <col min="5" max="5" width="15.7109375" style="2" bestFit="1" customWidth="1"/>
    <col min="6" max="6" width="1" style="2" customWidth="1"/>
    <col min="7" max="7" width="17.140625" style="2" bestFit="1" customWidth="1"/>
    <col min="8" max="8" width="1" style="2" customWidth="1"/>
    <col min="9" max="9" width="19" style="2" customWidth="1"/>
    <col min="10" max="10" width="0.85546875" style="2" customWidth="1"/>
    <col min="11" max="11" width="39.140625" style="2" bestFit="1" customWidth="1"/>
    <col min="12" max="12" width="0.85546875" style="2" customWidth="1"/>
    <col min="13" max="13" width="39.140625" style="2" bestFit="1" customWidth="1"/>
    <col min="14" max="14" width="0.85546875" style="2" customWidth="1"/>
    <col min="15" max="15" width="39.140625" style="2" bestFit="1" customWidth="1"/>
    <col min="16" max="16" width="0.85546875" style="2" customWidth="1"/>
    <col min="17" max="17" width="39.140625" style="2" bestFit="1" customWidth="1"/>
    <col min="18" max="18" width="1" style="2" customWidth="1"/>
    <col min="19" max="19" width="9.140625" style="2" customWidth="1"/>
    <col min="20" max="20" width="9.140625" style="2"/>
    <col min="21" max="21" width="6.5703125" style="2" bestFit="1" customWidth="1"/>
    <col min="22" max="16384" width="9.140625" style="2"/>
  </cols>
  <sheetData>
    <row r="2" spans="1:27" ht="30" x14ac:dyDescent="0.55000000000000004">
      <c r="A2" s="172" t="s">
        <v>79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27" ht="30" x14ac:dyDescent="0.55000000000000004">
      <c r="A3" s="172" t="s">
        <v>39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</row>
    <row r="4" spans="1:27" ht="30" x14ac:dyDescent="0.55000000000000004">
      <c r="A4" s="172" t="s">
        <v>224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</row>
    <row r="6" spans="1:27" ht="30" x14ac:dyDescent="0.55000000000000004">
      <c r="A6" s="11" t="s">
        <v>159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30" x14ac:dyDescent="0.55000000000000004">
      <c r="A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30" x14ac:dyDescent="0.75">
      <c r="A8" s="115" t="s">
        <v>1</v>
      </c>
      <c r="C8" s="10" t="s">
        <v>41</v>
      </c>
      <c r="D8" s="10"/>
      <c r="E8" s="10" t="s">
        <v>41</v>
      </c>
      <c r="F8" s="10"/>
      <c r="G8" s="10" t="s">
        <v>41</v>
      </c>
      <c r="H8" s="10"/>
      <c r="I8" s="10" t="s">
        <v>41</v>
      </c>
      <c r="K8" s="10" t="s">
        <v>42</v>
      </c>
      <c r="L8" s="10" t="s">
        <v>42</v>
      </c>
      <c r="M8" s="10" t="s">
        <v>42</v>
      </c>
      <c r="N8" s="10" t="s">
        <v>42</v>
      </c>
      <c r="O8" s="10" t="s">
        <v>42</v>
      </c>
      <c r="P8" s="10" t="s">
        <v>42</v>
      </c>
      <c r="Q8" s="10" t="s">
        <v>42</v>
      </c>
    </row>
    <row r="9" spans="1:27" s="4" customFormat="1" ht="63" customHeight="1" x14ac:dyDescent="0.75">
      <c r="A9" s="115" t="s">
        <v>1</v>
      </c>
      <c r="C9" s="113" t="s">
        <v>5</v>
      </c>
      <c r="D9" s="34"/>
      <c r="E9" s="113" t="s">
        <v>52</v>
      </c>
      <c r="F9" s="34"/>
      <c r="G9" s="113" t="s">
        <v>53</v>
      </c>
      <c r="H9" s="34"/>
      <c r="I9" s="113" t="s">
        <v>55</v>
      </c>
      <c r="K9" s="113" t="s">
        <v>5</v>
      </c>
      <c r="L9" s="34"/>
      <c r="M9" s="113" t="s">
        <v>52</v>
      </c>
      <c r="N9" s="34"/>
      <c r="O9" s="113" t="s">
        <v>53</v>
      </c>
      <c r="P9" s="34"/>
      <c r="Q9" s="113" t="s">
        <v>55</v>
      </c>
    </row>
    <row r="10" spans="1:27" ht="25.5" customHeight="1" x14ac:dyDescent="0.55000000000000004">
      <c r="A10" s="30" t="s">
        <v>202</v>
      </c>
      <c r="C10" s="112">
        <v>112150</v>
      </c>
      <c r="D10" s="67"/>
      <c r="E10" s="112">
        <v>1596239718</v>
      </c>
      <c r="F10" s="67"/>
      <c r="G10" s="112">
        <v>1153773265</v>
      </c>
      <c r="H10" s="67"/>
      <c r="I10" s="112">
        <v>442466453</v>
      </c>
      <c r="J10" s="67"/>
      <c r="K10" s="112">
        <v>265150</v>
      </c>
      <c r="L10" s="67"/>
      <c r="M10" s="112">
        <v>3590518700</v>
      </c>
      <c r="N10" s="67"/>
      <c r="O10" s="112">
        <v>2727801887</v>
      </c>
      <c r="P10" s="67"/>
      <c r="Q10" s="112">
        <v>862716813</v>
      </c>
      <c r="U10" s="88">
        <v>6.5500000000000003E-2</v>
      </c>
    </row>
    <row r="11" spans="1:27" ht="25.5" customHeight="1" x14ac:dyDescent="0.55000000000000004">
      <c r="A11" s="2" t="s">
        <v>203</v>
      </c>
      <c r="C11" s="69">
        <v>92861</v>
      </c>
      <c r="D11" s="67"/>
      <c r="E11" s="69">
        <v>1596240023</v>
      </c>
      <c r="F11" s="67"/>
      <c r="G11" s="69">
        <v>1145471485</v>
      </c>
      <c r="H11" s="67"/>
      <c r="I11" s="69">
        <v>450768538</v>
      </c>
      <c r="J11" s="67"/>
      <c r="K11" s="69">
        <v>92861</v>
      </c>
      <c r="L11" s="67"/>
      <c r="M11" s="69">
        <v>1596240023</v>
      </c>
      <c r="N11" s="67"/>
      <c r="O11" s="69">
        <v>1145471485</v>
      </c>
      <c r="P11" s="67"/>
      <c r="Q11" s="69">
        <v>450768538</v>
      </c>
      <c r="U11" s="88"/>
    </row>
    <row r="12" spans="1:27" ht="25.5" customHeight="1" x14ac:dyDescent="0.55000000000000004">
      <c r="A12" s="2" t="s">
        <v>196</v>
      </c>
      <c r="C12" s="69">
        <v>1200000</v>
      </c>
      <c r="D12" s="67"/>
      <c r="E12" s="69">
        <v>765020913</v>
      </c>
      <c r="F12" s="67"/>
      <c r="G12" s="69">
        <v>493844039</v>
      </c>
      <c r="H12" s="67"/>
      <c r="I12" s="69">
        <v>271176874</v>
      </c>
      <c r="J12" s="67"/>
      <c r="K12" s="69">
        <v>1200000</v>
      </c>
      <c r="L12" s="67"/>
      <c r="M12" s="69">
        <v>765020913</v>
      </c>
      <c r="N12" s="67"/>
      <c r="O12" s="69">
        <v>493844039</v>
      </c>
      <c r="P12" s="67"/>
      <c r="Q12" s="69">
        <v>271176874</v>
      </c>
      <c r="U12" s="88"/>
    </row>
    <row r="13" spans="1:27" ht="25.5" customHeight="1" x14ac:dyDescent="0.55000000000000004">
      <c r="A13" s="2" t="s">
        <v>200</v>
      </c>
      <c r="C13" s="69">
        <v>5043</v>
      </c>
      <c r="D13" s="67"/>
      <c r="E13" s="69">
        <v>3690302713</v>
      </c>
      <c r="F13" s="67"/>
      <c r="G13" s="69">
        <v>3479543518</v>
      </c>
      <c r="H13" s="67"/>
      <c r="I13" s="69">
        <v>210759195</v>
      </c>
      <c r="J13" s="67"/>
      <c r="K13" s="69">
        <v>5043</v>
      </c>
      <c r="L13" s="67"/>
      <c r="M13" s="69">
        <v>3690302713</v>
      </c>
      <c r="N13" s="67"/>
      <c r="O13" s="69">
        <v>3479543518</v>
      </c>
      <c r="P13" s="67"/>
      <c r="Q13" s="69">
        <v>210759195</v>
      </c>
      <c r="U13" s="88"/>
    </row>
    <row r="14" spans="1:27" ht="25.5" customHeight="1" x14ac:dyDescent="0.55000000000000004">
      <c r="A14" s="2" t="s">
        <v>195</v>
      </c>
      <c r="C14" s="69">
        <v>1900000</v>
      </c>
      <c r="D14" s="67"/>
      <c r="E14" s="69">
        <v>1024865590</v>
      </c>
      <c r="F14" s="67"/>
      <c r="G14" s="69">
        <v>842357983</v>
      </c>
      <c r="H14" s="67"/>
      <c r="I14" s="69">
        <v>182507607</v>
      </c>
      <c r="J14" s="67"/>
      <c r="K14" s="69">
        <v>1900000</v>
      </c>
      <c r="L14" s="67"/>
      <c r="M14" s="69">
        <v>1024865590</v>
      </c>
      <c r="N14" s="67"/>
      <c r="O14" s="69">
        <v>842357983</v>
      </c>
      <c r="P14" s="67"/>
      <c r="Q14" s="69">
        <v>182507607</v>
      </c>
      <c r="U14" s="88"/>
    </row>
    <row r="15" spans="1:27" ht="25.5" customHeight="1" x14ac:dyDescent="0.55000000000000004">
      <c r="A15" s="2" t="s">
        <v>181</v>
      </c>
      <c r="C15" s="69">
        <v>4073</v>
      </c>
      <c r="D15" s="67"/>
      <c r="E15" s="69">
        <v>2520657055</v>
      </c>
      <c r="F15" s="67"/>
      <c r="G15" s="69">
        <v>2401494206</v>
      </c>
      <c r="H15" s="67"/>
      <c r="I15" s="69">
        <v>119162849</v>
      </c>
      <c r="J15" s="67"/>
      <c r="K15" s="69">
        <v>4273</v>
      </c>
      <c r="L15" s="67"/>
      <c r="M15" s="69">
        <v>2641559139</v>
      </c>
      <c r="N15" s="67"/>
      <c r="O15" s="69">
        <v>2519416829</v>
      </c>
      <c r="P15" s="67"/>
      <c r="Q15" s="69">
        <v>122142310</v>
      </c>
      <c r="U15" s="88"/>
    </row>
    <row r="16" spans="1:27" ht="25.5" customHeight="1" x14ac:dyDescent="0.55000000000000004">
      <c r="A16" s="2" t="s">
        <v>190</v>
      </c>
      <c r="C16" s="69">
        <v>300000</v>
      </c>
      <c r="D16" s="67"/>
      <c r="E16" s="69">
        <v>853789553</v>
      </c>
      <c r="F16" s="67"/>
      <c r="G16" s="69">
        <v>793848334</v>
      </c>
      <c r="H16" s="67"/>
      <c r="I16" s="69">
        <v>59941219</v>
      </c>
      <c r="J16" s="67"/>
      <c r="K16" s="69">
        <v>300000</v>
      </c>
      <c r="L16" s="67"/>
      <c r="M16" s="69">
        <v>853789553</v>
      </c>
      <c r="N16" s="67"/>
      <c r="O16" s="69">
        <v>793848334</v>
      </c>
      <c r="P16" s="67"/>
      <c r="Q16" s="69">
        <v>59941219</v>
      </c>
      <c r="U16" s="88"/>
    </row>
    <row r="17" spans="1:21" ht="25.5" customHeight="1" x14ac:dyDescent="0.55000000000000004">
      <c r="A17" s="2" t="s">
        <v>178</v>
      </c>
      <c r="C17" s="69">
        <v>0</v>
      </c>
      <c r="D17" s="67"/>
      <c r="E17" s="69">
        <v>0</v>
      </c>
      <c r="F17" s="67"/>
      <c r="G17" s="69">
        <v>0</v>
      </c>
      <c r="H17" s="67"/>
      <c r="I17" s="69">
        <v>0</v>
      </c>
      <c r="J17" s="67"/>
      <c r="K17" s="69">
        <v>600</v>
      </c>
      <c r="L17" s="67"/>
      <c r="M17" s="69">
        <v>376731705</v>
      </c>
      <c r="N17" s="67"/>
      <c r="O17" s="69">
        <v>373672259</v>
      </c>
      <c r="P17" s="67"/>
      <c r="Q17" s="69">
        <v>3059446</v>
      </c>
      <c r="U17" s="88"/>
    </row>
    <row r="18" spans="1:21" ht="25.5" customHeight="1" x14ac:dyDescent="0.55000000000000004">
      <c r="A18" s="2" t="s">
        <v>13</v>
      </c>
      <c r="C18" s="69">
        <v>120000</v>
      </c>
      <c r="D18" s="67"/>
      <c r="E18" s="69">
        <v>452213239</v>
      </c>
      <c r="F18" s="67"/>
      <c r="G18" s="69">
        <v>461159685</v>
      </c>
      <c r="H18" s="67"/>
      <c r="I18" s="69">
        <v>-8946446</v>
      </c>
      <c r="J18" s="67"/>
      <c r="K18" s="69">
        <v>120000</v>
      </c>
      <c r="L18" s="67"/>
      <c r="M18" s="69">
        <v>452213239</v>
      </c>
      <c r="N18" s="67"/>
      <c r="O18" s="69">
        <v>461159685</v>
      </c>
      <c r="P18" s="67"/>
      <c r="Q18" s="69">
        <v>-8946446</v>
      </c>
      <c r="U18" s="88"/>
    </row>
    <row r="19" spans="1:21" ht="25.5" customHeight="1" x14ac:dyDescent="0.55000000000000004">
      <c r="A19" s="2" t="s">
        <v>205</v>
      </c>
      <c r="C19" s="69">
        <v>48452</v>
      </c>
      <c r="D19" s="67"/>
      <c r="E19" s="69">
        <v>65358159</v>
      </c>
      <c r="F19" s="67"/>
      <c r="G19" s="69">
        <v>80048087</v>
      </c>
      <c r="H19" s="67"/>
      <c r="I19" s="69">
        <v>-14689928</v>
      </c>
      <c r="J19" s="67"/>
      <c r="K19" s="69">
        <v>48452</v>
      </c>
      <c r="L19" s="67"/>
      <c r="M19" s="69">
        <v>65358159</v>
      </c>
      <c r="N19" s="67"/>
      <c r="O19" s="69">
        <v>80048087</v>
      </c>
      <c r="P19" s="67"/>
      <c r="Q19" s="69">
        <v>-14689928</v>
      </c>
      <c r="U19" s="88"/>
    </row>
    <row r="20" spans="1:21" ht="24.75" thickBot="1" x14ac:dyDescent="0.6">
      <c r="A20" s="129" t="s">
        <v>61</v>
      </c>
      <c r="C20" s="66">
        <f>SUM(C10:C19)</f>
        <v>3782579</v>
      </c>
      <c r="D20" s="66"/>
      <c r="E20" s="66">
        <f>SUM(E10:E19)</f>
        <v>12564686963</v>
      </c>
      <c r="F20" s="66"/>
      <c r="G20" s="66">
        <f>SUM(G10:G19)</f>
        <v>10851540602</v>
      </c>
      <c r="H20" s="66"/>
      <c r="I20" s="66">
        <f>SUM(I10:I19)</f>
        <v>1713146361</v>
      </c>
      <c r="J20" s="66"/>
      <c r="K20" s="66">
        <f>SUM(K10:K19)</f>
        <v>3936379</v>
      </c>
      <c r="L20" s="66"/>
      <c r="M20" s="66">
        <f>SUM(M10:M19)</f>
        <v>15056599734</v>
      </c>
      <c r="N20" s="66"/>
      <c r="O20" s="66">
        <f>SUM(O10:O19)</f>
        <v>12917164106</v>
      </c>
      <c r="P20" s="66"/>
      <c r="Q20" s="66">
        <f>SUM(Q10:Q19)</f>
        <v>2139435628</v>
      </c>
    </row>
    <row r="21" spans="1:21" ht="21.75" thickTop="1" x14ac:dyDescent="0.55000000000000004"/>
    <row r="22" spans="1:21" ht="26.25" customHeight="1" x14ac:dyDescent="0.55000000000000004">
      <c r="A22" s="235">
        <v>20</v>
      </c>
      <c r="B22" s="235"/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</row>
  </sheetData>
  <sortState xmlns:xlrd2="http://schemas.microsoft.com/office/spreadsheetml/2017/richdata2" ref="A10:R19">
    <sortCondition descending="1" ref="Q10:Q19"/>
  </sortState>
  <mergeCells count="4">
    <mergeCell ref="A3:Q3"/>
    <mergeCell ref="A4:Q4"/>
    <mergeCell ref="A2:Q2"/>
    <mergeCell ref="A22:Q22"/>
  </mergeCells>
  <printOptions horizontalCentered="1" verticalCentered="1"/>
  <pageMargins left="0.2" right="0.2" top="0.25" bottom="0.25" header="0.3" footer="0.3"/>
  <pageSetup paperSize="9" scale="47" orientation="landscape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FBF52-54F1-44EC-8807-0174F6686F9A}">
  <sheetPr>
    <pageSetUpPr fitToPage="1"/>
  </sheetPr>
  <dimension ref="A1:Y16"/>
  <sheetViews>
    <sheetView rightToLeft="1" view="pageBreakPreview" zoomScale="60" zoomScaleNormal="100" workbookViewId="0">
      <selection activeCell="G15" sqref="G15"/>
    </sheetView>
  </sheetViews>
  <sheetFormatPr defaultRowHeight="15" x14ac:dyDescent="0.2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 x14ac:dyDescent="0.25">
      <c r="A1" s="179" t="s">
        <v>79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</row>
    <row r="2" spans="1:25" ht="25.5" x14ac:dyDescent="0.25">
      <c r="A2" s="179" t="s">
        <v>39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</row>
    <row r="3" spans="1:25" ht="25.5" x14ac:dyDescent="0.25">
      <c r="A3" s="179" t="s">
        <v>224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</row>
    <row r="4" spans="1:25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</row>
    <row r="5" spans="1:25" ht="24" x14ac:dyDescent="0.25">
      <c r="A5" s="225" t="s">
        <v>174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</row>
    <row r="6" spans="1:25" x14ac:dyDescent="0.2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</row>
    <row r="7" spans="1:25" ht="21" x14ac:dyDescent="0.25">
      <c r="A7" s="118"/>
      <c r="B7" s="118"/>
      <c r="C7" s="118"/>
      <c r="D7" s="118"/>
      <c r="E7" s="181" t="s">
        <v>41</v>
      </c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18"/>
      <c r="Y7" s="120" t="s">
        <v>108</v>
      </c>
    </row>
    <row r="8" spans="1:25" ht="63" x14ac:dyDescent="0.25">
      <c r="A8" s="120" t="s">
        <v>142</v>
      </c>
      <c r="B8" s="118"/>
      <c r="C8" s="120" t="s">
        <v>143</v>
      </c>
      <c r="D8" s="118"/>
      <c r="E8" s="126" t="s">
        <v>16</v>
      </c>
      <c r="F8" s="119"/>
      <c r="G8" s="126" t="s">
        <v>5</v>
      </c>
      <c r="H8" s="119"/>
      <c r="I8" s="126" t="s">
        <v>15</v>
      </c>
      <c r="J8" s="119"/>
      <c r="K8" s="126" t="s">
        <v>144</v>
      </c>
      <c r="L8" s="119"/>
      <c r="M8" s="126" t="s">
        <v>145</v>
      </c>
      <c r="N8" s="119"/>
      <c r="O8" s="126" t="s">
        <v>146</v>
      </c>
      <c r="P8" s="119"/>
      <c r="Q8" s="126" t="s">
        <v>147</v>
      </c>
      <c r="R8" s="119"/>
      <c r="S8" s="126" t="s">
        <v>148</v>
      </c>
      <c r="T8" s="119"/>
      <c r="U8" s="126" t="s">
        <v>149</v>
      </c>
      <c r="V8" s="119"/>
      <c r="W8" s="126" t="s">
        <v>150</v>
      </c>
      <c r="X8" s="118"/>
      <c r="Y8" s="126" t="s">
        <v>150</v>
      </c>
    </row>
    <row r="9" spans="1:25" x14ac:dyDescent="0.2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</row>
    <row r="10" spans="1:25" ht="15.75" thickBot="1" x14ac:dyDescent="0.3">
      <c r="A10" s="143" t="s">
        <v>61</v>
      </c>
      <c r="C10" s="142"/>
      <c r="E10" s="142"/>
      <c r="G10" s="142"/>
      <c r="I10" s="142"/>
      <c r="K10" s="142"/>
      <c r="M10" s="142"/>
      <c r="O10" s="142"/>
      <c r="Q10" s="142"/>
      <c r="S10" s="142"/>
      <c r="U10" s="142"/>
      <c r="W10" s="142"/>
      <c r="Y10" s="142"/>
    </row>
    <row r="11" spans="1:25" ht="15.75" thickTop="1" x14ac:dyDescent="0.25"/>
    <row r="16" spans="1:25" ht="24" x14ac:dyDescent="0.25">
      <c r="A16" s="210">
        <v>21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</row>
  </sheetData>
  <mergeCells count="6">
    <mergeCell ref="A16:Y16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fitToHeight="0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0A165-9577-4C96-AF1E-F6108283B116}">
  <sheetPr>
    <pageSetUpPr fitToPage="1"/>
  </sheetPr>
  <dimension ref="A1:Q24"/>
  <sheetViews>
    <sheetView rightToLeft="1" workbookViewId="0">
      <selection activeCell="R23" sqref="R23"/>
    </sheetView>
  </sheetViews>
  <sheetFormatPr defaultRowHeight="15" x14ac:dyDescent="0.25"/>
  <cols>
    <col min="1" max="1" width="3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79" t="s">
        <v>79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</row>
    <row r="2" spans="1:17" ht="25.5" x14ac:dyDescent="0.25">
      <c r="A2" s="179" t="s">
        <v>39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</row>
    <row r="3" spans="1:17" ht="25.5" x14ac:dyDescent="0.25">
      <c r="A3" s="179" t="s">
        <v>224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</row>
    <row r="4" spans="1:17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</row>
    <row r="5" spans="1:17" ht="24" x14ac:dyDescent="0.25">
      <c r="A5" s="139" t="s">
        <v>160</v>
      </c>
      <c r="B5" s="242" t="s">
        <v>110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</row>
    <row r="6" spans="1:17" x14ac:dyDescent="0.2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239" t="s">
        <v>111</v>
      </c>
      <c r="N6" s="118"/>
      <c r="O6" s="118"/>
      <c r="P6" s="118"/>
      <c r="Q6" s="239" t="s">
        <v>112</v>
      </c>
    </row>
    <row r="7" spans="1:17" ht="21" x14ac:dyDescent="0.25">
      <c r="A7" s="181" t="s">
        <v>113</v>
      </c>
      <c r="B7" s="181"/>
      <c r="C7" s="118"/>
      <c r="D7" s="120" t="s">
        <v>114</v>
      </c>
      <c r="E7" s="118"/>
      <c r="F7" s="120" t="s">
        <v>115</v>
      </c>
      <c r="G7" s="118"/>
      <c r="H7" s="120" t="s">
        <v>93</v>
      </c>
      <c r="I7" s="118"/>
      <c r="J7" s="181" t="s">
        <v>116</v>
      </c>
      <c r="K7" s="181"/>
      <c r="L7" s="118"/>
      <c r="M7" s="239"/>
      <c r="N7" s="118"/>
      <c r="O7" s="120" t="s">
        <v>117</v>
      </c>
      <c r="P7" s="118"/>
      <c r="Q7" s="239"/>
    </row>
    <row r="8" spans="1:17" ht="21" x14ac:dyDescent="0.25">
      <c r="A8" s="185" t="s">
        <v>118</v>
      </c>
      <c r="B8" s="241"/>
      <c r="C8" s="118"/>
      <c r="D8" s="185" t="s">
        <v>119</v>
      </c>
      <c r="E8" s="118"/>
      <c r="F8" s="121" t="s">
        <v>120</v>
      </c>
      <c r="G8" s="118"/>
      <c r="H8" s="119"/>
      <c r="I8" s="118"/>
      <c r="J8" s="119"/>
      <c r="K8" s="119"/>
      <c r="L8" s="118"/>
      <c r="M8" s="119"/>
      <c r="N8" s="118"/>
      <c r="O8" s="119"/>
      <c r="P8" s="118"/>
      <c r="Q8" s="119"/>
    </row>
    <row r="9" spans="1:17" ht="21" x14ac:dyDescent="0.25">
      <c r="A9" s="181"/>
      <c r="B9" s="181"/>
      <c r="C9" s="118"/>
      <c r="D9" s="181"/>
      <c r="E9" s="118"/>
      <c r="F9" s="121" t="s">
        <v>121</v>
      </c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</row>
    <row r="10" spans="1:17" ht="21" x14ac:dyDescent="0.25">
      <c r="A10" s="185" t="s">
        <v>118</v>
      </c>
      <c r="B10" s="241"/>
      <c r="C10" s="118"/>
      <c r="D10" s="185" t="s">
        <v>122</v>
      </c>
      <c r="E10" s="118"/>
      <c r="F10" s="121" t="s">
        <v>120</v>
      </c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</row>
    <row r="11" spans="1:17" ht="21" x14ac:dyDescent="0.25">
      <c r="A11" s="181"/>
      <c r="B11" s="181"/>
      <c r="C11" s="118"/>
      <c r="D11" s="181"/>
      <c r="E11" s="118"/>
      <c r="F11" s="121" t="s">
        <v>123</v>
      </c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</row>
    <row r="12" spans="1:17" ht="90" customHeight="1" x14ac:dyDescent="0.25">
      <c r="A12" s="236" t="s">
        <v>124</v>
      </c>
      <c r="B12" s="236"/>
      <c r="C12" s="118"/>
      <c r="D12" s="126" t="s">
        <v>125</v>
      </c>
      <c r="E12" s="118"/>
      <c r="F12" s="121" t="s">
        <v>126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</row>
    <row r="13" spans="1:17" ht="21" x14ac:dyDescent="0.25">
      <c r="A13" s="236" t="s">
        <v>127</v>
      </c>
      <c r="B13" s="237"/>
      <c r="C13" s="118"/>
      <c r="D13" s="236" t="s">
        <v>127</v>
      </c>
      <c r="E13" s="118"/>
      <c r="F13" s="121" t="s">
        <v>128</v>
      </c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</row>
    <row r="14" spans="1:17" ht="21" x14ac:dyDescent="0.25">
      <c r="A14" s="238"/>
      <c r="B14" s="238"/>
      <c r="C14" s="118"/>
      <c r="D14" s="238"/>
      <c r="E14" s="118"/>
      <c r="F14" s="121" t="s">
        <v>129</v>
      </c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</row>
    <row r="15" spans="1:17" ht="21" x14ac:dyDescent="0.25">
      <c r="A15" s="238"/>
      <c r="B15" s="238"/>
      <c r="C15" s="118"/>
      <c r="D15" s="238"/>
      <c r="E15" s="118"/>
      <c r="F15" s="121" t="s">
        <v>130</v>
      </c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</row>
    <row r="16" spans="1:17" ht="21" x14ac:dyDescent="0.25">
      <c r="A16" s="239"/>
      <c r="B16" s="239"/>
      <c r="C16" s="118"/>
      <c r="D16" s="239"/>
      <c r="E16" s="118"/>
      <c r="F16" s="121" t="s">
        <v>131</v>
      </c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</row>
    <row r="17" spans="1:17" x14ac:dyDescent="0.25">
      <c r="A17" s="119"/>
      <c r="B17" s="119"/>
      <c r="C17" s="118"/>
      <c r="D17" s="119"/>
      <c r="E17" s="118"/>
      <c r="F17" s="119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</row>
    <row r="18" spans="1:17" ht="21" x14ac:dyDescent="0.25">
      <c r="A18" s="240"/>
      <c r="B18" s="240"/>
      <c r="C18" s="240"/>
      <c r="D18" s="240"/>
      <c r="E18" s="240"/>
      <c r="F18" s="240"/>
      <c r="G18" s="240"/>
      <c r="H18" s="240"/>
      <c r="I18" s="240"/>
      <c r="J18" s="240"/>
      <c r="K18" s="118"/>
      <c r="L18" s="118"/>
      <c r="M18" s="118"/>
      <c r="N18" s="118"/>
      <c r="O18" s="118"/>
      <c r="P18" s="118"/>
      <c r="Q18" s="118"/>
    </row>
    <row r="19" spans="1:17" ht="24" x14ac:dyDescent="0.25">
      <c r="A19" s="210">
        <v>22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</row>
    <row r="20" spans="1:17" x14ac:dyDescent="0.25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</row>
    <row r="21" spans="1:17" x14ac:dyDescent="0.25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</row>
    <row r="22" spans="1:17" x14ac:dyDescent="0.25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</row>
    <row r="23" spans="1:17" x14ac:dyDescent="0.25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</row>
    <row r="24" spans="1:17" x14ac:dyDescent="0.25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</row>
  </sheetData>
  <mergeCells count="17">
    <mergeCell ref="A8:B9"/>
    <mergeCell ref="D8:D9"/>
    <mergeCell ref="A10:B11"/>
    <mergeCell ref="A1:Q1"/>
    <mergeCell ref="A2:Q2"/>
    <mergeCell ref="A3:Q3"/>
    <mergeCell ref="B5:Q5"/>
    <mergeCell ref="M6:M7"/>
    <mergeCell ref="Q6:Q7"/>
    <mergeCell ref="A7:B7"/>
    <mergeCell ref="J7:K7"/>
    <mergeCell ref="D10:D11"/>
    <mergeCell ref="A12:B12"/>
    <mergeCell ref="A13:B16"/>
    <mergeCell ref="D13:D16"/>
    <mergeCell ref="A19:Q19"/>
    <mergeCell ref="A18:J18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7032F-A334-4690-AC1D-EC0209C249AF}">
  <sheetPr>
    <pageSetUpPr fitToPage="1"/>
  </sheetPr>
  <dimension ref="A1:AW22"/>
  <sheetViews>
    <sheetView rightToLeft="1" view="pageBreakPreview" zoomScale="80" zoomScaleNormal="64" zoomScaleSheetLayoutView="80" workbookViewId="0">
      <selection activeCell="A3" sqref="A3:AW3"/>
    </sheetView>
  </sheetViews>
  <sheetFormatPr defaultRowHeight="15" x14ac:dyDescent="0.2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49" ht="25.5" x14ac:dyDescent="0.25">
      <c r="A1" s="179" t="s">
        <v>79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</row>
    <row r="2" spans="1:49" ht="25.5" x14ac:dyDescent="0.25">
      <c r="A2" s="179" t="s">
        <v>85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</row>
    <row r="3" spans="1:49" ht="25.5" x14ac:dyDescent="0.25">
      <c r="A3" s="179" t="s">
        <v>224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79"/>
    </row>
    <row r="4" spans="1:49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</row>
    <row r="5" spans="1:49" ht="18.75" x14ac:dyDescent="0.3">
      <c r="A5" s="182" t="s">
        <v>166</v>
      </c>
      <c r="B5" s="183"/>
      <c r="C5" s="183"/>
      <c r="D5" s="183"/>
      <c r="E5" s="183"/>
      <c r="F5" s="183"/>
      <c r="G5" s="183"/>
      <c r="H5" s="183"/>
      <c r="I5" s="183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</row>
    <row r="6" spans="1:49" x14ac:dyDescent="0.2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</row>
    <row r="7" spans="1:49" x14ac:dyDescent="0.2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</row>
    <row r="8" spans="1:49" ht="24" x14ac:dyDescent="0.25">
      <c r="A8" s="180" t="s">
        <v>86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</row>
    <row r="9" spans="1:49" ht="21" x14ac:dyDescent="0.25">
      <c r="A9" s="118"/>
      <c r="B9" s="118"/>
      <c r="C9" s="118"/>
      <c r="D9" s="118"/>
      <c r="E9" s="118"/>
      <c r="F9" s="118"/>
      <c r="G9" s="118"/>
      <c r="H9" s="118"/>
      <c r="I9" s="181" t="s">
        <v>213</v>
      </c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18"/>
      <c r="AC9" s="181" t="s">
        <v>225</v>
      </c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18"/>
      <c r="AU9" s="118"/>
      <c r="AV9" s="118"/>
      <c r="AW9" s="118"/>
    </row>
    <row r="10" spans="1:49" x14ac:dyDescent="0.25">
      <c r="A10" s="118"/>
      <c r="B10" s="118"/>
      <c r="C10" s="118"/>
      <c r="D10" s="118"/>
      <c r="E10" s="118"/>
      <c r="F10" s="118"/>
      <c r="G10" s="118"/>
      <c r="H10" s="118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8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8"/>
      <c r="AU10" s="118"/>
      <c r="AV10" s="118"/>
      <c r="AW10" s="118"/>
    </row>
    <row r="11" spans="1:49" ht="21" x14ac:dyDescent="0.25">
      <c r="A11" s="181" t="s">
        <v>87</v>
      </c>
      <c r="B11" s="181"/>
      <c r="C11" s="181"/>
      <c r="D11" s="181"/>
      <c r="E11" s="181"/>
      <c r="F11" s="181"/>
      <c r="G11" s="181"/>
      <c r="H11" s="118"/>
      <c r="I11" s="181" t="s">
        <v>14</v>
      </c>
      <c r="J11" s="181"/>
      <c r="K11" s="181"/>
      <c r="L11" s="118"/>
      <c r="M11" s="181" t="s">
        <v>15</v>
      </c>
      <c r="N11" s="181"/>
      <c r="O11" s="181"/>
      <c r="P11" s="118"/>
      <c r="Q11" s="181" t="s">
        <v>16</v>
      </c>
      <c r="R11" s="181"/>
      <c r="S11" s="181"/>
      <c r="T11" s="181"/>
      <c r="U11" s="181"/>
      <c r="V11" s="118"/>
      <c r="W11" s="181" t="s">
        <v>88</v>
      </c>
      <c r="X11" s="181"/>
      <c r="Y11" s="181"/>
      <c r="Z11" s="181"/>
      <c r="AA11" s="181"/>
      <c r="AB11" s="118"/>
      <c r="AC11" s="181" t="s">
        <v>14</v>
      </c>
      <c r="AD11" s="181"/>
      <c r="AE11" s="181"/>
      <c r="AF11" s="181"/>
      <c r="AG11" s="181"/>
      <c r="AH11" s="118"/>
      <c r="AI11" s="181" t="s">
        <v>15</v>
      </c>
      <c r="AJ11" s="181"/>
      <c r="AK11" s="181"/>
      <c r="AL11" s="118"/>
      <c r="AM11" s="181" t="s">
        <v>16</v>
      </c>
      <c r="AN11" s="181"/>
      <c r="AO11" s="181"/>
      <c r="AP11" s="118"/>
      <c r="AQ11" s="181" t="s">
        <v>88</v>
      </c>
      <c r="AR11" s="181"/>
      <c r="AS11" s="181"/>
      <c r="AT11" s="118"/>
      <c r="AU11" s="118"/>
      <c r="AV11" s="118"/>
      <c r="AW11" s="118"/>
    </row>
    <row r="12" spans="1:49" ht="24" x14ac:dyDescent="0.25">
      <c r="A12" s="180" t="s">
        <v>89</v>
      </c>
      <c r="B12" s="184"/>
      <c r="C12" s="184"/>
      <c r="D12" s="184"/>
      <c r="E12" s="184"/>
      <c r="F12" s="184"/>
      <c r="G12" s="184"/>
      <c r="H12" s="180"/>
      <c r="I12" s="184"/>
      <c r="J12" s="184"/>
      <c r="K12" s="184"/>
      <c r="L12" s="180"/>
      <c r="M12" s="184"/>
      <c r="N12" s="184"/>
      <c r="O12" s="184"/>
      <c r="P12" s="180"/>
      <c r="Q12" s="184"/>
      <c r="R12" s="184"/>
      <c r="S12" s="184"/>
      <c r="T12" s="184"/>
      <c r="U12" s="184"/>
      <c r="V12" s="180"/>
      <c r="W12" s="184"/>
      <c r="X12" s="184"/>
      <c r="Y12" s="184"/>
      <c r="Z12" s="184"/>
      <c r="AA12" s="184"/>
      <c r="AB12" s="180"/>
      <c r="AC12" s="184"/>
      <c r="AD12" s="184"/>
      <c r="AE12" s="184"/>
      <c r="AF12" s="184"/>
      <c r="AG12" s="184"/>
      <c r="AH12" s="180"/>
      <c r="AI12" s="184"/>
      <c r="AJ12" s="184"/>
      <c r="AK12" s="184"/>
      <c r="AL12" s="180"/>
      <c r="AM12" s="184"/>
      <c r="AN12" s="184"/>
      <c r="AO12" s="184"/>
      <c r="AP12" s="180"/>
      <c r="AQ12" s="184"/>
      <c r="AR12" s="184"/>
      <c r="AS12" s="184"/>
      <c r="AT12" s="180"/>
      <c r="AU12" s="180"/>
      <c r="AV12" s="180"/>
      <c r="AW12" s="180"/>
    </row>
    <row r="13" spans="1:49" ht="21" x14ac:dyDescent="0.25">
      <c r="A13" s="118"/>
      <c r="B13" s="118"/>
      <c r="C13" s="181" t="str">
        <f>I9</f>
        <v>1404/01/31</v>
      </c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18"/>
      <c r="Y13" s="181" t="s">
        <v>225</v>
      </c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R13" s="181"/>
      <c r="AS13" s="181"/>
      <c r="AT13" s="181"/>
      <c r="AU13" s="181"/>
      <c r="AV13" s="181"/>
      <c r="AW13" s="118"/>
    </row>
    <row r="14" spans="1:49" ht="21" x14ac:dyDescent="0.25">
      <c r="A14" s="120" t="s">
        <v>87</v>
      </c>
      <c r="B14" s="118"/>
      <c r="C14" s="121" t="s">
        <v>90</v>
      </c>
      <c r="D14" s="119"/>
      <c r="E14" s="121" t="s">
        <v>91</v>
      </c>
      <c r="F14" s="119"/>
      <c r="G14" s="185" t="s">
        <v>92</v>
      </c>
      <c r="H14" s="185"/>
      <c r="I14" s="185"/>
      <c r="J14" s="119"/>
      <c r="K14" s="185" t="s">
        <v>93</v>
      </c>
      <c r="L14" s="185"/>
      <c r="M14" s="185"/>
      <c r="N14" s="119"/>
      <c r="O14" s="185" t="s">
        <v>15</v>
      </c>
      <c r="P14" s="185"/>
      <c r="Q14" s="185"/>
      <c r="R14" s="119"/>
      <c r="S14" s="185" t="s">
        <v>16</v>
      </c>
      <c r="T14" s="185"/>
      <c r="U14" s="185"/>
      <c r="V14" s="185"/>
      <c r="W14" s="185"/>
      <c r="X14" s="118"/>
      <c r="Y14" s="185" t="s">
        <v>90</v>
      </c>
      <c r="Z14" s="185"/>
      <c r="AA14" s="185"/>
      <c r="AB14" s="185"/>
      <c r="AC14" s="185"/>
      <c r="AD14" s="119"/>
      <c r="AE14" s="185" t="s">
        <v>91</v>
      </c>
      <c r="AF14" s="185"/>
      <c r="AG14" s="185"/>
      <c r="AH14" s="185"/>
      <c r="AI14" s="185"/>
      <c r="AJ14" s="119"/>
      <c r="AK14" s="185" t="s">
        <v>92</v>
      </c>
      <c r="AL14" s="185"/>
      <c r="AM14" s="185"/>
      <c r="AN14" s="119"/>
      <c r="AO14" s="185" t="s">
        <v>93</v>
      </c>
      <c r="AP14" s="185"/>
      <c r="AQ14" s="185"/>
      <c r="AR14" s="119"/>
      <c r="AS14" s="185" t="s">
        <v>15</v>
      </c>
      <c r="AT14" s="185"/>
      <c r="AU14" s="119"/>
      <c r="AV14" s="121" t="s">
        <v>16</v>
      </c>
      <c r="AW14" s="118"/>
    </row>
    <row r="15" spans="1:49" ht="24" x14ac:dyDescent="0.25">
      <c r="A15" s="180" t="s">
        <v>94</v>
      </c>
      <c r="B15" s="180"/>
      <c r="C15" s="184"/>
      <c r="D15" s="180"/>
      <c r="E15" s="184"/>
      <c r="F15" s="180"/>
      <c r="G15" s="184"/>
      <c r="H15" s="184"/>
      <c r="I15" s="184"/>
      <c r="J15" s="180"/>
      <c r="K15" s="184"/>
      <c r="L15" s="184"/>
      <c r="M15" s="184"/>
      <c r="N15" s="180"/>
      <c r="O15" s="184"/>
      <c r="P15" s="184"/>
      <c r="Q15" s="184"/>
      <c r="R15" s="180"/>
      <c r="S15" s="184"/>
      <c r="T15" s="184"/>
      <c r="U15" s="184"/>
      <c r="V15" s="184"/>
      <c r="W15" s="184"/>
      <c r="X15" s="180"/>
      <c r="Y15" s="184"/>
      <c r="Z15" s="184"/>
      <c r="AA15" s="184"/>
      <c r="AB15" s="184"/>
      <c r="AC15" s="184"/>
      <c r="AD15" s="180"/>
      <c r="AE15" s="184"/>
      <c r="AF15" s="184"/>
      <c r="AG15" s="184"/>
      <c r="AH15" s="184"/>
      <c r="AI15" s="184"/>
      <c r="AJ15" s="180"/>
      <c r="AK15" s="184"/>
      <c r="AL15" s="184"/>
      <c r="AM15" s="184"/>
      <c r="AN15" s="180"/>
      <c r="AO15" s="184"/>
      <c r="AP15" s="184"/>
      <c r="AQ15" s="184"/>
      <c r="AR15" s="180"/>
      <c r="AS15" s="184"/>
      <c r="AT15" s="184"/>
      <c r="AU15" s="180"/>
      <c r="AV15" s="184"/>
      <c r="AW15" s="180"/>
    </row>
    <row r="16" spans="1:49" ht="21" x14ac:dyDescent="0.25">
      <c r="A16" s="118"/>
      <c r="B16" s="118"/>
      <c r="C16" s="181" t="str">
        <f>I9</f>
        <v>1404/01/31</v>
      </c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18"/>
      <c r="O16" s="181" t="s">
        <v>225</v>
      </c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</row>
    <row r="17" spans="1:49" ht="21" x14ac:dyDescent="0.25">
      <c r="A17" s="120" t="s">
        <v>87</v>
      </c>
      <c r="B17" s="118"/>
      <c r="C17" s="121" t="s">
        <v>91</v>
      </c>
      <c r="D17" s="119"/>
      <c r="E17" s="121" t="s">
        <v>93</v>
      </c>
      <c r="F17" s="119"/>
      <c r="G17" s="185" t="s">
        <v>15</v>
      </c>
      <c r="H17" s="185"/>
      <c r="I17" s="185"/>
      <c r="J17" s="119"/>
      <c r="K17" s="185" t="s">
        <v>16</v>
      </c>
      <c r="L17" s="185"/>
      <c r="M17" s="185"/>
      <c r="N17" s="118"/>
      <c r="O17" s="185" t="s">
        <v>91</v>
      </c>
      <c r="P17" s="185"/>
      <c r="Q17" s="185"/>
      <c r="R17" s="185"/>
      <c r="S17" s="185"/>
      <c r="T17" s="119"/>
      <c r="U17" s="185" t="s">
        <v>93</v>
      </c>
      <c r="V17" s="185"/>
      <c r="W17" s="185"/>
      <c r="X17" s="185"/>
      <c r="Y17" s="185"/>
      <c r="Z17" s="119"/>
      <c r="AA17" s="185" t="s">
        <v>15</v>
      </c>
      <c r="AB17" s="185"/>
      <c r="AC17" s="185"/>
      <c r="AD17" s="185"/>
      <c r="AE17" s="185"/>
      <c r="AF17" s="119"/>
      <c r="AG17" s="185" t="s">
        <v>16</v>
      </c>
      <c r="AH17" s="185"/>
      <c r="AI17" s="185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</row>
    <row r="18" spans="1:49" x14ac:dyDescent="0.25">
      <c r="A18" s="119"/>
      <c r="B18" s="118"/>
      <c r="C18" s="119"/>
      <c r="D18" s="118"/>
      <c r="E18" s="119"/>
      <c r="F18" s="118"/>
      <c r="G18" s="119"/>
      <c r="H18" s="119"/>
      <c r="I18" s="119"/>
      <c r="J18" s="118"/>
      <c r="K18" s="119"/>
      <c r="L18" s="119"/>
      <c r="M18" s="119"/>
      <c r="N18" s="118"/>
      <c r="O18" s="119"/>
      <c r="P18" s="119"/>
      <c r="Q18" s="119"/>
      <c r="R18" s="119"/>
      <c r="S18" s="119"/>
      <c r="T18" s="118"/>
      <c r="U18" s="119"/>
      <c r="V18" s="119"/>
      <c r="W18" s="119"/>
      <c r="X18" s="119"/>
      <c r="Y18" s="119"/>
      <c r="Z18" s="118"/>
      <c r="AA18" s="119"/>
      <c r="AB18" s="119"/>
      <c r="AC18" s="119"/>
      <c r="AD18" s="119"/>
      <c r="AE18" s="119"/>
      <c r="AF18" s="118"/>
      <c r="AG18" s="119"/>
      <c r="AH18" s="119"/>
      <c r="AI18" s="119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</row>
    <row r="19" spans="1:49" x14ac:dyDescent="0.25">
      <c r="A19" s="118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</row>
    <row r="20" spans="1:49" ht="34.5" x14ac:dyDescent="0.25">
      <c r="A20" s="186">
        <v>3</v>
      </c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</row>
    <row r="21" spans="1:49" x14ac:dyDescent="0.25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</row>
    <row r="22" spans="1:49" x14ac:dyDescent="0.25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</row>
  </sheetData>
  <mergeCells count="38">
    <mergeCell ref="O17:S17"/>
    <mergeCell ref="U17:Y17"/>
    <mergeCell ref="AA17:AE17"/>
    <mergeCell ref="AG17:AI17"/>
    <mergeCell ref="A20:AW20"/>
    <mergeCell ref="G17:I17"/>
    <mergeCell ref="K17:M17"/>
    <mergeCell ref="AS14:AT14"/>
    <mergeCell ref="A15:AW15"/>
    <mergeCell ref="C16:M16"/>
    <mergeCell ref="O16:AI16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Q11:AS11"/>
    <mergeCell ref="A12:AW12"/>
    <mergeCell ref="C13:W13"/>
    <mergeCell ref="Y13:AV13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1:AW1"/>
    <mergeCell ref="A2:AW2"/>
    <mergeCell ref="A3:AW3"/>
    <mergeCell ref="A8:AW8"/>
    <mergeCell ref="I9:AA9"/>
    <mergeCell ref="AC9:AS9"/>
    <mergeCell ref="A5:I5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30"/>
  <sheetViews>
    <sheetView rightToLeft="1" view="pageBreakPreview" zoomScale="55" zoomScaleNormal="55" zoomScaleSheetLayoutView="55" workbookViewId="0">
      <selection activeCell="AA11" sqref="AA11"/>
    </sheetView>
  </sheetViews>
  <sheetFormatPr defaultRowHeight="33" x14ac:dyDescent="0.8"/>
  <cols>
    <col min="1" max="1" width="2.5703125" style="42" customWidth="1"/>
    <col min="2" max="2" width="1.28515625" style="42" customWidth="1"/>
    <col min="3" max="3" width="49.42578125" style="42" bestFit="1" customWidth="1"/>
    <col min="4" max="4" width="1.7109375" style="42" customWidth="1"/>
    <col min="5" max="5" width="20.28515625" style="42" customWidth="1"/>
    <col min="6" max="6" width="1.42578125" style="42" customWidth="1"/>
    <col min="7" max="7" width="26.28515625" style="42" bestFit="1" customWidth="1"/>
    <col min="8" max="8" width="2" style="42" customWidth="1"/>
    <col min="9" max="9" width="29.140625" style="42" bestFit="1" customWidth="1"/>
    <col min="10" max="10" width="1.7109375" style="42" customWidth="1"/>
    <col min="11" max="11" width="23.5703125" style="42" customWidth="1"/>
    <col min="12" max="12" width="1.42578125" style="42" customWidth="1"/>
    <col min="13" max="13" width="26.28515625" style="42" bestFit="1" customWidth="1"/>
    <col min="14" max="14" width="1.28515625" style="42" customWidth="1"/>
    <col min="15" max="15" width="24.28515625" style="42" customWidth="1"/>
    <col min="16" max="16" width="1" style="42" customWidth="1"/>
    <col min="17" max="17" width="26.28515625" style="42" bestFit="1" customWidth="1"/>
    <col min="18" max="18" width="1" style="42" customWidth="1"/>
    <col min="19" max="19" width="20.7109375" style="42" customWidth="1"/>
    <col min="20" max="20" width="0.7109375" style="42" customWidth="1"/>
    <col min="21" max="21" width="16.42578125" style="42" bestFit="1" customWidth="1"/>
    <col min="22" max="22" width="1.42578125" style="42" customWidth="1"/>
    <col min="23" max="23" width="26.28515625" style="42" bestFit="1" customWidth="1"/>
    <col min="24" max="24" width="1.28515625" style="42" customWidth="1"/>
    <col min="25" max="25" width="29.140625" style="42" customWidth="1"/>
    <col min="26" max="26" width="1.7109375" style="42" customWidth="1"/>
    <col min="27" max="27" width="24.85546875" style="58" customWidth="1"/>
    <col min="28" max="28" width="1" style="42" customWidth="1"/>
    <col min="29" max="29" width="9.140625" style="42" customWidth="1"/>
    <col min="30" max="16384" width="9.140625" style="42"/>
  </cols>
  <sheetData>
    <row r="2" spans="3:27" ht="46.5" x14ac:dyDescent="0.8">
      <c r="C2" s="188" t="s">
        <v>79</v>
      </c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</row>
    <row r="3" spans="3:27" ht="46.5" x14ac:dyDescent="0.8">
      <c r="C3" s="188" t="s">
        <v>0</v>
      </c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</row>
    <row r="4" spans="3:27" ht="46.5" x14ac:dyDescent="0.8">
      <c r="C4" s="188" t="s">
        <v>224</v>
      </c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</row>
    <row r="5" spans="3:27" ht="147" customHeight="1" x14ac:dyDescent="0.8">
      <c r="C5" s="52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3:27" ht="39" x14ac:dyDescent="0.8">
      <c r="C6" s="187" t="s">
        <v>165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</row>
    <row r="8" spans="3:27" s="54" customFormat="1" ht="34.5" customHeight="1" x14ac:dyDescent="0.25">
      <c r="C8" s="196" t="s">
        <v>1</v>
      </c>
      <c r="E8" s="194" t="s">
        <v>213</v>
      </c>
      <c r="F8" s="194" t="s">
        <v>2</v>
      </c>
      <c r="G8" s="194" t="s">
        <v>2</v>
      </c>
      <c r="H8" s="194" t="s">
        <v>2</v>
      </c>
      <c r="I8" s="194" t="s">
        <v>2</v>
      </c>
      <c r="J8" s="189"/>
      <c r="K8" s="194" t="s">
        <v>3</v>
      </c>
      <c r="L8" s="194" t="s">
        <v>3</v>
      </c>
      <c r="M8" s="194" t="s">
        <v>3</v>
      </c>
      <c r="N8" s="194" t="s">
        <v>3</v>
      </c>
      <c r="O8" s="194" t="s">
        <v>3</v>
      </c>
      <c r="P8" s="194" t="s">
        <v>3</v>
      </c>
      <c r="Q8" s="194" t="s">
        <v>3</v>
      </c>
      <c r="R8" s="189"/>
      <c r="S8" s="194" t="s">
        <v>225</v>
      </c>
      <c r="T8" s="194" t="s">
        <v>4</v>
      </c>
      <c r="U8" s="194" t="s">
        <v>4</v>
      </c>
      <c r="V8" s="194" t="s">
        <v>4</v>
      </c>
      <c r="W8" s="194" t="s">
        <v>4</v>
      </c>
      <c r="X8" s="194" t="s">
        <v>4</v>
      </c>
      <c r="Y8" s="194" t="s">
        <v>4</v>
      </c>
      <c r="Z8" s="194" t="s">
        <v>4</v>
      </c>
      <c r="AA8" s="194" t="s">
        <v>4</v>
      </c>
    </row>
    <row r="9" spans="3:27" s="54" customFormat="1" ht="44.25" customHeight="1" x14ac:dyDescent="0.25">
      <c r="C9" s="196" t="s">
        <v>1</v>
      </c>
      <c r="D9" s="189"/>
      <c r="E9" s="192" t="s">
        <v>5</v>
      </c>
      <c r="F9" s="190"/>
      <c r="G9" s="192" t="s">
        <v>6</v>
      </c>
      <c r="H9" s="55"/>
      <c r="I9" s="192" t="s">
        <v>7</v>
      </c>
      <c r="J9" s="189"/>
      <c r="K9" s="192" t="s">
        <v>8</v>
      </c>
      <c r="L9" s="192" t="s">
        <v>8</v>
      </c>
      <c r="M9" s="192" t="s">
        <v>8</v>
      </c>
      <c r="N9" s="55"/>
      <c r="O9" s="192" t="s">
        <v>9</v>
      </c>
      <c r="P9" s="192" t="s">
        <v>9</v>
      </c>
      <c r="Q9" s="192" t="s">
        <v>9</v>
      </c>
      <c r="R9" s="189"/>
      <c r="S9" s="192" t="s">
        <v>5</v>
      </c>
      <c r="T9" s="190"/>
      <c r="U9" s="192" t="s">
        <v>10</v>
      </c>
      <c r="V9" s="190"/>
      <c r="W9" s="192" t="s">
        <v>6</v>
      </c>
      <c r="X9" s="190"/>
      <c r="Y9" s="192" t="s">
        <v>7</v>
      </c>
      <c r="Z9" s="189"/>
      <c r="AA9" s="192" t="s">
        <v>11</v>
      </c>
    </row>
    <row r="10" spans="3:27" s="54" customFormat="1" ht="54" customHeight="1" x14ac:dyDescent="0.25">
      <c r="C10" s="196" t="s">
        <v>1</v>
      </c>
      <c r="D10" s="189"/>
      <c r="E10" s="193" t="s">
        <v>5</v>
      </c>
      <c r="F10" s="191"/>
      <c r="G10" s="193" t="s">
        <v>6</v>
      </c>
      <c r="H10" s="56"/>
      <c r="I10" s="193" t="s">
        <v>7</v>
      </c>
      <c r="J10" s="189"/>
      <c r="K10" s="193" t="s">
        <v>5</v>
      </c>
      <c r="L10" s="90"/>
      <c r="M10" s="193" t="s">
        <v>6</v>
      </c>
      <c r="N10" s="56"/>
      <c r="O10" s="193" t="s">
        <v>5</v>
      </c>
      <c r="P10" s="56"/>
      <c r="Q10" s="193" t="s">
        <v>12</v>
      </c>
      <c r="R10" s="189"/>
      <c r="S10" s="193" t="s">
        <v>5</v>
      </c>
      <c r="T10" s="191"/>
      <c r="U10" s="193" t="s">
        <v>10</v>
      </c>
      <c r="V10" s="191"/>
      <c r="W10" s="193" t="s">
        <v>6</v>
      </c>
      <c r="X10" s="191"/>
      <c r="Y10" s="193" t="s">
        <v>7</v>
      </c>
      <c r="Z10" s="189"/>
      <c r="AA10" s="193" t="s">
        <v>11</v>
      </c>
    </row>
    <row r="11" spans="3:27" x14ac:dyDescent="0.8">
      <c r="C11" s="57" t="s">
        <v>194</v>
      </c>
      <c r="E11" s="107">
        <v>525253</v>
      </c>
      <c r="F11" s="108"/>
      <c r="G11" s="107">
        <v>1761633280</v>
      </c>
      <c r="H11" s="108"/>
      <c r="I11" s="107">
        <v>2536496583.5096998</v>
      </c>
      <c r="J11" s="108"/>
      <c r="K11" s="107">
        <v>0</v>
      </c>
      <c r="L11" s="85"/>
      <c r="M11" s="107">
        <v>0</v>
      </c>
      <c r="N11" s="108"/>
      <c r="O11" s="107">
        <v>0</v>
      </c>
      <c r="P11" s="108"/>
      <c r="Q11" s="107">
        <v>0</v>
      </c>
      <c r="R11" s="108"/>
      <c r="S11" s="107">
        <v>525253</v>
      </c>
      <c r="T11" s="108"/>
      <c r="U11" s="107">
        <v>6410</v>
      </c>
      <c r="V11" s="85"/>
      <c r="W11" s="107">
        <v>1761633280</v>
      </c>
      <c r="X11" s="108"/>
      <c r="Y11" s="107">
        <v>3346838843.2065001</v>
      </c>
      <c r="Z11" s="108"/>
      <c r="AA11" s="85">
        <f>Y11/'سرمایه گذاری ها'!$O$17</f>
        <v>2.0740998153646648E-2</v>
      </c>
    </row>
    <row r="12" spans="3:27" x14ac:dyDescent="0.8">
      <c r="C12" s="42" t="s">
        <v>84</v>
      </c>
      <c r="E12" s="107">
        <v>678726</v>
      </c>
      <c r="F12" s="108"/>
      <c r="G12" s="107">
        <v>1714775963</v>
      </c>
      <c r="H12" s="108"/>
      <c r="I12" s="107">
        <v>2120543064.8829</v>
      </c>
      <c r="J12" s="108"/>
      <c r="K12" s="107">
        <v>0</v>
      </c>
      <c r="L12" s="85"/>
      <c r="M12" s="107">
        <v>0</v>
      </c>
      <c r="N12" s="108"/>
      <c r="O12" s="107">
        <v>0</v>
      </c>
      <c r="P12" s="108"/>
      <c r="Q12" s="107">
        <v>0</v>
      </c>
      <c r="R12" s="108"/>
      <c r="S12" s="107">
        <v>678726</v>
      </c>
      <c r="T12" s="108"/>
      <c r="U12" s="107">
        <v>4246</v>
      </c>
      <c r="V12" s="85"/>
      <c r="W12" s="107">
        <v>1714775963</v>
      </c>
      <c r="X12" s="108"/>
      <c r="Y12" s="107">
        <v>2864723465.9538002</v>
      </c>
      <c r="Z12" s="108"/>
      <c r="AA12" s="85">
        <f>Y12/'سرمایه گذاری ها'!$O$17</f>
        <v>1.775323727901109E-2</v>
      </c>
    </row>
    <row r="13" spans="3:27" x14ac:dyDescent="0.8">
      <c r="C13" s="42" t="s">
        <v>13</v>
      </c>
      <c r="E13" s="107">
        <v>586279</v>
      </c>
      <c r="F13" s="108"/>
      <c r="G13" s="107">
        <v>2552880774</v>
      </c>
      <c r="H13" s="108"/>
      <c r="I13" s="107">
        <v>2535722074.4224501</v>
      </c>
      <c r="J13" s="108"/>
      <c r="K13" s="107">
        <v>0</v>
      </c>
      <c r="L13" s="85"/>
      <c r="M13" s="107">
        <v>0</v>
      </c>
      <c r="N13" s="108"/>
      <c r="O13" s="107">
        <v>-120000</v>
      </c>
      <c r="P13" s="108"/>
      <c r="Q13" s="107">
        <v>452213239</v>
      </c>
      <c r="R13" s="108"/>
      <c r="S13" s="107">
        <v>466279</v>
      </c>
      <c r="T13" s="108"/>
      <c r="U13" s="107">
        <v>3733</v>
      </c>
      <c r="V13" s="85"/>
      <c r="W13" s="107">
        <v>2030355333</v>
      </c>
      <c r="X13" s="108"/>
      <c r="Y13" s="107">
        <v>1730262820.9333501</v>
      </c>
      <c r="Z13" s="108"/>
      <c r="AA13" s="85">
        <f>Y13/'سرمایه گذاری ها'!$O$17</f>
        <v>1.0722768455716708E-2</v>
      </c>
    </row>
    <row r="14" spans="3:27" x14ac:dyDescent="0.8">
      <c r="C14" s="42" t="s">
        <v>196</v>
      </c>
      <c r="E14" s="107">
        <v>1762649</v>
      </c>
      <c r="F14" s="108"/>
      <c r="G14" s="107">
        <v>800342023</v>
      </c>
      <c r="H14" s="108"/>
      <c r="I14" s="107">
        <v>1100357257.7465999</v>
      </c>
      <c r="J14" s="108"/>
      <c r="K14" s="107">
        <v>0</v>
      </c>
      <c r="L14" s="85"/>
      <c r="M14" s="107">
        <v>0</v>
      </c>
      <c r="N14" s="108"/>
      <c r="O14" s="107">
        <v>-1200000</v>
      </c>
      <c r="P14" s="108"/>
      <c r="Q14" s="107">
        <v>765020913</v>
      </c>
      <c r="R14" s="108"/>
      <c r="S14" s="107">
        <v>562649</v>
      </c>
      <c r="T14" s="108"/>
      <c r="U14" s="107">
        <v>575</v>
      </c>
      <c r="V14" s="85"/>
      <c r="W14" s="107">
        <v>255474367</v>
      </c>
      <c r="X14" s="108"/>
      <c r="Y14" s="107">
        <v>321598212.10874999</v>
      </c>
      <c r="Z14" s="108"/>
      <c r="AA14" s="85">
        <f>Y14/'سرمایه گذاری ها'!$O$17</f>
        <v>1.9930054107932709E-3</v>
      </c>
    </row>
    <row r="15" spans="3:27" x14ac:dyDescent="0.8">
      <c r="C15" s="42" t="s">
        <v>195</v>
      </c>
      <c r="E15" s="107">
        <v>2420000</v>
      </c>
      <c r="F15" s="108"/>
      <c r="G15" s="107">
        <v>1312801968</v>
      </c>
      <c r="H15" s="108"/>
      <c r="I15" s="107">
        <v>1222045308</v>
      </c>
      <c r="J15" s="108"/>
      <c r="K15" s="107">
        <v>0</v>
      </c>
      <c r="L15" s="85"/>
      <c r="M15" s="107">
        <v>0</v>
      </c>
      <c r="N15" s="108"/>
      <c r="O15" s="107">
        <v>-1900000</v>
      </c>
      <c r="P15" s="108"/>
      <c r="Q15" s="107">
        <v>1024865590</v>
      </c>
      <c r="R15" s="108"/>
      <c r="S15" s="107">
        <v>520000</v>
      </c>
      <c r="T15" s="108"/>
      <c r="U15" s="107">
        <v>497</v>
      </c>
      <c r="V15" s="85"/>
      <c r="W15" s="107">
        <v>282089680</v>
      </c>
      <c r="X15" s="108"/>
      <c r="Y15" s="107">
        <v>256902282</v>
      </c>
      <c r="Z15" s="108"/>
      <c r="AA15" s="85">
        <f>Y15/'سرمایه گذاری ها'!$O$17</f>
        <v>1.5920724021251738E-3</v>
      </c>
    </row>
    <row r="16" spans="3:27" x14ac:dyDescent="0.8">
      <c r="C16" s="42" t="s">
        <v>197</v>
      </c>
      <c r="E16" s="107">
        <v>13382</v>
      </c>
      <c r="F16" s="108"/>
      <c r="G16" s="107">
        <v>227863220</v>
      </c>
      <c r="H16" s="108"/>
      <c r="I16" s="107">
        <v>219489222.15000001</v>
      </c>
      <c r="J16" s="108"/>
      <c r="K16" s="107">
        <v>0</v>
      </c>
      <c r="L16" s="85"/>
      <c r="M16" s="107">
        <v>0</v>
      </c>
      <c r="N16" s="108"/>
      <c r="O16" s="107">
        <v>0</v>
      </c>
      <c r="P16" s="108"/>
      <c r="Q16" s="107">
        <v>0</v>
      </c>
      <c r="R16" s="108"/>
      <c r="S16" s="107">
        <v>13382</v>
      </c>
      <c r="T16" s="108"/>
      <c r="U16" s="107">
        <v>17370</v>
      </c>
      <c r="V16" s="85"/>
      <c r="W16" s="107">
        <v>227863220</v>
      </c>
      <c r="X16" s="108"/>
      <c r="Y16" s="107">
        <v>231062290.227</v>
      </c>
      <c r="Z16" s="108"/>
      <c r="AA16" s="85">
        <f>Y16/'سرمایه گذاری ها'!$O$17</f>
        <v>1.4319370485087553E-3</v>
      </c>
    </row>
    <row r="17" spans="3:27" x14ac:dyDescent="0.8">
      <c r="C17" s="42" t="s">
        <v>190</v>
      </c>
      <c r="E17" s="107">
        <v>332301</v>
      </c>
      <c r="F17" s="108"/>
      <c r="G17" s="107">
        <v>1087979417</v>
      </c>
      <c r="H17" s="108"/>
      <c r="I17" s="107">
        <v>923255046.29474998</v>
      </c>
      <c r="J17" s="108"/>
      <c r="K17" s="107">
        <v>0</v>
      </c>
      <c r="L17" s="85"/>
      <c r="M17" s="107">
        <v>0</v>
      </c>
      <c r="N17" s="108"/>
      <c r="O17" s="107">
        <v>-300000</v>
      </c>
      <c r="P17" s="108"/>
      <c r="Q17" s="107">
        <v>853789553</v>
      </c>
      <c r="R17" s="108"/>
      <c r="S17" s="107">
        <v>32301</v>
      </c>
      <c r="T17" s="108"/>
      <c r="U17" s="107">
        <v>2775</v>
      </c>
      <c r="V17" s="85"/>
      <c r="W17" s="107">
        <v>105755995</v>
      </c>
      <c r="X17" s="108"/>
      <c r="Y17" s="107">
        <v>89101945.113749996</v>
      </c>
      <c r="Z17" s="108"/>
      <c r="AA17" s="85">
        <f>Y17/'سرمایه گذاری ها'!$O$17</f>
        <v>5.521817349651777E-4</v>
      </c>
    </row>
    <row r="18" spans="3:27" x14ac:dyDescent="0.8">
      <c r="C18" s="42" t="s">
        <v>205</v>
      </c>
      <c r="E18" s="107">
        <v>48452</v>
      </c>
      <c r="F18" s="108"/>
      <c r="G18" s="107">
        <v>110131396</v>
      </c>
      <c r="H18" s="108"/>
      <c r="I18" s="107">
        <v>86453860.526999995</v>
      </c>
      <c r="J18" s="108"/>
      <c r="K18" s="107">
        <v>0</v>
      </c>
      <c r="L18" s="85"/>
      <c r="M18" s="107">
        <v>0</v>
      </c>
      <c r="N18" s="108"/>
      <c r="O18" s="107">
        <v>-48452</v>
      </c>
      <c r="P18" s="108"/>
      <c r="Q18" s="107">
        <v>65358159</v>
      </c>
      <c r="R18" s="108"/>
      <c r="S18" s="107">
        <v>0</v>
      </c>
      <c r="T18" s="108"/>
      <c r="U18" s="107">
        <v>0</v>
      </c>
      <c r="V18" s="85"/>
      <c r="W18" s="107">
        <v>0</v>
      </c>
      <c r="X18" s="108"/>
      <c r="Y18" s="107">
        <v>0</v>
      </c>
      <c r="Z18" s="108"/>
      <c r="AA18" s="85">
        <f>Y18/'سرمایه گذاری ها'!$O$17</f>
        <v>0</v>
      </c>
    </row>
    <row r="19" spans="3:27" ht="33.75" thickBot="1" x14ac:dyDescent="0.85">
      <c r="C19" s="42" t="s">
        <v>67</v>
      </c>
      <c r="E19" s="109">
        <f>SUM(E11:E18)</f>
        <v>6367042</v>
      </c>
      <c r="F19" s="107"/>
      <c r="G19" s="109">
        <f>SUM(G11:G18)</f>
        <v>9568408041</v>
      </c>
      <c r="H19" s="109"/>
      <c r="I19" s="109">
        <f>SUM(I11:I18)</f>
        <v>10744362417.5334</v>
      </c>
      <c r="J19" s="109"/>
      <c r="K19" s="109">
        <f>SUM(K11:K18)</f>
        <v>0</v>
      </c>
      <c r="L19" s="109"/>
      <c r="M19" s="109">
        <f>SUM(M11:M18)</f>
        <v>0</v>
      </c>
      <c r="N19" s="109"/>
      <c r="O19" s="109">
        <f>SUM(O11:O18)</f>
        <v>-3568452</v>
      </c>
      <c r="P19" s="109"/>
      <c r="Q19" s="109">
        <f>SUM(Q11:Q18)</f>
        <v>3161247454</v>
      </c>
      <c r="R19" s="109"/>
      <c r="S19" s="109">
        <f>SUM(S11:S18)</f>
        <v>2798590</v>
      </c>
      <c r="T19" s="109"/>
      <c r="U19" s="109"/>
      <c r="V19" s="109"/>
      <c r="W19" s="109">
        <f>SUM(W11:W18)</f>
        <v>6377947838</v>
      </c>
      <c r="X19" s="109"/>
      <c r="Y19" s="109">
        <f>SUM(Y11:Y18)</f>
        <v>8840489859.5431519</v>
      </c>
      <c r="Z19" s="107"/>
      <c r="AA19" s="104">
        <f>SUM(AA11:AA18)</f>
        <v>5.4786200484766824E-2</v>
      </c>
    </row>
    <row r="20" spans="3:27" ht="63.75" customHeight="1" thickTop="1" x14ac:dyDescent="0.8">
      <c r="L20"/>
      <c r="V20"/>
    </row>
    <row r="21" spans="3:27" ht="30.75" customHeight="1" x14ac:dyDescent="0.8">
      <c r="C21" s="195">
        <v>2</v>
      </c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</row>
    <row r="22" spans="3:27" x14ac:dyDescent="0.8">
      <c r="L22"/>
      <c r="V22"/>
    </row>
    <row r="23" spans="3:27" x14ac:dyDescent="0.8">
      <c r="L23"/>
      <c r="V23"/>
    </row>
    <row r="24" spans="3:27" x14ac:dyDescent="0.8">
      <c r="L24"/>
      <c r="V24"/>
    </row>
    <row r="25" spans="3:27" x14ac:dyDescent="0.8">
      <c r="L25"/>
      <c r="V25"/>
    </row>
    <row r="26" spans="3:27" x14ac:dyDescent="0.8">
      <c r="L26"/>
      <c r="V26"/>
    </row>
    <row r="27" spans="3:27" x14ac:dyDescent="0.8">
      <c r="L27"/>
      <c r="V27"/>
    </row>
    <row r="28" spans="3:27" x14ac:dyDescent="0.8">
      <c r="L28"/>
      <c r="V28"/>
    </row>
    <row r="29" spans="3:27" x14ac:dyDescent="0.8">
      <c r="L29"/>
      <c r="V29"/>
    </row>
    <row r="30" spans="3:27" x14ac:dyDescent="0.8">
      <c r="L30"/>
      <c r="V30"/>
    </row>
  </sheetData>
  <sortState xmlns:xlrd2="http://schemas.microsoft.com/office/spreadsheetml/2017/richdata2" ref="C11:Y18">
    <sortCondition descending="1" ref="Y11:Y18"/>
  </sortState>
  <mergeCells count="31">
    <mergeCell ref="C21:AA21"/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C35"/>
  <sheetViews>
    <sheetView rightToLeft="1" view="pageBreakPreview" zoomScale="70" zoomScaleNormal="70" zoomScaleSheetLayoutView="70" workbookViewId="0">
      <selection activeCell="B13" sqref="B13:AJ20"/>
    </sheetView>
  </sheetViews>
  <sheetFormatPr defaultRowHeight="21" x14ac:dyDescent="0.6"/>
  <cols>
    <col min="1" max="1" width="4.7109375" style="1" customWidth="1"/>
    <col min="2" max="2" width="29.7109375" style="1" customWidth="1"/>
    <col min="3" max="3" width="1" style="1" customWidth="1"/>
    <col min="4" max="4" width="14" style="1" customWidth="1"/>
    <col min="5" max="5" width="1" style="1" customWidth="1"/>
    <col min="6" max="6" width="14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2" style="1" customWidth="1"/>
    <col min="23" max="23" width="1" style="1" customWidth="1"/>
    <col min="24" max="24" width="20.85546875" style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2.140625" style="1" customWidth="1"/>
    <col min="31" max="31" width="1" style="1" customWidth="1"/>
    <col min="32" max="32" width="11.855468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99" t="s">
        <v>79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</row>
    <row r="3" spans="2:38" ht="39" x14ac:dyDescent="0.6">
      <c r="B3" s="199" t="s">
        <v>0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</row>
    <row r="4" spans="2:38" ht="39" x14ac:dyDescent="0.6">
      <c r="B4" s="199" t="s">
        <v>224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</row>
    <row r="5" spans="2:38" ht="39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</row>
    <row r="6" spans="2:38" ht="39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</row>
    <row r="7" spans="2:38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8" s="2" customFormat="1" ht="30" x14ac:dyDescent="0.55000000000000004">
      <c r="B8" s="197" t="s">
        <v>167</v>
      </c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8" ht="30" x14ac:dyDescent="0.6">
      <c r="B10" s="172" t="s">
        <v>18</v>
      </c>
      <c r="C10" s="172" t="s">
        <v>18</v>
      </c>
      <c r="D10" s="172" t="s">
        <v>18</v>
      </c>
      <c r="E10" s="172" t="s">
        <v>18</v>
      </c>
      <c r="F10" s="172" t="s">
        <v>18</v>
      </c>
      <c r="G10" s="172" t="s">
        <v>18</v>
      </c>
      <c r="H10" s="172" t="s">
        <v>18</v>
      </c>
      <c r="I10" s="172" t="s">
        <v>18</v>
      </c>
      <c r="J10" s="172" t="s">
        <v>18</v>
      </c>
      <c r="K10" s="172" t="s">
        <v>18</v>
      </c>
      <c r="L10" s="172"/>
      <c r="M10" s="172"/>
      <c r="N10" s="172" t="s">
        <v>18</v>
      </c>
      <c r="P10" s="172" t="s">
        <v>213</v>
      </c>
      <c r="Q10" s="172" t="s">
        <v>2</v>
      </c>
      <c r="R10" s="172" t="s">
        <v>2</v>
      </c>
      <c r="S10" s="172" t="s">
        <v>2</v>
      </c>
      <c r="T10" s="172" t="s">
        <v>2</v>
      </c>
      <c r="V10" s="200" t="s">
        <v>3</v>
      </c>
      <c r="W10" s="172" t="s">
        <v>3</v>
      </c>
      <c r="X10" s="172" t="s">
        <v>3</v>
      </c>
      <c r="Y10" s="172" t="s">
        <v>3</v>
      </c>
      <c r="Z10" s="172" t="s">
        <v>3</v>
      </c>
      <c r="AA10" s="172" t="s">
        <v>3</v>
      </c>
      <c r="AB10" s="172" t="s">
        <v>3</v>
      </c>
      <c r="AD10" s="172" t="s">
        <v>225</v>
      </c>
      <c r="AE10" s="172" t="s">
        <v>4</v>
      </c>
      <c r="AF10" s="172" t="s">
        <v>4</v>
      </c>
      <c r="AG10" s="172" t="s">
        <v>4</v>
      </c>
      <c r="AH10" s="172" t="s">
        <v>4</v>
      </c>
      <c r="AI10" s="172" t="s">
        <v>4</v>
      </c>
      <c r="AJ10" s="172" t="s">
        <v>4</v>
      </c>
      <c r="AK10" s="172" t="s">
        <v>4</v>
      </c>
      <c r="AL10" s="172" t="s">
        <v>4</v>
      </c>
    </row>
    <row r="11" spans="2:38" s="13" customFormat="1" ht="45.75" customHeight="1" x14ac:dyDescent="0.6">
      <c r="B11" s="175" t="s">
        <v>19</v>
      </c>
      <c r="C11" s="15"/>
      <c r="D11" s="175" t="s">
        <v>20</v>
      </c>
      <c r="E11" s="15"/>
      <c r="F11" s="175" t="s">
        <v>21</v>
      </c>
      <c r="G11" s="15"/>
      <c r="H11" s="175" t="s">
        <v>22</v>
      </c>
      <c r="I11" s="15"/>
      <c r="J11" s="175" t="s">
        <v>72</v>
      </c>
      <c r="K11" s="15"/>
      <c r="L11" s="175" t="s">
        <v>24</v>
      </c>
      <c r="M11" s="113"/>
      <c r="N11" s="175" t="s">
        <v>17</v>
      </c>
      <c r="P11" s="175" t="s">
        <v>5</v>
      </c>
      <c r="Q11" s="15"/>
      <c r="R11" s="175" t="s">
        <v>6</v>
      </c>
      <c r="S11" s="15"/>
      <c r="T11" s="175" t="s">
        <v>7</v>
      </c>
      <c r="V11" s="203" t="s">
        <v>8</v>
      </c>
      <c r="W11" s="175" t="s">
        <v>8</v>
      </c>
      <c r="X11" s="175" t="s">
        <v>8</v>
      </c>
      <c r="Z11" s="175" t="s">
        <v>9</v>
      </c>
      <c r="AA11" s="175" t="s">
        <v>9</v>
      </c>
      <c r="AB11" s="175" t="s">
        <v>9</v>
      </c>
      <c r="AD11" s="175" t="s">
        <v>5</v>
      </c>
      <c r="AE11" s="15"/>
      <c r="AF11" s="175" t="s">
        <v>25</v>
      </c>
      <c r="AG11" s="15"/>
      <c r="AH11" s="175" t="s">
        <v>6</v>
      </c>
      <c r="AI11" s="15"/>
      <c r="AJ11" s="175" t="s">
        <v>7</v>
      </c>
      <c r="AK11" s="15"/>
      <c r="AL11" s="175" t="s">
        <v>11</v>
      </c>
    </row>
    <row r="12" spans="2:38" s="13" customFormat="1" ht="45.75" customHeight="1" x14ac:dyDescent="0.6">
      <c r="B12" s="176" t="s">
        <v>19</v>
      </c>
      <c r="C12" s="16"/>
      <c r="D12" s="176" t="s">
        <v>20</v>
      </c>
      <c r="E12" s="16"/>
      <c r="F12" s="176" t="s">
        <v>21</v>
      </c>
      <c r="G12" s="16"/>
      <c r="H12" s="176" t="s">
        <v>22</v>
      </c>
      <c r="I12" s="16"/>
      <c r="J12" s="176" t="s">
        <v>23</v>
      </c>
      <c r="K12" s="16"/>
      <c r="L12" s="176"/>
      <c r="M12" s="114"/>
      <c r="N12" s="176" t="s">
        <v>17</v>
      </c>
      <c r="P12" s="176" t="s">
        <v>5</v>
      </c>
      <c r="Q12" s="16"/>
      <c r="R12" s="176" t="s">
        <v>6</v>
      </c>
      <c r="S12" s="16"/>
      <c r="T12" s="176" t="s">
        <v>7</v>
      </c>
      <c r="V12" s="202" t="s">
        <v>5</v>
      </c>
      <c r="W12" s="16"/>
      <c r="X12" s="176" t="s">
        <v>6</v>
      </c>
      <c r="Z12" s="176" t="s">
        <v>5</v>
      </c>
      <c r="AA12" s="16"/>
      <c r="AB12" s="176" t="s">
        <v>12</v>
      </c>
      <c r="AD12" s="176" t="s">
        <v>5</v>
      </c>
      <c r="AE12" s="16"/>
      <c r="AF12" s="176" t="s">
        <v>25</v>
      </c>
      <c r="AG12" s="16"/>
      <c r="AH12" s="176" t="s">
        <v>6</v>
      </c>
      <c r="AI12" s="16"/>
      <c r="AJ12" s="176"/>
      <c r="AK12" s="16"/>
      <c r="AL12" s="176" t="s">
        <v>11</v>
      </c>
    </row>
    <row r="13" spans="2:38" ht="21.75" x14ac:dyDescent="0.6">
      <c r="B13" s="3" t="s">
        <v>181</v>
      </c>
      <c r="C13" s="12"/>
      <c r="D13" s="110" t="s">
        <v>77</v>
      </c>
      <c r="E13" s="110"/>
      <c r="F13" s="110" t="s">
        <v>77</v>
      </c>
      <c r="G13" s="110"/>
      <c r="H13" s="69" t="s">
        <v>182</v>
      </c>
      <c r="I13" s="69"/>
      <c r="J13" s="69" t="s">
        <v>183</v>
      </c>
      <c r="K13" s="69"/>
      <c r="L13" s="69">
        <v>0</v>
      </c>
      <c r="M13" s="69"/>
      <c r="N13" s="69">
        <v>0</v>
      </c>
      <c r="O13" s="69"/>
      <c r="P13" s="69">
        <v>31073</v>
      </c>
      <c r="Q13" s="105"/>
      <c r="R13" s="69">
        <v>17825043180</v>
      </c>
      <c r="S13" s="69"/>
      <c r="T13" s="69">
        <v>18410646557</v>
      </c>
      <c r="U13" s="69"/>
      <c r="V13" s="69">
        <v>0</v>
      </c>
      <c r="W13" s="69"/>
      <c r="X13" s="69">
        <v>0</v>
      </c>
      <c r="Y13" s="69"/>
      <c r="Z13" s="69">
        <v>4073</v>
      </c>
      <c r="AA13" s="69"/>
      <c r="AB13" s="69">
        <v>2520657055</v>
      </c>
      <c r="AC13" s="105"/>
      <c r="AD13" s="69">
        <v>27000</v>
      </c>
      <c r="AE13" s="69"/>
      <c r="AF13" s="69">
        <v>601615</v>
      </c>
      <c r="AG13" s="69"/>
      <c r="AH13" s="69">
        <v>15488564537</v>
      </c>
      <c r="AI13" s="105"/>
      <c r="AJ13" s="69">
        <v>16240660846</v>
      </c>
      <c r="AK13" s="105"/>
      <c r="AL13" s="106">
        <f>AJ13/'سرمایه گذاری ها'!$O$17</f>
        <v>0.10064647041629422</v>
      </c>
    </row>
    <row r="14" spans="2:38" ht="21.75" x14ac:dyDescent="0.6">
      <c r="B14" s="3" t="s">
        <v>178</v>
      </c>
      <c r="C14" s="12"/>
      <c r="D14" s="110" t="s">
        <v>77</v>
      </c>
      <c r="E14" s="110"/>
      <c r="F14" s="110" t="s">
        <v>77</v>
      </c>
      <c r="G14" s="110"/>
      <c r="H14" s="69" t="s">
        <v>179</v>
      </c>
      <c r="I14" s="69"/>
      <c r="J14" s="69" t="s">
        <v>180</v>
      </c>
      <c r="K14" s="69"/>
      <c r="L14" s="69">
        <v>0</v>
      </c>
      <c r="M14" s="69"/>
      <c r="N14" s="69">
        <v>0</v>
      </c>
      <c r="O14" s="69"/>
      <c r="P14" s="69">
        <v>25001</v>
      </c>
      <c r="Q14" s="105"/>
      <c r="R14" s="69">
        <v>13859967359</v>
      </c>
      <c r="S14" s="69"/>
      <c r="T14" s="69">
        <v>15579448978</v>
      </c>
      <c r="U14" s="69"/>
      <c r="V14" s="69">
        <v>0</v>
      </c>
      <c r="W14" s="69"/>
      <c r="X14" s="69">
        <v>0</v>
      </c>
      <c r="Y14" s="69"/>
      <c r="Z14" s="69">
        <v>0</v>
      </c>
      <c r="AA14" s="69"/>
      <c r="AB14" s="69">
        <v>0</v>
      </c>
      <c r="AC14" s="105"/>
      <c r="AD14" s="69">
        <v>25001</v>
      </c>
      <c r="AE14" s="69"/>
      <c r="AF14" s="69">
        <v>634372</v>
      </c>
      <c r="AG14" s="69"/>
      <c r="AH14" s="69">
        <v>13859967359</v>
      </c>
      <c r="AI14" s="105"/>
      <c r="AJ14" s="69">
        <v>15857059758</v>
      </c>
      <c r="AK14" s="105"/>
      <c r="AL14" s="106">
        <f>AJ14/'سرمایه گذاری ها'!$O$17</f>
        <v>9.8269221367062384E-2</v>
      </c>
    </row>
    <row r="15" spans="2:38" ht="21.75" x14ac:dyDescent="0.6">
      <c r="B15" s="3" t="s">
        <v>198</v>
      </c>
      <c r="C15" s="12"/>
      <c r="D15" s="110" t="s">
        <v>77</v>
      </c>
      <c r="E15" s="110"/>
      <c r="F15" s="110" t="s">
        <v>77</v>
      </c>
      <c r="G15" s="110"/>
      <c r="H15" s="69" t="s">
        <v>179</v>
      </c>
      <c r="I15" s="69"/>
      <c r="J15" s="69" t="s">
        <v>199</v>
      </c>
      <c r="K15" s="69"/>
      <c r="L15" s="69">
        <v>0</v>
      </c>
      <c r="M15" s="69"/>
      <c r="N15" s="69">
        <v>0</v>
      </c>
      <c r="O15" s="69"/>
      <c r="P15" s="69">
        <v>24294</v>
      </c>
      <c r="Q15" s="105"/>
      <c r="R15" s="69">
        <v>14157027046</v>
      </c>
      <c r="S15" s="69"/>
      <c r="T15" s="69">
        <v>14470745847</v>
      </c>
      <c r="U15" s="69"/>
      <c r="V15" s="69">
        <v>0</v>
      </c>
      <c r="W15" s="69"/>
      <c r="X15" s="69">
        <v>0</v>
      </c>
      <c r="Y15" s="69"/>
      <c r="Z15" s="69">
        <v>0</v>
      </c>
      <c r="AA15" s="69"/>
      <c r="AB15" s="69">
        <v>0</v>
      </c>
      <c r="AC15" s="105"/>
      <c r="AD15" s="69">
        <v>24294</v>
      </c>
      <c r="AE15" s="69"/>
      <c r="AF15" s="69">
        <v>604840</v>
      </c>
      <c r="AG15" s="69"/>
      <c r="AH15" s="69">
        <v>14157027046</v>
      </c>
      <c r="AI15" s="105"/>
      <c r="AJ15" s="69">
        <v>14691319675</v>
      </c>
      <c r="AK15" s="105"/>
      <c r="AL15" s="106">
        <f>AJ15/'سرمایه گذاری ها'!$O$17</f>
        <v>9.1044907905357089E-2</v>
      </c>
    </row>
    <row r="16" spans="2:38" ht="21.75" x14ac:dyDescent="0.6">
      <c r="B16" s="3" t="s">
        <v>175</v>
      </c>
      <c r="C16" s="12"/>
      <c r="D16" s="110" t="s">
        <v>77</v>
      </c>
      <c r="E16" s="110"/>
      <c r="F16" s="110" t="s">
        <v>77</v>
      </c>
      <c r="G16" s="110"/>
      <c r="H16" s="69" t="s">
        <v>176</v>
      </c>
      <c r="I16" s="69"/>
      <c r="J16" s="69" t="s">
        <v>177</v>
      </c>
      <c r="K16" s="69"/>
      <c r="L16" s="69">
        <v>0</v>
      </c>
      <c r="M16" s="69"/>
      <c r="N16" s="69">
        <v>0</v>
      </c>
      <c r="O16" s="69"/>
      <c r="P16" s="69">
        <v>24675</v>
      </c>
      <c r="Q16" s="105"/>
      <c r="R16" s="69">
        <v>12914410721</v>
      </c>
      <c r="S16" s="69"/>
      <c r="T16" s="69">
        <v>14039947948</v>
      </c>
      <c r="U16" s="69"/>
      <c r="V16" s="69">
        <v>0</v>
      </c>
      <c r="W16" s="69"/>
      <c r="X16" s="69">
        <v>0</v>
      </c>
      <c r="Y16" s="69"/>
      <c r="Z16" s="69">
        <v>0</v>
      </c>
      <c r="AA16" s="69"/>
      <c r="AB16" s="69">
        <v>0</v>
      </c>
      <c r="AC16" s="105"/>
      <c r="AD16" s="69">
        <v>24675</v>
      </c>
      <c r="AE16" s="69"/>
      <c r="AF16" s="69">
        <v>579688</v>
      </c>
      <c r="AG16" s="69"/>
      <c r="AH16" s="69">
        <v>12914410721</v>
      </c>
      <c r="AI16" s="105"/>
      <c r="AJ16" s="69">
        <v>14301208835</v>
      </c>
      <c r="AK16" s="105"/>
      <c r="AL16" s="106">
        <f>AJ16/'سرمایه گذاری ها'!$O$17</f>
        <v>8.8627316682349314E-2</v>
      </c>
    </row>
    <row r="17" spans="1:81" ht="21.75" x14ac:dyDescent="0.6">
      <c r="B17" s="3" t="s">
        <v>187</v>
      </c>
      <c r="C17" s="12"/>
      <c r="D17" s="110" t="s">
        <v>77</v>
      </c>
      <c r="E17" s="110"/>
      <c r="F17" s="110" t="s">
        <v>77</v>
      </c>
      <c r="G17" s="110"/>
      <c r="H17" s="69" t="s">
        <v>179</v>
      </c>
      <c r="I17" s="69"/>
      <c r="J17" s="69" t="s">
        <v>188</v>
      </c>
      <c r="K17" s="69"/>
      <c r="L17" s="69">
        <v>0</v>
      </c>
      <c r="M17" s="69"/>
      <c r="N17" s="69">
        <v>0</v>
      </c>
      <c r="O17" s="69"/>
      <c r="P17" s="69">
        <v>20637</v>
      </c>
      <c r="Q17" s="105"/>
      <c r="R17" s="69">
        <v>11423978103</v>
      </c>
      <c r="S17" s="69"/>
      <c r="T17" s="69">
        <v>11978700727</v>
      </c>
      <c r="U17" s="69"/>
      <c r="V17" s="69">
        <v>0</v>
      </c>
      <c r="W17" s="69"/>
      <c r="X17" s="69">
        <v>0</v>
      </c>
      <c r="Y17" s="69"/>
      <c r="Z17" s="69">
        <v>0</v>
      </c>
      <c r="AA17" s="69"/>
      <c r="AB17" s="69">
        <v>0</v>
      </c>
      <c r="AC17" s="105"/>
      <c r="AD17" s="69">
        <v>20637</v>
      </c>
      <c r="AE17" s="69"/>
      <c r="AF17" s="69">
        <v>589793</v>
      </c>
      <c r="AG17" s="69"/>
      <c r="AH17" s="69">
        <v>11423978103</v>
      </c>
      <c r="AI17" s="105"/>
      <c r="AJ17" s="69">
        <v>12169352046</v>
      </c>
      <c r="AK17" s="105"/>
      <c r="AL17" s="106">
        <f>AJ17/'سرمایه گذاری ها'!$O$17</f>
        <v>7.541579387053525E-2</v>
      </c>
    </row>
    <row r="18" spans="1:81" ht="21.75" x14ac:dyDescent="0.6">
      <c r="B18" s="3" t="s">
        <v>184</v>
      </c>
      <c r="C18" s="12"/>
      <c r="D18" s="110" t="s">
        <v>77</v>
      </c>
      <c r="E18" s="110"/>
      <c r="F18" s="110" t="s">
        <v>77</v>
      </c>
      <c r="G18" s="110"/>
      <c r="H18" s="69" t="s">
        <v>185</v>
      </c>
      <c r="I18" s="69"/>
      <c r="J18" s="69" t="s">
        <v>186</v>
      </c>
      <c r="K18" s="69"/>
      <c r="L18" s="69">
        <v>0</v>
      </c>
      <c r="M18" s="69"/>
      <c r="N18" s="69">
        <v>0</v>
      </c>
      <c r="O18" s="69"/>
      <c r="P18" s="69">
        <v>9190</v>
      </c>
      <c r="Q18" s="105"/>
      <c r="R18" s="69">
        <v>6514062055</v>
      </c>
      <c r="S18" s="69"/>
      <c r="T18" s="69">
        <v>7158309671</v>
      </c>
      <c r="U18" s="69"/>
      <c r="V18" s="69">
        <v>0</v>
      </c>
      <c r="W18" s="69"/>
      <c r="X18" s="69">
        <v>0</v>
      </c>
      <c r="Y18" s="69"/>
      <c r="Z18" s="69">
        <v>0</v>
      </c>
      <c r="AA18" s="69"/>
      <c r="AB18" s="69">
        <v>0</v>
      </c>
      <c r="AC18" s="105"/>
      <c r="AD18" s="69">
        <v>9190</v>
      </c>
      <c r="AE18" s="69"/>
      <c r="AF18" s="69">
        <v>792450</v>
      </c>
      <c r="AG18" s="69"/>
      <c r="AH18" s="69">
        <v>6514062055</v>
      </c>
      <c r="AI18" s="105"/>
      <c r="AJ18" s="69">
        <v>7281295525</v>
      </c>
      <c r="AK18" s="105"/>
      <c r="AL18" s="106">
        <f>AJ18/'سرمایه گذاری ها'!$O$17</f>
        <v>4.5123576041531728E-2</v>
      </c>
    </row>
    <row r="19" spans="1:81" ht="21.75" x14ac:dyDescent="0.6">
      <c r="B19" s="3" t="s">
        <v>200</v>
      </c>
      <c r="C19" s="12"/>
      <c r="D19" s="110" t="s">
        <v>77</v>
      </c>
      <c r="E19" s="110"/>
      <c r="F19" s="110" t="s">
        <v>77</v>
      </c>
      <c r="G19" s="110"/>
      <c r="H19" s="69" t="s">
        <v>182</v>
      </c>
      <c r="I19" s="69"/>
      <c r="J19" s="69" t="s">
        <v>201</v>
      </c>
      <c r="K19" s="69"/>
      <c r="L19" s="69">
        <v>0</v>
      </c>
      <c r="M19" s="69"/>
      <c r="N19" s="69">
        <v>0</v>
      </c>
      <c r="O19" s="69"/>
      <c r="P19" s="69">
        <v>8000</v>
      </c>
      <c r="Q19" s="105"/>
      <c r="R19" s="69">
        <v>5446482578</v>
      </c>
      <c r="S19" s="69"/>
      <c r="T19" s="69">
        <v>5486029476</v>
      </c>
      <c r="U19" s="69"/>
      <c r="V19" s="69">
        <v>0</v>
      </c>
      <c r="W19" s="69"/>
      <c r="X19" s="69">
        <v>0</v>
      </c>
      <c r="Y19" s="69"/>
      <c r="Z19" s="69">
        <v>5043</v>
      </c>
      <c r="AA19" s="69"/>
      <c r="AB19" s="69">
        <v>3690302713</v>
      </c>
      <c r="AC19" s="105"/>
      <c r="AD19" s="69">
        <v>2957</v>
      </c>
      <c r="AE19" s="69"/>
      <c r="AF19" s="69">
        <v>698569</v>
      </c>
      <c r="AG19" s="69"/>
      <c r="AH19" s="69">
        <v>2013156123</v>
      </c>
      <c r="AI19" s="105"/>
      <c r="AJ19" s="69">
        <v>2065294130</v>
      </c>
      <c r="AK19" s="105"/>
      <c r="AL19" s="106">
        <f>AJ19/'سرمایه گذاری ها'!$O$17</f>
        <v>1.2799021328444724E-2</v>
      </c>
    </row>
    <row r="20" spans="1:81" ht="21.75" x14ac:dyDescent="0.6">
      <c r="B20" s="3" t="s">
        <v>191</v>
      </c>
      <c r="C20" s="12"/>
      <c r="D20" s="110" t="s">
        <v>77</v>
      </c>
      <c r="E20" s="110"/>
      <c r="F20" s="110" t="s">
        <v>77</v>
      </c>
      <c r="G20" s="110"/>
      <c r="H20" s="69" t="s">
        <v>189</v>
      </c>
      <c r="I20" s="69"/>
      <c r="J20" s="69" t="s">
        <v>192</v>
      </c>
      <c r="K20" s="69"/>
      <c r="L20" s="69">
        <v>0</v>
      </c>
      <c r="M20" s="69"/>
      <c r="N20" s="69">
        <v>0</v>
      </c>
      <c r="O20" s="69"/>
      <c r="P20" s="69">
        <v>1300</v>
      </c>
      <c r="Q20" s="105"/>
      <c r="R20" s="69">
        <v>903551469</v>
      </c>
      <c r="S20" s="69"/>
      <c r="T20" s="69">
        <v>968723487</v>
      </c>
      <c r="U20" s="69"/>
      <c r="V20" s="69">
        <v>0</v>
      </c>
      <c r="W20" s="69"/>
      <c r="X20" s="69">
        <v>0</v>
      </c>
      <c r="Y20" s="69"/>
      <c r="Z20" s="69">
        <v>0</v>
      </c>
      <c r="AA20" s="69"/>
      <c r="AB20" s="69">
        <v>0</v>
      </c>
      <c r="AC20" s="105"/>
      <c r="AD20" s="69">
        <v>1300</v>
      </c>
      <c r="AE20" s="69"/>
      <c r="AF20" s="69">
        <v>758452</v>
      </c>
      <c r="AG20" s="69"/>
      <c r="AH20" s="69">
        <v>903551469</v>
      </c>
      <c r="AI20" s="105"/>
      <c r="AJ20" s="69">
        <v>985808889</v>
      </c>
      <c r="AK20" s="105"/>
      <c r="AL20" s="106">
        <f>AJ20/'سرمایه گذاری ها'!$O$17</f>
        <v>6.1092455611062996E-3</v>
      </c>
    </row>
    <row r="21" spans="1:81" ht="27" thickBot="1" x14ac:dyDescent="0.65">
      <c r="B21" s="198" t="s">
        <v>67</v>
      </c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2"/>
      <c r="P21" s="50">
        <f>SUM(P13:P20)</f>
        <v>144170</v>
      </c>
      <c r="Q21" s="20"/>
      <c r="R21" s="50">
        <f>SUM(R13:R20)</f>
        <v>83044522511</v>
      </c>
      <c r="S21" s="20"/>
      <c r="T21" s="50">
        <f>SUM(T13:T20)</f>
        <v>88092552691</v>
      </c>
      <c r="U21" s="20"/>
      <c r="V21" s="50">
        <f>SUM(V13:V20)</f>
        <v>0</v>
      </c>
      <c r="W21" s="20"/>
      <c r="X21" s="50">
        <f>SUM(X13:X20)</f>
        <v>0</v>
      </c>
      <c r="Y21" s="20"/>
      <c r="Z21" s="50">
        <f>SUM(Z13:Z20)</f>
        <v>9116</v>
      </c>
      <c r="AA21" s="20"/>
      <c r="AB21" s="50">
        <f>SUM(AB13:AB20)</f>
        <v>6210959768</v>
      </c>
      <c r="AC21" s="20"/>
      <c r="AD21" s="50">
        <f>SUM(AD13:AD20)</f>
        <v>135054</v>
      </c>
      <c r="AE21" s="51"/>
      <c r="AF21" s="50"/>
      <c r="AG21" s="20"/>
      <c r="AH21" s="50">
        <f>SUM(AH13:AH20)</f>
        <v>77274717413</v>
      </c>
      <c r="AI21" s="20"/>
      <c r="AJ21" s="50">
        <f>SUM(AJ13:AJ20)</f>
        <v>83591999704</v>
      </c>
      <c r="AK21" s="20"/>
      <c r="AL21" s="59">
        <f>SUM(AL13:AL20)</f>
        <v>0.51803555317268091</v>
      </c>
    </row>
    <row r="22" spans="1:81" ht="21" customHeight="1" thickTop="1" x14ac:dyDescent="0.6">
      <c r="V22"/>
      <c r="W22"/>
    </row>
    <row r="23" spans="1:81" x14ac:dyDescent="0.6">
      <c r="V23"/>
      <c r="W23"/>
    </row>
    <row r="24" spans="1:81" ht="21.75" x14ac:dyDescent="0.6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1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1:81" ht="21.75" x14ac:dyDescent="0.6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1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1:81" ht="21.75" customHeight="1" x14ac:dyDescent="0.6">
      <c r="A28" s="201">
        <v>4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1"/>
      <c r="AN28" s="201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1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1:81" ht="21.75" x14ac:dyDescent="0.6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1:81" ht="21.75" x14ac:dyDescent="0.6">
      <c r="V31"/>
      <c r="W3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1:81" ht="21.75" x14ac:dyDescent="0.6"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2:81" ht="21.75" x14ac:dyDescent="0.6"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22:81" ht="21.75" x14ac:dyDescent="0.6">
      <c r="V34"/>
      <c r="W34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22:81" x14ac:dyDescent="0.6">
      <c r="V35"/>
      <c r="W35"/>
    </row>
  </sheetData>
  <sortState xmlns:xlrd2="http://schemas.microsoft.com/office/spreadsheetml/2017/richdata2" ref="B13:AJ20">
    <sortCondition descending="1" ref="AJ13:AJ20"/>
  </sortState>
  <mergeCells count="31">
    <mergeCell ref="A28:AN28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  <mergeCell ref="B8:R8"/>
    <mergeCell ref="B21:N21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F43"/>
  <sheetViews>
    <sheetView rightToLeft="1" view="pageBreakPreview" topLeftCell="A4" zoomScale="70" zoomScaleNormal="110" zoomScaleSheetLayoutView="70" workbookViewId="0">
      <selection activeCell="N27" sqref="N27"/>
    </sheetView>
  </sheetViews>
  <sheetFormatPr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99" t="s">
        <v>79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</row>
    <row r="3" spans="2:32" ht="39" x14ac:dyDescent="0.6">
      <c r="B3" s="199" t="s">
        <v>0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</row>
    <row r="4" spans="2:32" ht="39" x14ac:dyDescent="0.6">
      <c r="B4" s="199" t="s">
        <v>224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</row>
    <row r="5" spans="2:32" ht="129" customHeight="1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2:32" ht="129" customHeight="1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</row>
    <row r="7" spans="2:32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2" s="2" customFormat="1" ht="30" x14ac:dyDescent="0.55000000000000004">
      <c r="B8" s="11" t="s">
        <v>168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2" s="13" customFormat="1" ht="31.5" customHeight="1" x14ac:dyDescent="0.6">
      <c r="B10" s="174" t="s">
        <v>31</v>
      </c>
      <c r="C10" s="174" t="s">
        <v>31</v>
      </c>
      <c r="D10" s="174" t="s">
        <v>31</v>
      </c>
      <c r="E10" s="174" t="s">
        <v>31</v>
      </c>
      <c r="F10" s="174" t="s">
        <v>31</v>
      </c>
      <c r="G10" s="174" t="s">
        <v>31</v>
      </c>
      <c r="H10" s="174" t="s">
        <v>31</v>
      </c>
      <c r="I10" s="174" t="s">
        <v>31</v>
      </c>
      <c r="J10" s="174" t="s">
        <v>31</v>
      </c>
      <c r="L10" s="204"/>
      <c r="M10" s="174" t="s">
        <v>2</v>
      </c>
      <c r="N10" s="174" t="s">
        <v>2</v>
      </c>
      <c r="O10" s="174" t="s">
        <v>2</v>
      </c>
      <c r="P10" s="174" t="s">
        <v>2</v>
      </c>
      <c r="R10" s="174" t="s">
        <v>3</v>
      </c>
      <c r="S10" s="174" t="s">
        <v>3</v>
      </c>
      <c r="T10" s="174" t="s">
        <v>3</v>
      </c>
      <c r="U10" s="174" t="s">
        <v>3</v>
      </c>
      <c r="V10" s="174"/>
      <c r="W10" s="174" t="s">
        <v>3</v>
      </c>
      <c r="X10" s="174" t="s">
        <v>3</v>
      </c>
      <c r="Z10" s="174" t="s">
        <v>225</v>
      </c>
      <c r="AA10" s="174" t="s">
        <v>4</v>
      </c>
      <c r="AB10" s="174" t="s">
        <v>4</v>
      </c>
      <c r="AC10" s="174" t="s">
        <v>4</v>
      </c>
      <c r="AD10" s="174" t="s">
        <v>4</v>
      </c>
      <c r="AE10" s="174" t="s">
        <v>4</v>
      </c>
      <c r="AF10" s="174" t="s">
        <v>4</v>
      </c>
    </row>
    <row r="11" spans="2:32" s="13" customFormat="1" x14ac:dyDescent="0.6">
      <c r="B11" s="175" t="s">
        <v>32</v>
      </c>
      <c r="C11" s="15"/>
      <c r="D11" s="175" t="s">
        <v>72</v>
      </c>
      <c r="E11" s="15"/>
      <c r="F11" s="175" t="s">
        <v>24</v>
      </c>
      <c r="G11" s="15"/>
      <c r="H11" s="175" t="s">
        <v>33</v>
      </c>
      <c r="I11" s="15"/>
      <c r="J11" s="175" t="s">
        <v>21</v>
      </c>
      <c r="L11" s="203" t="s">
        <v>5</v>
      </c>
      <c r="M11" s="15"/>
      <c r="N11" s="175" t="s">
        <v>6</v>
      </c>
      <c r="O11" s="15"/>
      <c r="P11" s="175" t="s">
        <v>7</v>
      </c>
      <c r="R11" s="175" t="s">
        <v>8</v>
      </c>
      <c r="S11" s="175" t="s">
        <v>8</v>
      </c>
      <c r="T11" s="175" t="s">
        <v>8</v>
      </c>
      <c r="U11" s="15"/>
      <c r="V11" s="203" t="s">
        <v>9</v>
      </c>
      <c r="W11" s="175" t="s">
        <v>9</v>
      </c>
      <c r="X11" s="175" t="s">
        <v>9</v>
      </c>
      <c r="Z11" s="175" t="s">
        <v>5</v>
      </c>
      <c r="AA11" s="15"/>
      <c r="AB11" s="175" t="s">
        <v>6</v>
      </c>
      <c r="AC11" s="15"/>
      <c r="AD11" s="175" t="s">
        <v>7</v>
      </c>
      <c r="AE11" s="15"/>
      <c r="AF11" s="175" t="s">
        <v>34</v>
      </c>
    </row>
    <row r="12" spans="2:32" s="13" customFormat="1" ht="75.75" customHeight="1" x14ac:dyDescent="0.6">
      <c r="B12" s="176" t="s">
        <v>32</v>
      </c>
      <c r="C12" s="16"/>
      <c r="D12" s="176" t="s">
        <v>23</v>
      </c>
      <c r="E12" s="16"/>
      <c r="F12" s="176" t="s">
        <v>24</v>
      </c>
      <c r="G12" s="16"/>
      <c r="H12" s="176" t="s">
        <v>33</v>
      </c>
      <c r="I12" s="16"/>
      <c r="J12" s="176" t="s">
        <v>21</v>
      </c>
      <c r="L12" s="176"/>
      <c r="M12" s="16"/>
      <c r="N12" s="176" t="s">
        <v>6</v>
      </c>
      <c r="O12" s="16"/>
      <c r="P12" s="176" t="s">
        <v>7</v>
      </c>
      <c r="R12" s="176" t="s">
        <v>5</v>
      </c>
      <c r="S12" s="16"/>
      <c r="T12" s="176" t="s">
        <v>6</v>
      </c>
      <c r="U12" s="16"/>
      <c r="V12" s="202" t="s">
        <v>5</v>
      </c>
      <c r="W12" s="16"/>
      <c r="X12" s="176" t="s">
        <v>12</v>
      </c>
      <c r="Z12" s="176" t="s">
        <v>5</v>
      </c>
      <c r="AA12" s="16"/>
      <c r="AB12" s="176" t="s">
        <v>6</v>
      </c>
      <c r="AC12" s="16"/>
      <c r="AD12" s="176" t="s">
        <v>7</v>
      </c>
      <c r="AE12" s="16"/>
      <c r="AF12" s="176" t="s">
        <v>34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94">
        <v>0</v>
      </c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3"/>
      <c r="AF13" s="100"/>
    </row>
    <row r="14" spans="2:32" ht="27" thickBot="1" x14ac:dyDescent="0.7">
      <c r="B14" s="205" t="s">
        <v>67</v>
      </c>
      <c r="C14" s="205"/>
      <c r="D14" s="205"/>
      <c r="E14" s="205"/>
      <c r="F14" s="205"/>
      <c r="G14" s="205"/>
      <c r="H14" s="205"/>
      <c r="I14" s="205"/>
      <c r="J14" s="205"/>
      <c r="K14" s="19"/>
      <c r="L14" s="101">
        <f>SUM(L13:L13)</f>
        <v>0</v>
      </c>
      <c r="M14" s="93"/>
      <c r="N14" s="101" t="s">
        <v>82</v>
      </c>
      <c r="O14" s="93"/>
      <c r="P14" s="101" t="s">
        <v>82</v>
      </c>
      <c r="Q14" s="93"/>
      <c r="R14" s="101" t="s">
        <v>82</v>
      </c>
      <c r="S14" s="93"/>
      <c r="T14" s="101" t="s">
        <v>82</v>
      </c>
      <c r="U14" s="93"/>
      <c r="V14" s="101" t="s">
        <v>82</v>
      </c>
      <c r="W14" s="93"/>
      <c r="X14" s="101" t="s">
        <v>82</v>
      </c>
      <c r="Y14" s="93"/>
      <c r="Z14" s="101" t="s">
        <v>82</v>
      </c>
      <c r="AA14" s="93"/>
      <c r="AB14" s="101" t="s">
        <v>82</v>
      </c>
      <c r="AC14" s="93"/>
      <c r="AD14" s="101" t="s">
        <v>82</v>
      </c>
      <c r="AE14" s="93"/>
      <c r="AF14" s="102">
        <f>SUM(AF13:AF13)</f>
        <v>0</v>
      </c>
    </row>
    <row r="15" spans="2:32" ht="21.75" thickTop="1" x14ac:dyDescent="0.6">
      <c r="L15" s="92"/>
      <c r="V15"/>
    </row>
    <row r="16" spans="2:32" x14ac:dyDescent="0.6">
      <c r="L16"/>
      <c r="V16"/>
    </row>
    <row r="17" spans="1:32" x14ac:dyDescent="0.6">
      <c r="L17"/>
      <c r="V17"/>
    </row>
    <row r="18" spans="1:32" x14ac:dyDescent="0.6">
      <c r="L18"/>
      <c r="V18"/>
    </row>
    <row r="19" spans="1:32" x14ac:dyDescent="0.6">
      <c r="L19"/>
      <c r="V19"/>
    </row>
    <row r="20" spans="1:32" ht="21" customHeight="1" x14ac:dyDescent="0.6">
      <c r="A20" s="201">
        <v>5</v>
      </c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</row>
    <row r="21" spans="1:32" x14ac:dyDescent="0.6">
      <c r="L21"/>
      <c r="V21"/>
    </row>
    <row r="22" spans="1:32" x14ac:dyDescent="0.6">
      <c r="L22"/>
      <c r="V22"/>
    </row>
    <row r="23" spans="1:32" x14ac:dyDescent="0.6">
      <c r="L23"/>
      <c r="V23"/>
    </row>
    <row r="24" spans="1:32" x14ac:dyDescent="0.6">
      <c r="L24"/>
      <c r="V24"/>
    </row>
    <row r="25" spans="1:32" x14ac:dyDescent="0.6">
      <c r="L25"/>
      <c r="V25"/>
    </row>
    <row r="26" spans="1:32" x14ac:dyDescent="0.6">
      <c r="L26"/>
      <c r="V26"/>
    </row>
    <row r="27" spans="1:32" x14ac:dyDescent="0.6">
      <c r="L27"/>
      <c r="V27"/>
    </row>
    <row r="28" spans="1:32" x14ac:dyDescent="0.6">
      <c r="L28"/>
      <c r="V28"/>
    </row>
    <row r="29" spans="1:32" x14ac:dyDescent="0.6">
      <c r="L29"/>
      <c r="V29"/>
    </row>
    <row r="30" spans="1:32" x14ac:dyDescent="0.6">
      <c r="L30"/>
      <c r="V30"/>
    </row>
    <row r="31" spans="1:32" x14ac:dyDescent="0.6">
      <c r="L31"/>
      <c r="V31"/>
    </row>
    <row r="32" spans="1:3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7">
    <mergeCell ref="A20:AF20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T31"/>
  <sheetViews>
    <sheetView rightToLeft="1" view="pageBreakPreview" topLeftCell="A2" zoomScaleNormal="100" zoomScaleSheetLayoutView="100" workbookViewId="0">
      <selection activeCell="E19" sqref="E19"/>
    </sheetView>
  </sheetViews>
  <sheetFormatPr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20.140625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72" t="s">
        <v>79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2:20" ht="30" x14ac:dyDescent="0.55000000000000004">
      <c r="B3" s="172" t="s">
        <v>0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</row>
    <row r="4" spans="2:20" ht="30" x14ac:dyDescent="0.55000000000000004">
      <c r="B4" s="172" t="s">
        <v>224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</row>
    <row r="5" spans="2:20" ht="30" x14ac:dyDescent="0.55000000000000004">
      <c r="B5" s="1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2:20" ht="30" x14ac:dyDescent="0.55000000000000004">
      <c r="B6" s="11" t="s">
        <v>169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8" spans="2:20" s="4" customFormat="1" x14ac:dyDescent="0.55000000000000004">
      <c r="B8" s="173" t="s">
        <v>35</v>
      </c>
      <c r="D8" s="174" t="s">
        <v>213</v>
      </c>
      <c r="F8" s="174" t="s">
        <v>3</v>
      </c>
      <c r="G8" s="174" t="s">
        <v>3</v>
      </c>
      <c r="H8" s="174" t="s">
        <v>3</v>
      </c>
      <c r="J8" s="174" t="s">
        <v>225</v>
      </c>
      <c r="K8" s="174" t="s">
        <v>4</v>
      </c>
      <c r="L8" s="174" t="s">
        <v>4</v>
      </c>
    </row>
    <row r="9" spans="2:20" s="4" customFormat="1" x14ac:dyDescent="0.55000000000000004">
      <c r="B9" s="209" t="s">
        <v>35</v>
      </c>
      <c r="D9" s="207" t="s">
        <v>36</v>
      </c>
      <c r="F9" s="207" t="s">
        <v>37</v>
      </c>
      <c r="G9" s="27"/>
      <c r="H9" s="207" t="s">
        <v>38</v>
      </c>
      <c r="J9" s="207" t="s">
        <v>36</v>
      </c>
      <c r="K9" s="27"/>
      <c r="L9" s="208" t="s">
        <v>34</v>
      </c>
    </row>
    <row r="10" spans="2:20" s="4" customFormat="1" x14ac:dyDescent="0.55000000000000004">
      <c r="B10" s="3" t="s">
        <v>207</v>
      </c>
      <c r="C10" s="97"/>
      <c r="D10" s="97">
        <v>18444785629</v>
      </c>
      <c r="E10" s="97"/>
      <c r="F10" s="97">
        <v>458634170</v>
      </c>
      <c r="G10" s="97"/>
      <c r="H10" s="97">
        <v>901969799</v>
      </c>
      <c r="I10" s="97"/>
      <c r="J10" s="97">
        <v>18001450000</v>
      </c>
      <c r="K10" s="5"/>
      <c r="L10" s="31">
        <f>J10/'سرمایه گذاری ها'!$O$17</f>
        <v>0.11155841637574947</v>
      </c>
      <c r="N10"/>
    </row>
    <row r="11" spans="2:20" s="4" customFormat="1" x14ac:dyDescent="0.55000000000000004">
      <c r="B11" s="3" t="s">
        <v>209</v>
      </c>
      <c r="C11" s="97"/>
      <c r="D11" s="97">
        <v>18000942000</v>
      </c>
      <c r="E11" s="97"/>
      <c r="F11" s="97">
        <v>443346464</v>
      </c>
      <c r="G11" s="97"/>
      <c r="H11" s="97">
        <v>442874464</v>
      </c>
      <c r="I11" s="97"/>
      <c r="J11" s="97">
        <v>18001414000</v>
      </c>
      <c r="K11" s="5"/>
      <c r="L11" s="31">
        <f>J11/'سرمایه گذاری ها'!$O$17</f>
        <v>0.11155819327688857</v>
      </c>
      <c r="N11"/>
    </row>
    <row r="12" spans="2:20" s="4" customFormat="1" x14ac:dyDescent="0.55000000000000004">
      <c r="B12" s="3" t="s">
        <v>208</v>
      </c>
      <c r="C12" s="97"/>
      <c r="D12" s="97">
        <v>18001969903</v>
      </c>
      <c r="E12" s="97"/>
      <c r="F12" s="97">
        <v>458636110</v>
      </c>
      <c r="G12" s="97"/>
      <c r="H12" s="97">
        <v>459193239</v>
      </c>
      <c r="I12" s="97"/>
      <c r="J12" s="97">
        <v>18001412774</v>
      </c>
      <c r="K12" s="5"/>
      <c r="L12" s="31">
        <f>J12/'سرمایه گذاری ها'!$O$17</f>
        <v>0.11155818567913292</v>
      </c>
      <c r="N12"/>
    </row>
    <row r="13" spans="2:20" s="4" customFormat="1" x14ac:dyDescent="0.55000000000000004">
      <c r="B13" s="3" t="s">
        <v>210</v>
      </c>
      <c r="C13" s="97"/>
      <c r="D13" s="97">
        <v>47100792</v>
      </c>
      <c r="E13" s="97"/>
      <c r="F13" s="97">
        <v>11213413870</v>
      </c>
      <c r="G13" s="97"/>
      <c r="H13" s="97">
        <v>9436350225</v>
      </c>
      <c r="I13" s="97"/>
      <c r="J13" s="97">
        <v>1824164437</v>
      </c>
      <c r="K13" s="5"/>
      <c r="L13" s="31">
        <f>J13/'سرمایه گذاری ها'!$O$17</f>
        <v>1.1304694666300805E-2</v>
      </c>
      <c r="N13"/>
    </row>
    <row r="14" spans="2:20" s="4" customFormat="1" x14ac:dyDescent="0.55000000000000004">
      <c r="B14" s="3" t="s">
        <v>211</v>
      </c>
      <c r="C14" s="97"/>
      <c r="D14" s="97">
        <v>6971292</v>
      </c>
      <c r="E14" s="97"/>
      <c r="F14" s="97">
        <v>6117</v>
      </c>
      <c r="G14" s="97"/>
      <c r="H14" s="97">
        <v>151200</v>
      </c>
      <c r="I14" s="97"/>
      <c r="J14" s="97">
        <v>6826209</v>
      </c>
      <c r="K14" s="5"/>
      <c r="L14" s="31">
        <f>J14/'سرمایه گذاری ها'!$O$17</f>
        <v>4.2303318115478944E-5</v>
      </c>
      <c r="N14"/>
    </row>
    <row r="15" spans="2:20" s="4" customFormat="1" x14ac:dyDescent="0.55000000000000004">
      <c r="B15" s="3" t="s">
        <v>206</v>
      </c>
      <c r="C15" s="97"/>
      <c r="D15" s="97">
        <v>2393052</v>
      </c>
      <c r="E15" s="97"/>
      <c r="F15" s="97">
        <v>31468</v>
      </c>
      <c r="G15" s="97"/>
      <c r="H15" s="97">
        <v>56425</v>
      </c>
      <c r="I15" s="97"/>
      <c r="J15" s="97">
        <v>2368095</v>
      </c>
      <c r="K15" s="5"/>
      <c r="L15" s="31">
        <f>J15/'سرمایه گذاری ها'!$O$17</f>
        <v>1.4675536027782786E-5</v>
      </c>
      <c r="N15"/>
    </row>
    <row r="16" spans="2:20" s="4" customFormat="1" x14ac:dyDescent="0.55000000000000004">
      <c r="B16" s="3" t="s">
        <v>212</v>
      </c>
      <c r="C16" s="97"/>
      <c r="D16" s="97">
        <v>543343</v>
      </c>
      <c r="E16" s="97">
        <v>0</v>
      </c>
      <c r="F16" s="97">
        <v>2297</v>
      </c>
      <c r="G16" s="97"/>
      <c r="H16" s="97">
        <v>9000</v>
      </c>
      <c r="I16" s="97"/>
      <c r="J16" s="97">
        <v>536640</v>
      </c>
      <c r="K16" s="5"/>
      <c r="L16" s="31">
        <f>J16/'سرمایه گذاری ها'!$O$17</f>
        <v>3.3256603531316753E-6</v>
      </c>
      <c r="N16"/>
    </row>
    <row r="17" spans="1:14" ht="27" thickBot="1" x14ac:dyDescent="0.6">
      <c r="B17" s="49" t="s">
        <v>67</v>
      </c>
      <c r="C17" s="50"/>
      <c r="D17" s="50">
        <f t="shared" ref="D17:J17" si="0">SUM(D10:D16)</f>
        <v>54504706011</v>
      </c>
      <c r="E17" s="50">
        <f t="shared" si="0"/>
        <v>0</v>
      </c>
      <c r="F17" s="50">
        <f t="shared" si="0"/>
        <v>12574070496</v>
      </c>
      <c r="G17" s="50">
        <f t="shared" si="0"/>
        <v>0</v>
      </c>
      <c r="H17" s="50">
        <f t="shared" si="0"/>
        <v>11240604352</v>
      </c>
      <c r="I17" s="50">
        <f t="shared" si="0"/>
        <v>0</v>
      </c>
      <c r="J17" s="50">
        <f t="shared" si="0"/>
        <v>55838172155</v>
      </c>
      <c r="K17" s="59"/>
      <c r="L17" s="59">
        <f>SUM(L10:L16)</f>
        <v>0.34603979451256811</v>
      </c>
      <c r="N17"/>
    </row>
    <row r="18" spans="1:14" ht="27" customHeight="1" thickTop="1" x14ac:dyDescent="0.55000000000000004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N18"/>
    </row>
    <row r="19" spans="1:14" x14ac:dyDescent="0.55000000000000004">
      <c r="D19" s="97"/>
      <c r="E19" s="97"/>
      <c r="F19" s="97"/>
      <c r="G19" s="97"/>
      <c r="H19" s="97"/>
      <c r="I19" s="97"/>
      <c r="J19" s="97"/>
      <c r="N19"/>
    </row>
    <row r="20" spans="1:14" x14ac:dyDescent="0.55000000000000004">
      <c r="D20"/>
      <c r="N20"/>
    </row>
    <row r="21" spans="1:14" x14ac:dyDescent="0.55000000000000004">
      <c r="A21" s="206">
        <v>6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N21"/>
    </row>
    <row r="22" spans="1:14" x14ac:dyDescent="0.55000000000000004">
      <c r="D22"/>
      <c r="N22"/>
    </row>
    <row r="23" spans="1:14" x14ac:dyDescent="0.55000000000000004">
      <c r="D23"/>
      <c r="N23"/>
    </row>
    <row r="24" spans="1:14" x14ac:dyDescent="0.55000000000000004">
      <c r="D24"/>
      <c r="N24"/>
    </row>
    <row r="25" spans="1:14" x14ac:dyDescent="0.55000000000000004">
      <c r="D25"/>
      <c r="N25"/>
    </row>
    <row r="26" spans="1:14" x14ac:dyDescent="0.55000000000000004">
      <c r="D26"/>
      <c r="N26"/>
    </row>
    <row r="27" spans="1:14" x14ac:dyDescent="0.55000000000000004">
      <c r="D27"/>
      <c r="N27"/>
    </row>
    <row r="28" spans="1:14" x14ac:dyDescent="0.55000000000000004">
      <c r="D28"/>
      <c r="N28"/>
    </row>
    <row r="29" spans="1:14" x14ac:dyDescent="0.55000000000000004">
      <c r="D29"/>
      <c r="N29"/>
    </row>
    <row r="30" spans="1:14" x14ac:dyDescent="0.55000000000000004">
      <c r="N30"/>
    </row>
    <row r="31" spans="1:14" x14ac:dyDescent="0.55000000000000004">
      <c r="D31" s="3"/>
      <c r="N31"/>
    </row>
  </sheetData>
  <sortState xmlns:xlrd2="http://schemas.microsoft.com/office/spreadsheetml/2017/richdata2" ref="B10:J16">
    <sortCondition descending="1" ref="J10:J16"/>
  </sortState>
  <mergeCells count="14">
    <mergeCell ref="A18:L18"/>
    <mergeCell ref="A21:L21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7548D-70ED-4AF0-A38E-2B32F037EEE3}">
  <sheetPr>
    <pageSetUpPr fitToPage="1"/>
  </sheetPr>
  <dimension ref="A1:Z18"/>
  <sheetViews>
    <sheetView rightToLeft="1" view="pageBreakPreview" zoomScale="80" zoomScaleNormal="100" zoomScaleSheetLayoutView="80" workbookViewId="0">
      <selection activeCell="X12" sqref="X12"/>
    </sheetView>
  </sheetViews>
  <sheetFormatPr defaultRowHeight="15" x14ac:dyDescent="0.25"/>
  <cols>
    <col min="1" max="1" width="6.140625" bestFit="1" customWidth="1"/>
    <col min="2" max="2" width="52.42578125" bestFit="1" customWidth="1"/>
    <col min="3" max="3" width="0.7109375" customWidth="1"/>
    <col min="4" max="4" width="13.42578125" bestFit="1" customWidth="1"/>
    <col min="5" max="5" width="0.7109375" customWidth="1"/>
    <col min="6" max="6" width="20.28515625" bestFit="1" customWidth="1"/>
    <col min="7" max="7" width="0.7109375" customWidth="1"/>
    <col min="8" max="8" width="21.140625" bestFit="1" customWidth="1"/>
    <col min="9" max="9" width="0.7109375" customWidth="1"/>
    <col min="10" max="10" width="15.140625" bestFit="1" customWidth="1"/>
    <col min="11" max="11" width="0.7109375" customWidth="1"/>
    <col min="12" max="12" width="20.28515625" bestFit="1" customWidth="1"/>
    <col min="13" max="13" width="0.7109375" customWidth="1"/>
    <col min="14" max="14" width="15.5703125" bestFit="1" customWidth="1"/>
    <col min="15" max="15" width="0.7109375" customWidth="1"/>
    <col min="16" max="16" width="20" bestFit="1" customWidth="1"/>
    <col min="17" max="17" width="0.7109375" customWidth="1"/>
    <col min="18" max="18" width="13.7109375" bestFit="1" customWidth="1"/>
    <col min="19" max="19" width="0.7109375" customWidth="1"/>
    <col min="20" max="20" width="22.5703125" bestFit="1" customWidth="1"/>
    <col min="21" max="21" width="0.7109375" customWidth="1"/>
    <col min="22" max="22" width="19.28515625" bestFit="1" customWidth="1"/>
    <col min="23" max="23" width="0.7109375" customWidth="1"/>
    <col min="24" max="24" width="19.85546875" bestFit="1" customWidth="1"/>
    <col min="25" max="25" width="0.7109375" customWidth="1"/>
    <col min="26" max="26" width="18.28515625" customWidth="1"/>
  </cols>
  <sheetData>
    <row r="1" spans="1:26" ht="25.5" x14ac:dyDescent="0.25">
      <c r="A1" s="179" t="s">
        <v>79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spans="1:26" ht="25.5" x14ac:dyDescent="0.25">
      <c r="A2" s="179" t="s">
        <v>85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</row>
    <row r="3" spans="1:26" ht="25.5" x14ac:dyDescent="0.25">
      <c r="A3" s="179" t="s">
        <v>224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</row>
    <row r="4" spans="1:26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</row>
    <row r="5" spans="1:26" ht="24" x14ac:dyDescent="0.25">
      <c r="A5" s="138" t="s">
        <v>170</v>
      </c>
      <c r="B5" s="137" t="s">
        <v>95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</row>
    <row r="6" spans="1:26" ht="21" x14ac:dyDescent="0.25">
      <c r="A6" s="118"/>
      <c r="B6" s="118"/>
      <c r="C6" s="118"/>
      <c r="D6" s="118"/>
      <c r="E6" s="181"/>
      <c r="F6" s="181"/>
      <c r="G6" s="181"/>
      <c r="H6" s="181"/>
      <c r="I6" s="118"/>
      <c r="J6" s="181" t="s">
        <v>3</v>
      </c>
      <c r="K6" s="181"/>
      <c r="L6" s="181"/>
      <c r="M6" s="181"/>
      <c r="N6" s="181"/>
      <c r="O6" s="181"/>
      <c r="P6" s="181"/>
      <c r="Q6" s="118"/>
      <c r="R6" s="181" t="s">
        <v>225</v>
      </c>
      <c r="S6" s="181"/>
      <c r="T6" s="181"/>
      <c r="U6" s="181"/>
      <c r="V6" s="181"/>
      <c r="W6" s="181"/>
      <c r="X6" s="181"/>
      <c r="Y6" s="181"/>
      <c r="Z6" s="181"/>
    </row>
    <row r="7" spans="1:26" ht="21" x14ac:dyDescent="0.25">
      <c r="A7" s="118"/>
      <c r="B7" s="118"/>
      <c r="C7" s="118"/>
      <c r="D7" s="118"/>
      <c r="E7" s="119"/>
      <c r="F7" s="119"/>
      <c r="G7" s="119"/>
      <c r="H7" s="119"/>
      <c r="I7" s="118"/>
      <c r="J7" s="185" t="s">
        <v>96</v>
      </c>
      <c r="K7" s="185"/>
      <c r="L7" s="185"/>
      <c r="M7" s="119"/>
      <c r="N7" s="185" t="s">
        <v>97</v>
      </c>
      <c r="O7" s="185"/>
      <c r="P7" s="185"/>
      <c r="Q7" s="118"/>
      <c r="R7" s="119"/>
      <c r="S7" s="119"/>
      <c r="T7" s="119"/>
      <c r="U7" s="119"/>
      <c r="V7" s="119"/>
      <c r="W7" s="119"/>
      <c r="X7" s="119"/>
      <c r="Y7" s="119"/>
      <c r="Z7" s="119"/>
    </row>
    <row r="8" spans="1:26" ht="21" x14ac:dyDescent="0.25">
      <c r="A8" s="181" t="s">
        <v>98</v>
      </c>
      <c r="B8" s="181"/>
      <c r="C8" s="118"/>
      <c r="D8" s="120" t="s">
        <v>99</v>
      </c>
      <c r="E8" s="118"/>
      <c r="F8" s="120" t="s">
        <v>6</v>
      </c>
      <c r="G8" s="118"/>
      <c r="H8" s="120" t="s">
        <v>7</v>
      </c>
      <c r="I8" s="118"/>
      <c r="J8" s="121" t="s">
        <v>5</v>
      </c>
      <c r="K8" s="119"/>
      <c r="L8" s="121" t="s">
        <v>6</v>
      </c>
      <c r="M8" s="118"/>
      <c r="N8" s="121" t="s">
        <v>5</v>
      </c>
      <c r="O8" s="119"/>
      <c r="P8" s="121" t="s">
        <v>12</v>
      </c>
      <c r="Q8" s="118"/>
      <c r="R8" s="120" t="s">
        <v>5</v>
      </c>
      <c r="S8" s="118"/>
      <c r="T8" s="120" t="s">
        <v>100</v>
      </c>
      <c r="U8" s="118"/>
      <c r="V8" s="146" t="s">
        <v>6</v>
      </c>
      <c r="W8" s="118"/>
      <c r="X8" s="145" t="s">
        <v>7</v>
      </c>
      <c r="Y8" s="118"/>
      <c r="Z8" s="120" t="s">
        <v>101</v>
      </c>
    </row>
    <row r="9" spans="1:26" ht="21" x14ac:dyDescent="0.55000000000000004">
      <c r="A9" s="145"/>
      <c r="B9" s="61" t="s">
        <v>202</v>
      </c>
      <c r="C9" s="61"/>
      <c r="D9" s="61">
        <v>500000</v>
      </c>
      <c r="E9" s="61"/>
      <c r="F9" s="61">
        <v>6370397135</v>
      </c>
      <c r="G9" s="61"/>
      <c r="H9" s="61">
        <v>6712020000</v>
      </c>
      <c r="I9" s="61"/>
      <c r="J9" s="61">
        <v>0</v>
      </c>
      <c r="K9" s="61"/>
      <c r="L9" s="61">
        <v>0</v>
      </c>
      <c r="M9" s="61"/>
      <c r="N9" s="61">
        <v>-112150</v>
      </c>
      <c r="O9" s="61"/>
      <c r="P9" s="61">
        <v>1596239718</v>
      </c>
      <c r="Q9" s="61"/>
      <c r="R9" s="61">
        <v>387850</v>
      </c>
      <c r="S9" s="61"/>
      <c r="T9" s="61">
        <v>14740</v>
      </c>
      <c r="U9" s="61"/>
      <c r="V9" s="61">
        <v>4941517057</v>
      </c>
      <c r="W9" s="61"/>
      <c r="X9" s="61">
        <v>5710120170.5625</v>
      </c>
      <c r="Y9" s="118"/>
      <c r="Z9" s="165">
        <f>X9/'سرمایه گذاری ها'!$O$17</f>
        <v>3.5386702934662319E-2</v>
      </c>
    </row>
    <row r="10" spans="1:26" ht="21" x14ac:dyDescent="0.55000000000000004">
      <c r="A10" s="145"/>
      <c r="B10" s="61" t="s">
        <v>203</v>
      </c>
      <c r="C10" s="61"/>
      <c r="D10" s="61">
        <v>400000</v>
      </c>
      <c r="E10" s="61"/>
      <c r="F10" s="61">
        <v>5566449595</v>
      </c>
      <c r="G10" s="61"/>
      <c r="H10" s="61">
        <v>6484290750</v>
      </c>
      <c r="I10" s="61"/>
      <c r="J10" s="61">
        <v>0</v>
      </c>
      <c r="K10" s="61"/>
      <c r="L10" s="61">
        <v>0</v>
      </c>
      <c r="M10" s="61"/>
      <c r="N10" s="61">
        <v>-92861</v>
      </c>
      <c r="O10" s="61"/>
      <c r="P10" s="61">
        <v>1596240023</v>
      </c>
      <c r="Q10" s="61"/>
      <c r="R10" s="61">
        <v>307139</v>
      </c>
      <c r="S10" s="61"/>
      <c r="T10" s="61">
        <v>17010</v>
      </c>
      <c r="U10" s="61"/>
      <c r="V10" s="61">
        <v>4274184405</v>
      </c>
      <c r="W10" s="61"/>
      <c r="X10" s="61">
        <v>5218230374.16187</v>
      </c>
      <c r="Y10" s="118"/>
      <c r="Z10" s="165">
        <f>X10/'سرمایه گذاری ها'!$O$17</f>
        <v>3.2338368121753128E-2</v>
      </c>
    </row>
    <row r="11" spans="1:26" ht="21" x14ac:dyDescent="0.55000000000000004">
      <c r="A11" s="145"/>
      <c r="B11" s="61" t="s">
        <v>204</v>
      </c>
      <c r="C11" s="61"/>
      <c r="D11" s="61">
        <v>158060</v>
      </c>
      <c r="E11" s="61"/>
      <c r="F11" s="61">
        <v>2038240264</v>
      </c>
      <c r="G11" s="61"/>
      <c r="H11" s="61">
        <v>2102543341.3425</v>
      </c>
      <c r="I11" s="61"/>
      <c r="J11" s="61">
        <v>0</v>
      </c>
      <c r="K11" s="61"/>
      <c r="L11" s="61">
        <v>0</v>
      </c>
      <c r="M11" s="61"/>
      <c r="N11" s="61">
        <v>0</v>
      </c>
      <c r="O11" s="61"/>
      <c r="P11" s="61">
        <v>0</v>
      </c>
      <c r="Q11" s="61"/>
      <c r="R11" s="61">
        <v>158060</v>
      </c>
      <c r="S11" s="61"/>
      <c r="T11" s="61">
        <v>13710</v>
      </c>
      <c r="U11" s="61"/>
      <c r="V11" s="61">
        <v>2038240264</v>
      </c>
      <c r="W11" s="61"/>
      <c r="X11" s="61">
        <v>2164429284.4124999</v>
      </c>
      <c r="Y11" s="118"/>
      <c r="Z11" s="165">
        <f>X11/'سرمایه گذاری ها'!$O$17</f>
        <v>1.3413380773568526E-2</v>
      </c>
    </row>
    <row r="12" spans="1:26" ht="21.75" thickBot="1" x14ac:dyDescent="0.6">
      <c r="A12" s="211" t="s">
        <v>67</v>
      </c>
      <c r="B12" s="211"/>
      <c r="C12" s="140"/>
      <c r="D12" s="166">
        <f>SUM(D9:D11)</f>
        <v>1058060</v>
      </c>
      <c r="E12" s="166"/>
      <c r="F12" s="166">
        <f>SUM(F9:F11)</f>
        <v>13975086994</v>
      </c>
      <c r="G12" s="166"/>
      <c r="H12" s="166">
        <f>SUM(H9:H11)</f>
        <v>15298854091.342501</v>
      </c>
      <c r="I12" s="166"/>
      <c r="J12" s="166">
        <f>SUM(J9:J11)</f>
        <v>0</v>
      </c>
      <c r="K12" s="166"/>
      <c r="L12" s="166">
        <f>SUM(L9:L11)</f>
        <v>0</v>
      </c>
      <c r="M12" s="166"/>
      <c r="N12" s="166">
        <f>SUM(N9:N11)</f>
        <v>-205011</v>
      </c>
      <c r="O12" s="166"/>
      <c r="P12" s="166">
        <f>SUM(P9:P11)</f>
        <v>3192479741</v>
      </c>
      <c r="Q12" s="166"/>
      <c r="R12" s="166">
        <f>SUM(R9:R11)</f>
        <v>853049</v>
      </c>
      <c r="S12" s="166"/>
      <c r="T12" s="166"/>
      <c r="U12" s="166"/>
      <c r="V12" s="166">
        <f>SUM(V9:V11)</f>
        <v>11253941726</v>
      </c>
      <c r="W12" s="166"/>
      <c r="X12" s="166">
        <f>SUM(X9:X11)</f>
        <v>13092779829.136869</v>
      </c>
      <c r="Y12" s="140"/>
      <c r="Z12" s="148">
        <f>SUM(Z9:Z11)</f>
        <v>8.1138451829983985E-2</v>
      </c>
    </row>
    <row r="13" spans="1:26" ht="15.75" thickTop="1" x14ac:dyDescent="0.25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</row>
    <row r="14" spans="1:26" x14ac:dyDescent="0.25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</row>
    <row r="15" spans="1:26" x14ac:dyDescent="0.25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</row>
    <row r="16" spans="1:26" x14ac:dyDescent="0.25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</row>
    <row r="17" spans="1:26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</row>
    <row r="18" spans="1:26" ht="27" customHeight="1" x14ac:dyDescent="0.25">
      <c r="A18" s="210">
        <v>7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</row>
  </sheetData>
  <sortState xmlns:xlrd2="http://schemas.microsoft.com/office/spreadsheetml/2017/richdata2" ref="B9:X11">
    <sortCondition descending="1" ref="X9:X11"/>
  </sortState>
  <mergeCells count="11">
    <mergeCell ref="A18:Z18"/>
    <mergeCell ref="A1:Z1"/>
    <mergeCell ref="A2:Z2"/>
    <mergeCell ref="A3:Z3"/>
    <mergeCell ref="E6:H6"/>
    <mergeCell ref="J6:P6"/>
    <mergeCell ref="R6:Z6"/>
    <mergeCell ref="A12:B12"/>
    <mergeCell ref="J7:L7"/>
    <mergeCell ref="N7:P7"/>
    <mergeCell ref="A8:B8"/>
  </mergeCells>
  <pageMargins left="0.7" right="0.7" top="0.75" bottom="0.75" header="0.3" footer="0.3"/>
  <pageSetup paperSize="9" scale="45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44"/>
  <sheetViews>
    <sheetView rightToLeft="1" view="pageBreakPreview" zoomScale="55" zoomScaleNormal="70" zoomScaleSheetLayoutView="55" workbookViewId="0">
      <selection activeCell="F23" sqref="F23:F24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3" max="16384" width="9.140625" style="1"/>
  </cols>
  <sheetData>
    <row r="2" spans="2:28" ht="35.25" x14ac:dyDescent="0.6">
      <c r="B2" s="212" t="s">
        <v>79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2:28" ht="35.25" x14ac:dyDescent="0.6">
      <c r="B3" s="212" t="s">
        <v>0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</row>
    <row r="4" spans="2:28" ht="35.25" x14ac:dyDescent="0.6">
      <c r="B4" s="212" t="s">
        <v>224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</row>
    <row r="5" spans="2:28" ht="138.75" customHeight="1" x14ac:dyDescent="0.6"/>
    <row r="6" spans="2:28" s="2" customFormat="1" ht="30" x14ac:dyDescent="0.55000000000000004">
      <c r="B6" s="11" t="s">
        <v>76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/>
      <c r="W6" s="10"/>
      <c r="X6" s="10"/>
      <c r="Y6" s="10"/>
      <c r="Z6" s="10"/>
      <c r="AA6" s="10"/>
      <c r="AB6" s="10"/>
    </row>
    <row r="7" spans="2:28" s="2" customFormat="1" ht="69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/>
      <c r="W7" s="10"/>
      <c r="X7" s="10"/>
      <c r="Y7" s="10"/>
      <c r="Z7" s="10"/>
      <c r="AA7" s="10"/>
      <c r="AB7" s="10"/>
    </row>
    <row r="8" spans="2:28" ht="30" x14ac:dyDescent="0.6">
      <c r="B8" s="214" t="s">
        <v>71</v>
      </c>
      <c r="D8" s="172" t="s">
        <v>225</v>
      </c>
      <c r="E8" s="172" t="s">
        <v>4</v>
      </c>
      <c r="F8" s="172" t="s">
        <v>4</v>
      </c>
      <c r="G8" s="172" t="s">
        <v>4</v>
      </c>
      <c r="H8" s="172" t="s">
        <v>4</v>
      </c>
      <c r="I8" s="172" t="s">
        <v>4</v>
      </c>
      <c r="J8" s="172" t="s">
        <v>4</v>
      </c>
      <c r="K8" s="172" t="s">
        <v>4</v>
      </c>
      <c r="L8" s="172" t="s">
        <v>4</v>
      </c>
      <c r="M8" s="172" t="s">
        <v>4</v>
      </c>
      <c r="N8" s="172" t="s">
        <v>4</v>
      </c>
    </row>
    <row r="9" spans="2:28" ht="30" x14ac:dyDescent="0.6">
      <c r="B9" s="214" t="s">
        <v>1</v>
      </c>
      <c r="D9" s="213" t="s">
        <v>5</v>
      </c>
      <c r="E9" s="17"/>
      <c r="F9" s="213" t="s">
        <v>26</v>
      </c>
      <c r="G9" s="17"/>
      <c r="H9" s="213" t="s">
        <v>27</v>
      </c>
      <c r="I9" s="17"/>
      <c r="J9" s="213" t="s">
        <v>28</v>
      </c>
      <c r="K9" s="17"/>
      <c r="L9" s="207" t="s">
        <v>29</v>
      </c>
      <c r="M9" s="17"/>
      <c r="N9" s="213" t="s">
        <v>30</v>
      </c>
    </row>
    <row r="10" spans="2:28" ht="30" x14ac:dyDescent="0.75">
      <c r="B10" s="115" t="s">
        <v>181</v>
      </c>
      <c r="D10" s="168">
        <v>27000</v>
      </c>
      <c r="E10" s="168"/>
      <c r="F10" s="168">
        <v>630510</v>
      </c>
      <c r="G10" s="168"/>
      <c r="H10" s="168">
        <v>601615</v>
      </c>
      <c r="I10" s="168"/>
      <c r="J10" s="168" t="s">
        <v>226</v>
      </c>
      <c r="K10" s="167"/>
      <c r="L10" s="168">
        <v>16240660846</v>
      </c>
      <c r="N10" s="10" t="s">
        <v>127</v>
      </c>
    </row>
    <row r="11" spans="2:28" ht="30" x14ac:dyDescent="0.75">
      <c r="B11" s="115" t="s">
        <v>178</v>
      </c>
      <c r="D11" s="168">
        <v>25001</v>
      </c>
      <c r="E11" s="168"/>
      <c r="F11" s="168">
        <v>664840</v>
      </c>
      <c r="G11" s="168"/>
      <c r="H11" s="168">
        <v>634372</v>
      </c>
      <c r="I11" s="168"/>
      <c r="J11" s="168" t="s">
        <v>226</v>
      </c>
      <c r="K11" s="167"/>
      <c r="L11" s="168">
        <v>15857059758</v>
      </c>
      <c r="N11" s="10" t="s">
        <v>127</v>
      </c>
    </row>
    <row r="12" spans="2:28" ht="30" x14ac:dyDescent="0.75">
      <c r="B12" s="115" t="s">
        <v>198</v>
      </c>
      <c r="D12" s="168">
        <v>24294</v>
      </c>
      <c r="E12" s="168"/>
      <c r="F12" s="168">
        <v>633890</v>
      </c>
      <c r="G12" s="168"/>
      <c r="H12" s="168">
        <v>604840</v>
      </c>
      <c r="I12" s="168"/>
      <c r="J12" s="168" t="s">
        <v>226</v>
      </c>
      <c r="K12" s="167"/>
      <c r="L12" s="168">
        <v>14691319675</v>
      </c>
      <c r="N12" s="10" t="s">
        <v>127</v>
      </c>
    </row>
    <row r="13" spans="2:28" ht="30" x14ac:dyDescent="0.75">
      <c r="B13" s="115" t="s">
        <v>175</v>
      </c>
      <c r="D13" s="168">
        <v>24675</v>
      </c>
      <c r="E13" s="168"/>
      <c r="F13" s="168">
        <v>607530</v>
      </c>
      <c r="G13" s="168"/>
      <c r="H13" s="168">
        <v>579688</v>
      </c>
      <c r="I13" s="168"/>
      <c r="J13" s="168" t="s">
        <v>226</v>
      </c>
      <c r="K13" s="167"/>
      <c r="L13" s="168">
        <v>14301208835</v>
      </c>
      <c r="N13" s="10" t="s">
        <v>127</v>
      </c>
    </row>
    <row r="14" spans="2:28" ht="30" x14ac:dyDescent="0.75">
      <c r="B14" s="115" t="s">
        <v>187</v>
      </c>
      <c r="D14" s="168">
        <v>20637</v>
      </c>
      <c r="E14" s="168"/>
      <c r="F14" s="168">
        <v>618120</v>
      </c>
      <c r="G14" s="168"/>
      <c r="H14" s="168">
        <v>589793</v>
      </c>
      <c r="I14" s="168"/>
      <c r="J14" s="168" t="s">
        <v>226</v>
      </c>
      <c r="K14" s="167"/>
      <c r="L14" s="168">
        <v>12169352046</v>
      </c>
      <c r="N14" s="10" t="s">
        <v>127</v>
      </c>
    </row>
    <row r="15" spans="2:28" ht="30" x14ac:dyDescent="0.75">
      <c r="B15" s="115" t="s">
        <v>184</v>
      </c>
      <c r="D15" s="168">
        <v>9190</v>
      </c>
      <c r="E15" s="168"/>
      <c r="F15" s="168">
        <v>830510</v>
      </c>
      <c r="G15" s="168"/>
      <c r="H15" s="168">
        <v>792450</v>
      </c>
      <c r="I15" s="168"/>
      <c r="J15" s="168" t="s">
        <v>226</v>
      </c>
      <c r="K15" s="167"/>
      <c r="L15" s="168">
        <v>7281295525</v>
      </c>
      <c r="N15" s="10" t="s">
        <v>127</v>
      </c>
    </row>
    <row r="16" spans="2:28" ht="30" x14ac:dyDescent="0.75">
      <c r="B16" s="115" t="s">
        <v>200</v>
      </c>
      <c r="D16" s="168">
        <v>2957</v>
      </c>
      <c r="E16" s="168"/>
      <c r="F16" s="168">
        <v>732120</v>
      </c>
      <c r="G16" s="168"/>
      <c r="H16" s="168">
        <v>698569</v>
      </c>
      <c r="I16" s="168"/>
      <c r="J16" s="168" t="s">
        <v>226</v>
      </c>
      <c r="K16" s="167"/>
      <c r="L16" s="168">
        <v>2065294130</v>
      </c>
      <c r="N16" s="10" t="s">
        <v>127</v>
      </c>
    </row>
    <row r="17" spans="2:14" ht="30" x14ac:dyDescent="0.75">
      <c r="B17" s="115" t="s">
        <v>191</v>
      </c>
      <c r="D17" s="168">
        <v>1300</v>
      </c>
      <c r="E17" s="168"/>
      <c r="F17" s="168">
        <v>794880</v>
      </c>
      <c r="G17" s="168"/>
      <c r="H17" s="168">
        <v>758452</v>
      </c>
      <c r="I17" s="168"/>
      <c r="J17" s="168" t="s">
        <v>226</v>
      </c>
      <c r="K17" s="167"/>
      <c r="L17" s="168">
        <v>985808889</v>
      </c>
      <c r="N17" s="10" t="s">
        <v>127</v>
      </c>
    </row>
    <row r="18" spans="2:14" ht="30" x14ac:dyDescent="0.6">
      <c r="B18" s="84"/>
      <c r="D18" s="82"/>
      <c r="E18" s="83"/>
      <c r="F18" s="82"/>
      <c r="G18" s="83"/>
      <c r="H18" s="82"/>
      <c r="J18" s="70"/>
      <c r="L18" s="81"/>
      <c r="N18" s="10"/>
    </row>
    <row r="19" spans="2:14" ht="32.25" thickBot="1" x14ac:dyDescent="0.9">
      <c r="B19" s="60" t="s">
        <v>67</v>
      </c>
      <c r="D19" s="169">
        <f>SUM(D10:D18)</f>
        <v>135054</v>
      </c>
      <c r="E19" s="72"/>
      <c r="F19" s="71"/>
      <c r="G19" s="72"/>
      <c r="H19" s="71"/>
      <c r="I19" s="73"/>
      <c r="J19" s="98"/>
      <c r="K19" s="73"/>
      <c r="L19" s="169">
        <f>SUM(L10:L18)</f>
        <v>83591999704</v>
      </c>
      <c r="M19" s="73"/>
      <c r="N19" s="74"/>
    </row>
    <row r="20" spans="2:14" ht="21.75" thickTop="1" x14ac:dyDescent="0.6">
      <c r="H20"/>
      <c r="L20"/>
    </row>
    <row r="21" spans="2:14" x14ac:dyDescent="0.6">
      <c r="L21"/>
    </row>
    <row r="22" spans="2:14" x14ac:dyDescent="0.6">
      <c r="L22"/>
    </row>
    <row r="23" spans="2:14" x14ac:dyDescent="0.6">
      <c r="L23"/>
    </row>
    <row r="24" spans="2:14" x14ac:dyDescent="0.6">
      <c r="L24"/>
    </row>
    <row r="25" spans="2:14" ht="33" customHeight="1" x14ac:dyDescent="0.6">
      <c r="B25" s="171">
        <v>8</v>
      </c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</row>
    <row r="26" spans="2:14" x14ac:dyDescent="0.6">
      <c r="L26"/>
    </row>
    <row r="27" spans="2:14" x14ac:dyDescent="0.6">
      <c r="L27"/>
    </row>
    <row r="28" spans="2:14" x14ac:dyDescent="0.6">
      <c r="L28"/>
    </row>
    <row r="29" spans="2:14" x14ac:dyDescent="0.6">
      <c r="L29"/>
    </row>
    <row r="30" spans="2:14" x14ac:dyDescent="0.6">
      <c r="L30"/>
    </row>
    <row r="31" spans="2:14" x14ac:dyDescent="0.6">
      <c r="L31"/>
    </row>
    <row r="32" spans="2:14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  <row r="37" spans="12:12" x14ac:dyDescent="0.6">
      <c r="L37"/>
    </row>
    <row r="38" spans="12:12" x14ac:dyDescent="0.6">
      <c r="L38"/>
    </row>
    <row r="39" spans="12:12" x14ac:dyDescent="0.6">
      <c r="L39"/>
    </row>
    <row r="40" spans="12:12" x14ac:dyDescent="0.6">
      <c r="L40"/>
    </row>
    <row r="41" spans="12:12" x14ac:dyDescent="0.6">
      <c r="L41"/>
    </row>
    <row r="42" spans="12:12" x14ac:dyDescent="0.6">
      <c r="L42"/>
    </row>
    <row r="43" spans="12:12" x14ac:dyDescent="0.6">
      <c r="L43"/>
    </row>
    <row r="44" spans="12:12" x14ac:dyDescent="0.6">
      <c r="L44"/>
    </row>
  </sheetData>
  <sortState xmlns:xlrd2="http://schemas.microsoft.com/office/spreadsheetml/2017/richdata2" ref="B10:L17">
    <sortCondition descending="1" ref="L10:L17"/>
  </sortState>
  <mergeCells count="12">
    <mergeCell ref="B25:N25"/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2" type="noConversion"/>
  <printOptions horizontalCentered="1" verticalCentered="1"/>
  <pageMargins left="0.7" right="0.7" top="0.5" bottom="0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12</vt:i4>
      </vt:variant>
    </vt:vector>
  </HeadingPairs>
  <TitlesOfParts>
    <vt:vector size="35" baseType="lpstr">
      <vt:lpstr>صفحه اول </vt:lpstr>
      <vt:lpstr>سرمایه گذاری ها</vt:lpstr>
      <vt:lpstr>اوراق مشتقه</vt:lpstr>
      <vt:lpstr>سهام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'سرمایه گذاری ها'!Print_Area</vt:lpstr>
      <vt:lpstr>'سرمایه‌گذاری در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Sadaf Khaiez</cp:lastModifiedBy>
  <cp:lastPrinted>2025-05-25T12:45:28Z</cp:lastPrinted>
  <dcterms:created xsi:type="dcterms:W3CDTF">2021-12-28T12:49:50Z</dcterms:created>
  <dcterms:modified xsi:type="dcterms:W3CDTF">2025-05-27T10:28:58Z</dcterms:modified>
</cp:coreProperties>
</file>