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فروردین\پایدار\"/>
    </mc:Choice>
  </mc:AlternateContent>
  <xr:revisionPtr revIDLastSave="0" documentId="13_ncr:1_{9D524E94-7458-4FB8-9436-E39AAC249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اوراق مشتقه" sheetId="18" r:id="rId3"/>
    <sheet name="سهام" sheetId="1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3" hidden="1">سهام!$C$11:$AA$17</definedName>
    <definedName name="_xlnm.Print_Area" localSheetId="9">'جمع درآمدها'!$A$1:$L$22</definedName>
    <definedName name="_xlnm.Print_Area" localSheetId="13">'درآمد سپرده بانکی'!$A$1:$L$20</definedName>
    <definedName name="_xlnm.Print_Area" localSheetId="16">'درآمد سود سهام'!$A$1:$U$26</definedName>
    <definedName name="_xlnm.Print_Area" localSheetId="19">'درآمد ناشی از تغییر قیمت اوراق'!$A$1:$S$31</definedName>
    <definedName name="_xlnm.Print_Area" localSheetId="20">'درآمد ناشی از فروش'!$A$1:$T$15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بهادار'!$A$1:$U$23</definedName>
    <definedName name="_xlnm.Print_Area" localSheetId="18">'سود سپرده بانکی'!$A$1:$O$20</definedName>
    <definedName name="_xlnm.Print_Area" localSheetId="3">سهام!$A$1:$AA$21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L19" i="4" l="1"/>
  <c r="D19" i="4"/>
  <c r="D17" i="6" l="1"/>
  <c r="C13" i="10"/>
  <c r="E13" i="10"/>
  <c r="G13" i="10"/>
  <c r="I13" i="10"/>
  <c r="K13" i="10"/>
  <c r="M13" i="10"/>
  <c r="O13" i="10"/>
  <c r="Q13" i="10"/>
  <c r="D17" i="13"/>
  <c r="F9" i="15" s="1"/>
  <c r="H17" i="13"/>
  <c r="N17" i="12"/>
  <c r="P17" i="12"/>
  <c r="R17" i="12"/>
  <c r="F18" i="11"/>
  <c r="H18" i="11"/>
  <c r="J18" i="11"/>
  <c r="L18" i="11"/>
  <c r="N18" i="11"/>
  <c r="R18" i="11"/>
  <c r="T18" i="11"/>
  <c r="D18" i="11"/>
  <c r="F13" i="15"/>
  <c r="Q12" i="20"/>
  <c r="S12" i="20"/>
  <c r="P12" i="19"/>
  <c r="K15" i="16" s="1"/>
  <c r="V12" i="19"/>
  <c r="X12" i="19"/>
  <c r="O15" i="16" s="1"/>
  <c r="H17" i="6"/>
  <c r="J17" i="6"/>
  <c r="AH21" i="3"/>
  <c r="AJ21" i="3"/>
  <c r="K19" i="1"/>
  <c r="O19" i="1"/>
  <c r="Q19" i="1"/>
  <c r="S19" i="1"/>
  <c r="W19" i="1"/>
  <c r="Y19" i="1"/>
  <c r="N17" i="7"/>
  <c r="F17" i="12"/>
  <c r="J17" i="12"/>
  <c r="L17" i="12"/>
  <c r="F17" i="6"/>
  <c r="P21" i="3"/>
  <c r="R21" i="3"/>
  <c r="T21" i="3"/>
  <c r="AD21" i="3"/>
  <c r="D12" i="19"/>
  <c r="F12" i="19"/>
  <c r="H12" i="19"/>
  <c r="G15" i="16" s="1"/>
  <c r="R12" i="19"/>
  <c r="N12" i="19"/>
  <c r="J12" i="19"/>
  <c r="V18" i="11"/>
  <c r="L12" i="19"/>
  <c r="I15" i="16" s="1"/>
  <c r="G19" i="1"/>
  <c r="I19" i="1"/>
  <c r="M19" i="1"/>
  <c r="I14" i="16" s="1"/>
  <c r="E15" i="16"/>
  <c r="E12" i="20"/>
  <c r="G12" i="20"/>
  <c r="I12" i="20"/>
  <c r="F11" i="15" s="1"/>
  <c r="K12" i="20"/>
  <c r="M15" i="16"/>
  <c r="V21" i="3"/>
  <c r="X21" i="3"/>
  <c r="Z21" i="3"/>
  <c r="AB21" i="3"/>
  <c r="C16" i="18"/>
  <c r="C13" i="18"/>
  <c r="D17" i="7"/>
  <c r="L17" i="7"/>
  <c r="F13" i="14"/>
  <c r="F10" i="15" s="1"/>
  <c r="D17" i="12"/>
  <c r="H17" i="12"/>
  <c r="F12" i="15"/>
  <c r="E17" i="6"/>
  <c r="G17" i="6"/>
  <c r="I17" i="6"/>
  <c r="D13" i="14"/>
  <c r="D29" i="9"/>
  <c r="F29" i="9"/>
  <c r="H29" i="9"/>
  <c r="J29" i="9"/>
  <c r="L29" i="9"/>
  <c r="N29" i="9"/>
  <c r="P29" i="9"/>
  <c r="R29" i="9"/>
  <c r="F17" i="7"/>
  <c r="H17" i="7"/>
  <c r="J17" i="7"/>
  <c r="F15" i="15" l="1"/>
  <c r="U11" i="20" l="1"/>
  <c r="U10" i="20"/>
  <c r="U9" i="20"/>
  <c r="H10" i="15"/>
  <c r="H9" i="15"/>
  <c r="H11" i="15"/>
  <c r="H13" i="15"/>
  <c r="H12" i="15"/>
  <c r="L14" i="5"/>
  <c r="U12" i="20" l="1"/>
  <c r="I12" i="16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5" i="1" l="1"/>
  <c r="AA18" i="1"/>
  <c r="AA12" i="1"/>
  <c r="AA16" i="1"/>
  <c r="AA13" i="1"/>
  <c r="AA17" i="1"/>
  <c r="AA14" i="1"/>
  <c r="Q13" i="16"/>
  <c r="Z9" i="19"/>
  <c r="AL17" i="3"/>
  <c r="AL18" i="3"/>
  <c r="Q14" i="16"/>
  <c r="Z10" i="19"/>
  <c r="AL15" i="3"/>
  <c r="AL19" i="3"/>
  <c r="Z11" i="19"/>
  <c r="L10" i="6"/>
  <c r="AL16" i="3"/>
  <c r="AL20" i="3"/>
  <c r="AL14" i="3"/>
  <c r="Q15" i="16"/>
  <c r="L11" i="6"/>
  <c r="L14" i="6"/>
  <c r="L12" i="6"/>
  <c r="L16" i="6"/>
  <c r="L15" i="6"/>
  <c r="L13" i="6"/>
  <c r="AL13" i="3"/>
  <c r="J13" i="15"/>
  <c r="J12" i="15"/>
  <c r="J10" i="15"/>
  <c r="J11" i="15"/>
  <c r="AA11" i="1"/>
  <c r="Q17" i="16"/>
  <c r="Q12" i="16"/>
  <c r="J9" i="15"/>
  <c r="AF14" i="5"/>
  <c r="L17" i="6" l="1"/>
  <c r="AL21" i="3"/>
  <c r="Z12" i="19"/>
  <c r="AA19" i="1"/>
  <c r="J15" i="15"/>
  <c r="E17" i="12"/>
  <c r="G17" i="12"/>
  <c r="I17" i="12"/>
  <c r="K17" i="12"/>
  <c r="M17" i="12"/>
  <c r="O17" i="12"/>
  <c r="Q17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<sst xmlns="http://schemas.openxmlformats.org/spreadsheetml/2006/main" count="809" uniqueCount="227">
  <si>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</si>
  <si>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</si>
  <si>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</si>
  <si>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</si>
  <si>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</si>
  <si>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</si>
  <si>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</si>
  <si>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</si>
  <si>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</si>
  <si>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</si>
  <si>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</si>
  <si>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</si>
  <si>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</si>
  <si>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</si>
  <si>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</si>
  <si>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</si>
  <si>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</si>
  <si>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</si>
  <si>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</si>
  <si>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</si>
  <si>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</si>
  <si>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</si>
  <si>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</si>
  <si>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</si>
  <si>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</si>
  <si>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</si>
  <si>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</si>
  <si>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</si>
  <si>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</si>
  <si>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</si>
  <si>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</si>
  <si>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</si>
  <si>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</si>
  <si>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</si>
  <si>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</si>
  <si>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</si>
  <si>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</si>
  <si>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</si>
  <si>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</si>
  <si>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</si>
  <si>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</si>
  <si>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</si>
  <si>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</si>
  <si>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</si>
  <si>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</si>
  <si>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</si>
  <si>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</si>
  <si>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</si>
  <si>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</si>
  <si>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</si>
  <si>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</si>
  <si>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</si>
  <si>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</si>
  <si>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</si>
  <si>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</si>
  <si>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</si>
  <si>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</si>
  <si>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</si>
  <si>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</si>
  <si>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</si>
  <si>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</si>
  <si>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</si>
  <si>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</si>
  <si>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</si>
  <si>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</si>
  <si>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</si>
  <si>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</si>
  <si>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</si>
  <si>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</si>
  <si>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</si>
  <si>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</si>
  <si>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</si>
  <si>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</si>
  <si>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</si>
  <si>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</si>
  <si>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</si>
  <si>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</si>
  <si>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</si>
  <si>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</si>
  <si>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</si>
  <si>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</si>
  <si>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</si>
  <si>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-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</si>
  <si>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</si>
  <si>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</si>
  <si>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</si>
  <si>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</si>
  <si>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</si>
  <si>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</si>
  <si>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</si>
  <si>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</si>
  <si>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</si>
  <si>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</si>
  <si>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</si>
  <si>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</si>
  <si>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</si>
  <si>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</si>
  <si>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</si>
  <si>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</si>
  <si>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</si>
  <si>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</si>
  <si>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</si>
  <si>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</si>
  <si>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</si>
  <si>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</si>
  <si>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</si>
  <si>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</si>
  <si>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</si>
  <si>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</si>
  <si>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</si>
  <si>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</si>
  <si>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</si>
  <si>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</si>
  <si>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</si>
  <si>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</si>
  <si>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</si>
  <si>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</si>
  <si>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</si>
  <si>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</si>
  <si>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</si>
  <si>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</si>
  <si>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</si>
  <si>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</si>
  <si>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</si>
  <si>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</si>
  <si>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</si>
  <si>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</si>
  <si>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</si>
  <si>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</si>
  <si>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</si>
  <si>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</si>
  <si>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</si>
  <si>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</si>
  <si>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</si>
  <si>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</si>
  <si>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</si>
  <si>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</si>
  <si>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</si>
  <si>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</si>
  <si>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</si>
  <si>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</si>
  <si>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</si>
  <si>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</si>
  <si>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</si>
  <si>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</si>
  <si>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</si>
  <si>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</si>
  <si>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</si>
  <si>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</si>
  <si>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</si>
  <si>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</si>
  <si>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</si>
  <si>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</si>
  <si>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</si>
  <si>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</si>
  <si>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</si>
  <si>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</si>
  <si>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</si>
  <si>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</si>
  <si>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</si>
  <si>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</si>
  <si>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</si>
  <si>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</si>
  <si>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</si>
  <si>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</si>
  <si>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</si>
  <si>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</si>
  <si>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</si>
  <si>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</si>
  <si>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</si>
  <si>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</si>
  <si>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</si>
  <si>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</si>
  <si>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</si>
  <si>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</si>
  <si>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</si>
  <si>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</si>
  <si>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</si>
  <si>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</si>
  <si>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</si>
  <si>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</si>
  <si>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</si>
  <si>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</si>
  <si>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</si>
  <si>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</si>
  <si>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</si>
  <si>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</si>
  <si>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</si>
  <si>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</si>
  <si>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</si>
  <si>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</si>
  <si>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</si>
  <si>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</si>
  <si>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1-3- درآمد حاصل از سرمایه گذاری در واحدهای صندوق های سرمایه گذاری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</si>
  <si>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</si>
  <si>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</si>
  <si>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</si>
  <si>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</si>
  <si>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</si>
  <si>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</si>
  <si>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</si>
  <si>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</si>
  <si>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</si>
  <si>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</si>
  <si>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</si>
  <si>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1403/12/30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</si>
  <si>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</si>
  <si>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</si>
  <si>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</si>
  <si>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</si>
  <si>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</si>
  <si>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</si>
  <si>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</si>
  <si>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</si>
  <si>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>برای ماه منتهی به 1404/01/31</t>
  </si>
  <si>
    <t>1404/01/31</t>
  </si>
  <si>
    <t>-3.82%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</si>
  <si>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</si>
  <si>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</si>
  <si>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</si>
  <si>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</si>
  <si>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</si>
  <si>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</si>
  <si>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</si>
  <si>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</si>
  <si>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</si>
  <si>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4-4- سود سپرده های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</si>
</sst>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6" fillId="0" borderId="5" xfId="1" applyNumberFormat="1" applyFont="1" applyBorder="1" applyAlignment="1">
      <alignment horizontal="center" vertical="center"/>
    </xf>
    <xf numFmtId="165" fontId="26" fillId="0" borderId="0" xfId="1" applyNumberFormat="1" applyFont="1" applyBorder="1" applyAlignment="1">
      <alignment horizontal="center" vertical="center"/>
    </xf>
    <xf numFmtId="165" fontId="26" fillId="0" borderId="0" xfId="1" applyNumberFormat="1" applyFont="1" applyAlignment="1">
      <alignment horizontal="center" vertical="center"/>
    </xf>
    <xf numFmtId="165" fontId="26" fillId="0" borderId="3" xfId="1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26" fillId="0" borderId="0" xfId="2" applyFont="1" applyAlignment="1">
      <alignment horizontal="center" vertical="center"/>
    </xf>
    <xf numFmtId="165" fontId="26" fillId="0" borderId="4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left"/>
    </xf>
    <xf numFmtId="9" fontId="26" fillId="0" borderId="4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23" fillId="0" borderId="5" xfId="2" applyFont="1" applyBorder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38099</xdr:colOff>
      <xdr:row>53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A5E28-E251-C851-11A4-465FAF52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23501" y="1"/>
          <a:ext cx="7962899" cy="10163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28" zoomScaleNormal="100" zoomScaleSheetLayoutView="100" workbookViewId="0">
      <selection activeCell="D21" sqref="D21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1" sqref="F11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5" t="s">
        <v>79</v>
      </c>
      <c r="C2" s="175"/>
      <c r="D2" s="175"/>
      <c r="E2" s="175"/>
      <c r="F2" s="175"/>
      <c r="G2" s="175"/>
      <c r="H2" s="175"/>
      <c r="I2" s="175"/>
      <c r="J2" s="175"/>
    </row>
    <row r="3" spans="2:30" ht="26.25" customHeight="1" x14ac:dyDescent="0.55000000000000004">
      <c r="B3" s="175" t="s">
        <v>39</v>
      </c>
      <c r="C3" s="175"/>
      <c r="D3" s="175"/>
      <c r="E3" s="175"/>
      <c r="F3" s="175"/>
      <c r="G3" s="175"/>
      <c r="H3" s="175"/>
      <c r="I3" s="175"/>
      <c r="J3" s="175"/>
    </row>
    <row r="4" spans="2:30" ht="26.25" customHeight="1" x14ac:dyDescent="0.55000000000000004">
      <c r="B4" s="175" t="s">
        <v>214</v>
      </c>
      <c r="C4" s="175"/>
      <c r="D4" s="175"/>
      <c r="E4" s="175"/>
      <c r="F4" s="175"/>
      <c r="G4" s="175"/>
      <c r="H4" s="175"/>
      <c r="I4" s="175"/>
      <c r="J4" s="175"/>
    </row>
    <row r="5" spans="2:30" ht="26.25" customHeight="1" x14ac:dyDescent="0.55000000000000004"/>
    <row r="6" spans="2:30" ht="26.25" customHeight="1" x14ac:dyDescent="0.55000000000000004">
      <c r="B6" s="11" t="s">
        <v>78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8" t="s">
        <v>43</v>
      </c>
      <c r="C8" s="29"/>
      <c r="D8" s="116" t="s">
        <v>102</v>
      </c>
      <c r="E8" s="29"/>
      <c r="F8" s="218" t="s">
        <v>36</v>
      </c>
      <c r="G8" s="29"/>
      <c r="H8" s="218" t="s">
        <v>59</v>
      </c>
      <c r="I8" s="29"/>
      <c r="J8" s="218" t="s">
        <v>11</v>
      </c>
    </row>
    <row r="9" spans="2:30" s="4" customFormat="1" ht="26.25" customHeight="1" x14ac:dyDescent="0.55000000000000004">
      <c r="B9" s="4" t="s">
        <v>103</v>
      </c>
      <c r="D9" s="131" t="s">
        <v>157</v>
      </c>
      <c r="F9" s="61">
        <f>'درآمد سپرده بانکی'!D17</f>
        <v>1351505311</v>
      </c>
      <c r="H9" s="134">
        <f>F9/$F$15</f>
        <v>0.18606425886660688</v>
      </c>
      <c r="I9" s="5"/>
      <c r="J9" s="134">
        <f>F9/'سرمایه گذاری ها'!$O$17</f>
        <v>8.0141218133429407E-3</v>
      </c>
    </row>
    <row r="10" spans="2:30" s="4" customFormat="1" ht="26.25" customHeight="1" x14ac:dyDescent="0.55000000000000004">
      <c r="B10" s="4" t="s">
        <v>66</v>
      </c>
      <c r="D10" s="131" t="s">
        <v>154</v>
      </c>
      <c r="F10" s="61">
        <f>'سایر درآمدها'!F13</f>
        <v>4281949</v>
      </c>
      <c r="H10" s="134">
        <f>F10/$F$15</f>
        <v>5.895039114571474E-4</v>
      </c>
      <c r="I10" s="5"/>
      <c r="J10" s="134">
        <f>F10/'سرمایه گذاری ها'!$O$17</f>
        <v>2.5390992255243898E-5</v>
      </c>
    </row>
    <row r="11" spans="2:30" s="4" customFormat="1" ht="26.25" customHeight="1" x14ac:dyDescent="0.55000000000000004">
      <c r="B11" s="4" t="s">
        <v>104</v>
      </c>
      <c r="D11" s="131" t="s">
        <v>155</v>
      </c>
      <c r="F11" s="61">
        <f>'درآمد سرمایه گذاری در صندوق'!I12</f>
        <v>3648181163</v>
      </c>
      <c r="H11" s="134">
        <f>F11/$F$15</f>
        <v>0.50225191035502414</v>
      </c>
      <c r="I11" s="5"/>
      <c r="J11" s="134">
        <f>F11/'سرمایه گذاری ها'!$O$17</f>
        <v>2.1632891857296683E-2</v>
      </c>
    </row>
    <row r="12" spans="2:30" s="4" customFormat="1" ht="26.25" customHeight="1" x14ac:dyDescent="0.55000000000000004">
      <c r="B12" s="4" t="s">
        <v>105</v>
      </c>
      <c r="D12" s="131" t="s">
        <v>156</v>
      </c>
      <c r="F12" s="61">
        <f>'سرمایه‌گذاری در اوراق بهادار'!J17</f>
        <v>51727182</v>
      </c>
      <c r="H12" s="134">
        <f>F12/$F$15</f>
        <v>7.1213776991869236E-3</v>
      </c>
      <c r="I12" s="5"/>
      <c r="J12" s="134">
        <f>F12/'سرمایه گذاری ها'!$O$17</f>
        <v>3.0673052797863576E-4</v>
      </c>
    </row>
    <row r="13" spans="2:30" s="4" customFormat="1" ht="26.25" customHeight="1" x14ac:dyDescent="0.55000000000000004">
      <c r="B13" s="4" t="s">
        <v>107</v>
      </c>
      <c r="D13" s="130" t="s">
        <v>106</v>
      </c>
      <c r="F13" s="61">
        <f>'سرمایه‌گذاری در سهام'!J18</f>
        <v>2207952552</v>
      </c>
      <c r="H13" s="134">
        <f>F13/$F$15</f>
        <v>0.30397294916772494</v>
      </c>
      <c r="I13" s="5"/>
      <c r="J13" s="134">
        <f>F13/'سرمایه گذاری ها'!$O$17</f>
        <v>1.3092660876572326E-2</v>
      </c>
    </row>
    <row r="14" spans="2:30" s="4" customFormat="1" ht="26.25" customHeight="1" x14ac:dyDescent="0.55000000000000004">
      <c r="F14" s="61"/>
      <c r="H14" s="133"/>
      <c r="I14" s="5"/>
      <c r="J14" s="134"/>
    </row>
    <row r="15" spans="2:30" ht="24.75" thickBot="1" x14ac:dyDescent="0.65">
      <c r="B15" s="23" t="s">
        <v>67</v>
      </c>
      <c r="D15" s="23"/>
      <c r="F15" s="62">
        <f>SUM(F9:F14)</f>
        <v>7263648157</v>
      </c>
      <c r="G15" s="18"/>
      <c r="H15" s="132">
        <f>SUM(H9:H14)</f>
        <v>1</v>
      </c>
      <c r="I15" s="48"/>
      <c r="J15" s="135">
        <f>SUM(J9:J14)</f>
        <v>4.3071796067445829E-2</v>
      </c>
    </row>
    <row r="16" spans="2:30" ht="21.75" thickTop="1" x14ac:dyDescent="0.55000000000000004">
      <c r="F16" s="3"/>
    </row>
    <row r="20" spans="1:12" ht="26.25" customHeight="1" x14ac:dyDescent="0.55000000000000004">
      <c r="A20" s="174">
        <v>9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1"/>
  <sheetViews>
    <sheetView rightToLeft="1" topLeftCell="A2" zoomScale="90" zoomScaleNormal="90" workbookViewId="0">
      <selection activeCell="U12" sqref="U12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25.5" x14ac:dyDescent="0.2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</row>
    <row r="5" spans="1:21" ht="24" x14ac:dyDescent="0.25">
      <c r="A5" s="139" t="s">
        <v>193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</row>
    <row r="6" spans="1:21" ht="21" x14ac:dyDescent="0.25">
      <c r="A6" s="118"/>
      <c r="B6" s="118"/>
      <c r="C6" s="186" t="s">
        <v>41</v>
      </c>
      <c r="D6" s="186"/>
      <c r="E6" s="186"/>
      <c r="F6" s="186"/>
      <c r="G6" s="186"/>
      <c r="H6" s="186"/>
      <c r="I6" s="186"/>
      <c r="J6" s="186"/>
      <c r="K6" s="186"/>
      <c r="L6" s="118"/>
      <c r="M6" s="186" t="s">
        <v>108</v>
      </c>
      <c r="N6" s="186"/>
      <c r="O6" s="186"/>
      <c r="P6" s="186"/>
      <c r="Q6" s="186"/>
      <c r="R6" s="186"/>
      <c r="S6" s="186"/>
      <c r="T6" s="186"/>
      <c r="U6" s="186"/>
    </row>
    <row r="7" spans="1:21" ht="21" x14ac:dyDescent="0.25">
      <c r="A7" s="118"/>
      <c r="B7" s="118"/>
      <c r="C7" s="119"/>
      <c r="D7" s="119"/>
      <c r="E7" s="119"/>
      <c r="F7" s="119"/>
      <c r="G7" s="119"/>
      <c r="H7" s="119"/>
      <c r="I7" s="182" t="s">
        <v>61</v>
      </c>
      <c r="J7" s="182"/>
      <c r="K7" s="182"/>
      <c r="L7" s="118"/>
      <c r="M7" s="119"/>
      <c r="N7" s="119"/>
      <c r="O7" s="119"/>
      <c r="P7" s="119"/>
      <c r="Q7" s="119"/>
      <c r="R7" s="119"/>
      <c r="S7" s="182" t="s">
        <v>61</v>
      </c>
      <c r="T7" s="182"/>
      <c r="U7" s="182"/>
    </row>
    <row r="8" spans="1:21" ht="21" x14ac:dyDescent="0.25">
      <c r="A8" s="120" t="s">
        <v>98</v>
      </c>
      <c r="B8" s="118"/>
      <c r="C8" s="120" t="s">
        <v>109</v>
      </c>
      <c r="D8" s="118"/>
      <c r="E8" s="120" t="s">
        <v>57</v>
      </c>
      <c r="F8" s="118"/>
      <c r="G8" s="120" t="s">
        <v>58</v>
      </c>
      <c r="H8" s="118"/>
      <c r="I8" s="121" t="s">
        <v>36</v>
      </c>
      <c r="J8" s="119"/>
      <c r="K8" s="121" t="s">
        <v>59</v>
      </c>
      <c r="L8" s="118"/>
      <c r="M8" s="120" t="s">
        <v>109</v>
      </c>
      <c r="N8" s="146"/>
      <c r="O8" s="146" t="s">
        <v>57</v>
      </c>
      <c r="P8" s="118"/>
      <c r="Q8" s="120" t="s">
        <v>58</v>
      </c>
      <c r="R8" s="118"/>
      <c r="S8" s="121" t="s">
        <v>36</v>
      </c>
      <c r="T8" s="119"/>
      <c r="U8" s="121" t="s">
        <v>59</v>
      </c>
    </row>
    <row r="9" spans="1:21" ht="21" x14ac:dyDescent="0.25">
      <c r="A9" s="146" t="s">
        <v>202</v>
      </c>
      <c r="B9" s="118"/>
      <c r="C9" s="161">
        <v>0</v>
      </c>
      <c r="D9" s="162"/>
      <c r="E9" s="161">
        <v>1568135629</v>
      </c>
      <c r="F9" s="162"/>
      <c r="G9" s="163">
        <v>420250360</v>
      </c>
      <c r="H9" s="162"/>
      <c r="I9" s="164">
        <v>1988385989</v>
      </c>
      <c r="J9" s="162"/>
      <c r="K9" s="165">
        <v>27.37</v>
      </c>
      <c r="L9" s="162"/>
      <c r="M9" s="161">
        <v>0</v>
      </c>
      <c r="N9" s="161"/>
      <c r="O9" s="166">
        <v>1568135629</v>
      </c>
      <c r="P9" s="162"/>
      <c r="Q9" s="163">
        <v>420250360</v>
      </c>
      <c r="R9" s="167"/>
      <c r="S9" s="164">
        <v>1988385989</v>
      </c>
      <c r="T9" s="162"/>
      <c r="U9" s="172">
        <f>S9/'جمع درآمدها'!F15</f>
        <v>0.27374481059958644</v>
      </c>
    </row>
    <row r="10" spans="1:21" ht="21" x14ac:dyDescent="0.25">
      <c r="A10" s="146" t="s">
        <v>203</v>
      </c>
      <c r="B10" s="118"/>
      <c r="C10" s="161">
        <v>0</v>
      </c>
      <c r="D10" s="162"/>
      <c r="E10" s="161">
        <v>1550157000</v>
      </c>
      <c r="F10" s="162"/>
      <c r="G10" s="163">
        <v>0</v>
      </c>
      <c r="H10" s="162"/>
      <c r="I10" s="163">
        <v>1550157000</v>
      </c>
      <c r="J10" s="162"/>
      <c r="K10" s="161">
        <v>21.33</v>
      </c>
      <c r="L10" s="162"/>
      <c r="M10" s="161">
        <v>0</v>
      </c>
      <c r="N10" s="161"/>
      <c r="O10" s="161">
        <v>1550157000</v>
      </c>
      <c r="P10" s="162"/>
      <c r="Q10" s="163">
        <v>0</v>
      </c>
      <c r="R10" s="167"/>
      <c r="S10" s="163">
        <v>1550157000</v>
      </c>
      <c r="T10" s="162"/>
      <c r="U10" s="172">
        <f>S10/'جمع درآمدها'!F15</f>
        <v>0.21341300769174906</v>
      </c>
    </row>
    <row r="11" spans="1:21" ht="21" x14ac:dyDescent="0.25">
      <c r="A11" s="146" t="s">
        <v>204</v>
      </c>
      <c r="B11" s="118"/>
      <c r="C11" s="161">
        <v>0</v>
      </c>
      <c r="D11" s="162"/>
      <c r="E11" s="161">
        <v>109638174</v>
      </c>
      <c r="F11" s="162"/>
      <c r="G11" s="163">
        <v>0</v>
      </c>
      <c r="H11" s="162"/>
      <c r="I11" s="163">
        <v>109638174</v>
      </c>
      <c r="J11" s="162"/>
      <c r="K11" s="161">
        <v>1.51</v>
      </c>
      <c r="L11" s="162"/>
      <c r="M11" s="161">
        <v>0</v>
      </c>
      <c r="N11" s="161"/>
      <c r="O11" s="161">
        <v>109638174</v>
      </c>
      <c r="P11" s="162"/>
      <c r="Q11" s="163">
        <v>0</v>
      </c>
      <c r="R11" s="167"/>
      <c r="S11" s="163">
        <v>109638174</v>
      </c>
      <c r="T11" s="162"/>
      <c r="U11" s="172">
        <f>S11/'جمع درآمدها'!F15</f>
        <v>1.5094092063688596E-2</v>
      </c>
    </row>
    <row r="12" spans="1:21" ht="21.75" thickBot="1" x14ac:dyDescent="0.3">
      <c r="A12" s="123" t="s">
        <v>61</v>
      </c>
      <c r="B12" s="125"/>
      <c r="C12" s="124">
        <v>0</v>
      </c>
      <c r="D12" s="125"/>
      <c r="E12" s="168">
        <f>SUM(E9:E11)</f>
        <v>3227930803</v>
      </c>
      <c r="F12" s="168"/>
      <c r="G12" s="168">
        <f>SUM(G9:G11)</f>
        <v>420250360</v>
      </c>
      <c r="H12" s="168"/>
      <c r="I12" s="168">
        <f>SUM(I9:I11)</f>
        <v>3648181163</v>
      </c>
      <c r="J12" s="168"/>
      <c r="K12" s="168">
        <f>SUM(K9:K11)</f>
        <v>50.21</v>
      </c>
      <c r="L12" s="168"/>
      <c r="M12" s="168">
        <v>0</v>
      </c>
      <c r="N12" s="168"/>
      <c r="O12" s="168"/>
      <c r="P12" s="168"/>
      <c r="Q12" s="168">
        <f>SUM(Q9:Q11)</f>
        <v>420250360</v>
      </c>
      <c r="R12" s="168"/>
      <c r="S12" s="168">
        <f>SUM(S9:S11)</f>
        <v>3648181163</v>
      </c>
      <c r="T12" s="168"/>
      <c r="U12" s="173">
        <f>SUM(U9:U11)</f>
        <v>0.50225191035502414</v>
      </c>
    </row>
    <row r="13" spans="1:21" ht="15.75" thickTop="1" x14ac:dyDescent="0.25"/>
    <row r="21" spans="1:21" ht="30" x14ac:dyDescent="0.25">
      <c r="A21" s="174">
        <v>10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</row>
  </sheetData>
  <mergeCells count="8">
    <mergeCell ref="A21:U21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21"/>
  <sheetViews>
    <sheetView rightToLeft="1" topLeftCell="A4" zoomScale="70" zoomScaleNormal="70" zoomScaleSheetLayoutView="70" workbookViewId="0">
      <selection activeCell="T21" sqref="T21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1" t="s">
        <v>79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3" spans="2:28" ht="35.25" x14ac:dyDescent="0.55000000000000004">
      <c r="B3" s="221" t="s">
        <v>39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</row>
    <row r="4" spans="2:28" ht="35.25" x14ac:dyDescent="0.55000000000000004">
      <c r="B4" s="221" t="s">
        <v>214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7" spans="2:28" s="2" customFormat="1" ht="30" x14ac:dyDescent="0.55000000000000004">
      <c r="B7" s="11" t="s">
        <v>161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6" t="s">
        <v>1</v>
      </c>
      <c r="D8" s="177" t="s">
        <v>41</v>
      </c>
      <c r="E8" s="177" t="s">
        <v>41</v>
      </c>
      <c r="F8" s="177" t="s">
        <v>41</v>
      </c>
      <c r="G8" s="177" t="s">
        <v>41</v>
      </c>
      <c r="H8" s="177" t="s">
        <v>41</v>
      </c>
      <c r="I8" s="177" t="s">
        <v>41</v>
      </c>
      <c r="J8" s="177" t="s">
        <v>41</v>
      </c>
      <c r="K8" s="177" t="s">
        <v>41</v>
      </c>
      <c r="L8" s="177" t="s">
        <v>41</v>
      </c>
      <c r="N8" s="177" t="s">
        <v>42</v>
      </c>
      <c r="O8" s="177" t="s">
        <v>42</v>
      </c>
      <c r="P8" s="177" t="s">
        <v>42</v>
      </c>
      <c r="Q8" s="177" t="s">
        <v>42</v>
      </c>
      <c r="R8" s="177" t="s">
        <v>42</v>
      </c>
      <c r="S8" s="177" t="s">
        <v>42</v>
      </c>
      <c r="T8" s="177" t="s">
        <v>42</v>
      </c>
      <c r="U8" s="177" t="s">
        <v>42</v>
      </c>
      <c r="V8" s="177" t="s">
        <v>42</v>
      </c>
    </row>
    <row r="9" spans="2:28" s="32" customFormat="1" ht="55.5" customHeight="1" x14ac:dyDescent="0.25">
      <c r="B9" s="176" t="s">
        <v>1</v>
      </c>
      <c r="D9" s="219" t="s">
        <v>56</v>
      </c>
      <c r="E9" s="33"/>
      <c r="F9" s="219" t="s">
        <v>57</v>
      </c>
      <c r="G9" s="33"/>
      <c r="H9" s="219" t="s">
        <v>58</v>
      </c>
      <c r="I9" s="33"/>
      <c r="J9" s="219" t="s">
        <v>36</v>
      </c>
      <c r="K9" s="33"/>
      <c r="L9" s="219" t="s">
        <v>59</v>
      </c>
      <c r="N9" s="219" t="s">
        <v>56</v>
      </c>
      <c r="O9" s="33"/>
      <c r="P9" s="219" t="s">
        <v>57</v>
      </c>
      <c r="Q9" s="33"/>
      <c r="R9" s="219" t="s">
        <v>58</v>
      </c>
      <c r="S9" s="33"/>
      <c r="T9" s="219" t="s">
        <v>36</v>
      </c>
      <c r="U9" s="33"/>
      <c r="V9" s="219" t="s">
        <v>59</v>
      </c>
    </row>
    <row r="10" spans="2:28" x14ac:dyDescent="0.55000000000000004">
      <c r="B10" s="4" t="s">
        <v>194</v>
      </c>
      <c r="D10" s="61">
        <v>0</v>
      </c>
      <c r="E10" s="111"/>
      <c r="F10" s="61">
        <v>869342695</v>
      </c>
      <c r="G10" s="111"/>
      <c r="H10" s="61">
        <v>0</v>
      </c>
      <c r="I10" s="111"/>
      <c r="J10" s="61">
        <v>869342695</v>
      </c>
      <c r="K10" s="111"/>
      <c r="L10" s="160">
        <v>11.96</v>
      </c>
      <c r="M10" s="111"/>
      <c r="N10" s="61">
        <v>0</v>
      </c>
      <c r="O10" s="111"/>
      <c r="P10" s="61">
        <v>869342695</v>
      </c>
      <c r="Q10" s="111"/>
      <c r="R10" s="61">
        <v>0</v>
      </c>
      <c r="S10" s="111"/>
      <c r="T10" s="61">
        <v>869342695</v>
      </c>
      <c r="U10" s="111"/>
      <c r="V10" s="158">
        <v>11.96</v>
      </c>
    </row>
    <row r="11" spans="2:28" x14ac:dyDescent="0.55000000000000004">
      <c r="B11" s="4" t="s">
        <v>84</v>
      </c>
      <c r="D11" s="61">
        <v>0</v>
      </c>
      <c r="E11" s="111"/>
      <c r="F11" s="61">
        <v>475654744</v>
      </c>
      <c r="G11" s="111"/>
      <c r="H11" s="61">
        <v>0</v>
      </c>
      <c r="I11" s="111"/>
      <c r="J11" s="61">
        <v>475654744</v>
      </c>
      <c r="K11" s="111"/>
      <c r="L11" s="160">
        <v>6.55</v>
      </c>
      <c r="M11" s="111"/>
      <c r="N11" s="61">
        <v>0</v>
      </c>
      <c r="O11" s="111"/>
      <c r="P11" s="61">
        <v>475654744</v>
      </c>
      <c r="Q11" s="111"/>
      <c r="R11" s="61">
        <v>0</v>
      </c>
      <c r="S11" s="111"/>
      <c r="T11" s="61">
        <v>475654744</v>
      </c>
      <c r="U11" s="111"/>
      <c r="V11" s="158">
        <v>6.55</v>
      </c>
    </row>
    <row r="12" spans="2:28" ht="23.25" customHeight="1" x14ac:dyDescent="0.55000000000000004">
      <c r="B12" s="4" t="s">
        <v>13</v>
      </c>
      <c r="D12" s="61">
        <v>0</v>
      </c>
      <c r="E12" s="111"/>
      <c r="F12" s="61">
        <v>282653460</v>
      </c>
      <c r="G12" s="111"/>
      <c r="H12" s="61">
        <v>0</v>
      </c>
      <c r="I12" s="111"/>
      <c r="J12" s="61">
        <v>282653460</v>
      </c>
      <c r="K12" s="111"/>
      <c r="L12" s="160">
        <v>3.89</v>
      </c>
      <c r="M12" s="111"/>
      <c r="N12" s="61">
        <v>0</v>
      </c>
      <c r="O12" s="111"/>
      <c r="P12" s="61">
        <v>282653460</v>
      </c>
      <c r="Q12" s="111"/>
      <c r="R12" s="61">
        <v>0</v>
      </c>
      <c r="S12" s="111"/>
      <c r="T12" s="61">
        <v>282653460</v>
      </c>
      <c r="U12" s="111"/>
      <c r="V12" s="158">
        <v>3.89</v>
      </c>
    </row>
    <row r="13" spans="2:28" ht="23.25" customHeight="1" x14ac:dyDescent="0.55000000000000004">
      <c r="B13" s="4" t="s">
        <v>197</v>
      </c>
      <c r="D13" s="61">
        <v>0</v>
      </c>
      <c r="E13" s="111"/>
      <c r="F13" s="61">
        <v>5853046</v>
      </c>
      <c r="G13" s="111"/>
      <c r="H13" s="61">
        <v>0</v>
      </c>
      <c r="I13" s="111"/>
      <c r="J13" s="61">
        <v>5853046</v>
      </c>
      <c r="K13" s="111"/>
      <c r="L13" s="160">
        <v>0.08</v>
      </c>
      <c r="M13" s="111"/>
      <c r="N13" s="61">
        <v>0</v>
      </c>
      <c r="O13" s="111"/>
      <c r="P13" s="61">
        <v>5853046</v>
      </c>
      <c r="Q13" s="111"/>
      <c r="R13" s="61">
        <v>0</v>
      </c>
      <c r="S13" s="111"/>
      <c r="T13" s="61">
        <v>5853046</v>
      </c>
      <c r="U13" s="111"/>
      <c r="V13" s="158">
        <v>0.08</v>
      </c>
    </row>
    <row r="14" spans="2:28" ht="23.25" customHeight="1" x14ac:dyDescent="0.55000000000000004">
      <c r="B14" s="4" t="s">
        <v>206</v>
      </c>
      <c r="D14" s="61">
        <v>0</v>
      </c>
      <c r="E14" s="111"/>
      <c r="F14" s="61">
        <v>6405773</v>
      </c>
      <c r="G14" s="111"/>
      <c r="H14" s="61">
        <v>0</v>
      </c>
      <c r="I14" s="111"/>
      <c r="J14" s="61">
        <v>6405773</v>
      </c>
      <c r="K14" s="111"/>
      <c r="L14" s="160">
        <v>0.09</v>
      </c>
      <c r="M14" s="111"/>
      <c r="N14" s="61">
        <v>0</v>
      </c>
      <c r="O14" s="111"/>
      <c r="P14" s="61">
        <v>6405773</v>
      </c>
      <c r="Q14" s="111"/>
      <c r="R14" s="61">
        <v>0</v>
      </c>
      <c r="S14" s="111"/>
      <c r="T14" s="61">
        <v>6405773</v>
      </c>
      <c r="U14" s="111"/>
      <c r="V14" s="158">
        <v>0.09</v>
      </c>
    </row>
    <row r="15" spans="2:28" ht="23.25" customHeight="1" x14ac:dyDescent="0.55000000000000004">
      <c r="B15" s="4" t="s">
        <v>190</v>
      </c>
      <c r="D15" s="61">
        <v>0</v>
      </c>
      <c r="E15" s="111"/>
      <c r="F15" s="61">
        <v>43933067</v>
      </c>
      <c r="G15" s="111"/>
      <c r="H15" s="61">
        <v>0</v>
      </c>
      <c r="I15" s="111"/>
      <c r="J15" s="61">
        <v>43933067</v>
      </c>
      <c r="K15" s="111"/>
      <c r="L15" s="160">
        <v>0.6</v>
      </c>
      <c r="M15" s="111"/>
      <c r="N15" s="61">
        <v>0</v>
      </c>
      <c r="O15" s="111"/>
      <c r="P15" s="61">
        <v>43933067</v>
      </c>
      <c r="Q15" s="111"/>
      <c r="R15" s="61">
        <v>0</v>
      </c>
      <c r="S15" s="111"/>
      <c r="T15" s="61">
        <v>43933067</v>
      </c>
      <c r="U15" s="111"/>
      <c r="V15" s="158">
        <v>0.6</v>
      </c>
    </row>
    <row r="16" spans="2:28" ht="23.25" customHeight="1" x14ac:dyDescent="0.55000000000000004">
      <c r="B16" s="4" t="s">
        <v>195</v>
      </c>
      <c r="D16" s="61">
        <v>0</v>
      </c>
      <c r="E16" s="111"/>
      <c r="F16" s="61">
        <v>149147262</v>
      </c>
      <c r="G16" s="111"/>
      <c r="H16" s="61">
        <v>0</v>
      </c>
      <c r="I16" s="111"/>
      <c r="J16" s="61">
        <v>149147262</v>
      </c>
      <c r="K16" s="111"/>
      <c r="L16" s="160">
        <v>2.0499999999999998</v>
      </c>
      <c r="M16" s="111"/>
      <c r="N16" s="61">
        <v>0</v>
      </c>
      <c r="O16" s="111"/>
      <c r="P16" s="61">
        <v>149147262</v>
      </c>
      <c r="Q16" s="111"/>
      <c r="R16" s="61">
        <v>0</v>
      </c>
      <c r="S16" s="111"/>
      <c r="T16" s="61">
        <v>149147262</v>
      </c>
      <c r="U16" s="111"/>
      <c r="V16" s="158">
        <v>2.0499999999999998</v>
      </c>
    </row>
    <row r="17" spans="1:22" ht="23.25" customHeight="1" x14ac:dyDescent="0.55000000000000004">
      <c r="B17" s="4" t="s">
        <v>196</v>
      </c>
      <c r="D17" s="61">
        <v>0</v>
      </c>
      <c r="E17" s="111"/>
      <c r="F17" s="61">
        <v>374962505</v>
      </c>
      <c r="G17" s="111"/>
      <c r="H17" s="61">
        <v>0</v>
      </c>
      <c r="I17" s="111"/>
      <c r="J17" s="61">
        <v>374962505</v>
      </c>
      <c r="K17" s="111"/>
      <c r="L17" s="160">
        <v>5.16</v>
      </c>
      <c r="M17" s="111"/>
      <c r="N17" s="61">
        <v>0</v>
      </c>
      <c r="O17" s="111"/>
      <c r="P17" s="61">
        <v>374962505</v>
      </c>
      <c r="Q17" s="111"/>
      <c r="R17" s="61">
        <v>0</v>
      </c>
      <c r="S17" s="111"/>
      <c r="T17" s="61">
        <v>374962505</v>
      </c>
      <c r="U17" s="111"/>
      <c r="V17" s="158">
        <v>5.16</v>
      </c>
    </row>
    <row r="18" spans="1:22" ht="21.75" thickBot="1" x14ac:dyDescent="0.6">
      <c r="B18" s="35" t="s">
        <v>67</v>
      </c>
      <c r="D18" s="65">
        <f>SUM(D10:D17)</f>
        <v>0</v>
      </c>
      <c r="E18" s="5"/>
      <c r="F18" s="65">
        <f>SUM(F10:F17)</f>
        <v>2207952552</v>
      </c>
      <c r="G18" s="5"/>
      <c r="H18" s="65">
        <f>SUM(H10:H17)</f>
        <v>0</v>
      </c>
      <c r="I18" s="5"/>
      <c r="J18" s="65">
        <f>SUM(J10:J17)</f>
        <v>2207952552</v>
      </c>
      <c r="K18" s="5"/>
      <c r="L18" s="159">
        <f>SUM(L10:L17)</f>
        <v>30.380000000000003</v>
      </c>
      <c r="M18" s="5"/>
      <c r="N18" s="65">
        <f>SUM(N10:N17)</f>
        <v>0</v>
      </c>
      <c r="O18" s="5"/>
      <c r="P18" s="65"/>
      <c r="Q18" s="5"/>
      <c r="R18" s="65">
        <f>SUM(R10:R17)</f>
        <v>0</v>
      </c>
      <c r="S18" s="5"/>
      <c r="T18" s="65">
        <f>SUM(T10:T17)</f>
        <v>2207952552</v>
      </c>
      <c r="U18" s="5"/>
      <c r="V18" s="159">
        <f>SUM(V10:V17)</f>
        <v>30.380000000000003</v>
      </c>
    </row>
    <row r="19" spans="1:22" ht="21.75" thickTop="1" x14ac:dyDescent="0.55000000000000004"/>
    <row r="20" spans="1:22" ht="21" customHeight="1" x14ac:dyDescent="0.55000000000000004">
      <c r="A20" s="220">
        <v>11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</row>
    <row r="21" spans="1:22" x14ac:dyDescent="0.55000000000000004">
      <c r="T21" s="21"/>
    </row>
  </sheetData>
  <sortState xmlns:xlrd2="http://schemas.microsoft.com/office/spreadsheetml/2017/richdata2" ref="B10:V17">
    <sortCondition descending="1" ref="T10:T17"/>
  </sortState>
  <mergeCells count="17">
    <mergeCell ref="D9"/>
    <mergeCell ref="F9"/>
    <mergeCell ref="H9"/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</mergeCells>
  <printOptions horizontalCentered="1" verticalCentered="1"/>
  <pageMargins left="0" right="0" top="0" bottom="0" header="0.3" footer="0.3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3"/>
  <sheetViews>
    <sheetView rightToLeft="1" view="pageBreakPreview" topLeftCell="A7" zoomScale="85" zoomScaleNormal="70" zoomScaleSheetLayoutView="85" workbookViewId="0">
      <selection activeCell="L21" sqref="L2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5" t="s">
        <v>79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4"/>
      <c r="R2" s="14"/>
      <c r="S2" s="14"/>
      <c r="T2" s="14"/>
      <c r="U2" s="14"/>
    </row>
    <row r="3" spans="2:28" ht="30" x14ac:dyDescent="0.6">
      <c r="B3" s="175" t="s">
        <v>39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4"/>
      <c r="R3" s="14"/>
    </row>
    <row r="4" spans="2:28" ht="30" x14ac:dyDescent="0.6">
      <c r="B4" s="175" t="s">
        <v>214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162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6" t="s">
        <v>43</v>
      </c>
      <c r="D7" s="177" t="s">
        <v>41</v>
      </c>
      <c r="E7" s="177" t="s">
        <v>41</v>
      </c>
      <c r="F7" s="177" t="s">
        <v>41</v>
      </c>
      <c r="G7" s="177" t="s">
        <v>41</v>
      </c>
      <c r="H7" s="177" t="s">
        <v>41</v>
      </c>
      <c r="I7" s="177" t="s">
        <v>41</v>
      </c>
      <c r="J7" s="177" t="s">
        <v>41</v>
      </c>
      <c r="L7" s="177" t="s">
        <v>42</v>
      </c>
      <c r="M7" s="177" t="s">
        <v>42</v>
      </c>
      <c r="N7" s="177" t="s">
        <v>42</v>
      </c>
      <c r="O7" s="177" t="s">
        <v>42</v>
      </c>
      <c r="P7" s="177" t="s">
        <v>42</v>
      </c>
      <c r="Q7" s="177" t="s">
        <v>42</v>
      </c>
      <c r="R7" s="177" t="s">
        <v>42</v>
      </c>
    </row>
    <row r="8" spans="2:28" s="37" customFormat="1" ht="48" customHeight="1" x14ac:dyDescent="0.75">
      <c r="B8" s="176" t="s">
        <v>43</v>
      </c>
      <c r="D8" s="222" t="s">
        <v>60</v>
      </c>
      <c r="E8" s="38"/>
      <c r="F8" s="222" t="s">
        <v>57</v>
      </c>
      <c r="G8" s="38"/>
      <c r="H8" s="222" t="s">
        <v>58</v>
      </c>
      <c r="I8" s="38"/>
      <c r="J8" s="222" t="s">
        <v>61</v>
      </c>
      <c r="L8" s="222" t="s">
        <v>60</v>
      </c>
      <c r="M8" s="38"/>
      <c r="N8" s="222" t="s">
        <v>57</v>
      </c>
      <c r="O8" s="38"/>
      <c r="P8" s="222" t="s">
        <v>58</v>
      </c>
      <c r="Q8" s="38"/>
      <c r="R8" s="222" t="s">
        <v>61</v>
      </c>
    </row>
    <row r="9" spans="2:28" ht="21.75" x14ac:dyDescent="0.6">
      <c r="B9" s="34" t="s">
        <v>181</v>
      </c>
      <c r="C9" s="4"/>
      <c r="D9" s="63">
        <v>0</v>
      </c>
      <c r="E9" s="5"/>
      <c r="F9" s="63">
        <v>89598290</v>
      </c>
      <c r="G9" s="5"/>
      <c r="H9" s="63">
        <v>2979461</v>
      </c>
      <c r="I9" s="5"/>
      <c r="J9" s="63">
        <v>92577751</v>
      </c>
      <c r="K9" s="5"/>
      <c r="L9" s="63">
        <v>0</v>
      </c>
      <c r="M9" s="5"/>
      <c r="N9" s="63">
        <v>89598290</v>
      </c>
      <c r="O9" s="5"/>
      <c r="P9" s="63">
        <v>2979461</v>
      </c>
      <c r="Q9" s="4"/>
      <c r="R9" s="63">
        <v>92577751</v>
      </c>
    </row>
    <row r="10" spans="2:28" ht="21.75" x14ac:dyDescent="0.6">
      <c r="B10" s="4" t="s">
        <v>198</v>
      </c>
      <c r="C10" s="4"/>
      <c r="D10" s="64">
        <v>0</v>
      </c>
      <c r="E10" s="5"/>
      <c r="F10" s="64">
        <v>50012279</v>
      </c>
      <c r="G10" s="5"/>
      <c r="H10" s="64">
        <v>0</v>
      </c>
      <c r="I10" s="5"/>
      <c r="J10" s="64">
        <v>50012279</v>
      </c>
      <c r="K10" s="5"/>
      <c r="L10" s="64">
        <v>0</v>
      </c>
      <c r="M10" s="5"/>
      <c r="N10" s="64">
        <v>50012279</v>
      </c>
      <c r="O10" s="5"/>
      <c r="P10" s="64">
        <v>0</v>
      </c>
      <c r="Q10" s="4"/>
      <c r="R10" s="64">
        <v>50012279</v>
      </c>
    </row>
    <row r="11" spans="2:28" ht="21.75" x14ac:dyDescent="0.6">
      <c r="B11" s="4" t="s">
        <v>187</v>
      </c>
      <c r="C11" s="4"/>
      <c r="D11" s="64">
        <v>0</v>
      </c>
      <c r="E11" s="5"/>
      <c r="F11" s="64">
        <v>42360081</v>
      </c>
      <c r="G11" s="5"/>
      <c r="H11" s="64">
        <v>0</v>
      </c>
      <c r="I11" s="5"/>
      <c r="J11" s="64">
        <v>42360081</v>
      </c>
      <c r="K11" s="5"/>
      <c r="L11" s="64">
        <v>0</v>
      </c>
      <c r="M11" s="5"/>
      <c r="N11" s="64">
        <v>42360081</v>
      </c>
      <c r="O11" s="5"/>
      <c r="P11" s="64">
        <v>0</v>
      </c>
      <c r="Q11" s="4"/>
      <c r="R11" s="64">
        <v>42360081</v>
      </c>
    </row>
    <row r="12" spans="2:28" ht="21.75" x14ac:dyDescent="0.6">
      <c r="B12" s="4" t="s">
        <v>178</v>
      </c>
      <c r="C12" s="4"/>
      <c r="D12" s="64">
        <v>0</v>
      </c>
      <c r="E12" s="5"/>
      <c r="F12" s="64">
        <v>9148706</v>
      </c>
      <c r="G12" s="5"/>
      <c r="H12" s="64">
        <v>3059446</v>
      </c>
      <c r="I12" s="5"/>
      <c r="J12" s="64">
        <v>12208152</v>
      </c>
      <c r="K12" s="5"/>
      <c r="L12" s="64">
        <v>0</v>
      </c>
      <c r="M12" s="5"/>
      <c r="N12" s="64">
        <v>9148706</v>
      </c>
      <c r="O12" s="5"/>
      <c r="P12" s="64">
        <v>3059446</v>
      </c>
      <c r="Q12" s="4"/>
      <c r="R12" s="64">
        <v>12208152</v>
      </c>
    </row>
    <row r="13" spans="2:28" ht="21.75" x14ac:dyDescent="0.6">
      <c r="B13" s="4" t="s">
        <v>175</v>
      </c>
      <c r="C13" s="4"/>
      <c r="D13" s="64">
        <v>0</v>
      </c>
      <c r="E13" s="5"/>
      <c r="F13" s="64">
        <v>-11151077</v>
      </c>
      <c r="G13" s="5"/>
      <c r="H13" s="64">
        <v>0</v>
      </c>
      <c r="I13" s="5"/>
      <c r="J13" s="64">
        <v>-11151077</v>
      </c>
      <c r="K13" s="5"/>
      <c r="L13" s="64">
        <v>0</v>
      </c>
      <c r="M13" s="5"/>
      <c r="N13" s="64">
        <v>-11151077</v>
      </c>
      <c r="O13" s="5"/>
      <c r="P13" s="64">
        <v>0</v>
      </c>
      <c r="Q13" s="4"/>
      <c r="R13" s="64">
        <v>-11151077</v>
      </c>
    </row>
    <row r="14" spans="2:28" ht="21.75" x14ac:dyDescent="0.6">
      <c r="B14" s="4" t="s">
        <v>191</v>
      </c>
      <c r="C14" s="4"/>
      <c r="D14" s="64">
        <v>0</v>
      </c>
      <c r="E14" s="5"/>
      <c r="F14" s="64">
        <v>-12715593</v>
      </c>
      <c r="G14" s="5"/>
      <c r="H14" s="64">
        <v>0</v>
      </c>
      <c r="I14" s="5"/>
      <c r="J14" s="64">
        <v>-12715593</v>
      </c>
      <c r="K14" s="5"/>
      <c r="L14" s="64">
        <v>0</v>
      </c>
      <c r="M14" s="5"/>
      <c r="N14" s="64">
        <v>-12715593</v>
      </c>
      <c r="O14" s="5"/>
      <c r="P14" s="64">
        <v>0</v>
      </c>
      <c r="Q14" s="4"/>
      <c r="R14" s="64">
        <v>-12715593</v>
      </c>
    </row>
    <row r="15" spans="2:28" ht="21.75" x14ac:dyDescent="0.6">
      <c r="B15" s="4" t="s">
        <v>200</v>
      </c>
      <c r="C15" s="4"/>
      <c r="D15" s="64">
        <v>0</v>
      </c>
      <c r="E15" s="5"/>
      <c r="F15" s="64">
        <v>-33769878</v>
      </c>
      <c r="G15" s="5"/>
      <c r="H15" s="64">
        <v>0</v>
      </c>
      <c r="I15" s="5"/>
      <c r="J15" s="64">
        <v>-33769878</v>
      </c>
      <c r="K15" s="5"/>
      <c r="L15" s="64">
        <v>0</v>
      </c>
      <c r="M15" s="5"/>
      <c r="N15" s="64">
        <v>-33769878</v>
      </c>
      <c r="O15" s="5"/>
      <c r="P15" s="64">
        <v>0</v>
      </c>
      <c r="Q15" s="4"/>
      <c r="R15" s="64">
        <v>-33769878</v>
      </c>
    </row>
    <row r="16" spans="2:28" ht="21.75" x14ac:dyDescent="0.6">
      <c r="B16" s="4" t="s">
        <v>184</v>
      </c>
      <c r="C16" s="4"/>
      <c r="D16" s="64">
        <v>0</v>
      </c>
      <c r="E16" s="5"/>
      <c r="F16" s="64">
        <v>-87794533</v>
      </c>
      <c r="G16" s="5"/>
      <c r="H16" s="64">
        <v>0</v>
      </c>
      <c r="I16" s="5"/>
      <c r="J16" s="64">
        <v>-87794533</v>
      </c>
      <c r="K16" s="5"/>
      <c r="L16" s="64">
        <v>0</v>
      </c>
      <c r="M16" s="5"/>
      <c r="N16" s="64">
        <v>-87794533</v>
      </c>
      <c r="O16" s="5"/>
      <c r="P16" s="64">
        <v>0</v>
      </c>
      <c r="Q16" s="4"/>
      <c r="R16" s="64">
        <v>-87794533</v>
      </c>
    </row>
    <row r="17" spans="1:18" ht="24.75" thickBot="1" x14ac:dyDescent="0.65">
      <c r="B17" s="18" t="s">
        <v>67</v>
      </c>
      <c r="D17" s="66">
        <f t="shared" ref="D17:R17" si="0">SUM(D9:D16)</f>
        <v>0</v>
      </c>
      <c r="E17" s="66">
        <f t="shared" si="0"/>
        <v>0</v>
      </c>
      <c r="F17" s="66">
        <f t="shared" si="0"/>
        <v>45688275</v>
      </c>
      <c r="G17" s="66">
        <f t="shared" si="0"/>
        <v>0</v>
      </c>
      <c r="H17" s="66">
        <f t="shared" si="0"/>
        <v>6038907</v>
      </c>
      <c r="I17" s="66">
        <f t="shared" si="0"/>
        <v>0</v>
      </c>
      <c r="J17" s="66">
        <f t="shared" si="0"/>
        <v>51727182</v>
      </c>
      <c r="K17" s="66">
        <f t="shared" si="0"/>
        <v>0</v>
      </c>
      <c r="L17" s="66">
        <f t="shared" si="0"/>
        <v>0</v>
      </c>
      <c r="M17" s="66">
        <f t="shared" si="0"/>
        <v>0</v>
      </c>
      <c r="N17" s="66">
        <f t="shared" si="0"/>
        <v>45688275</v>
      </c>
      <c r="O17" s="66">
        <f t="shared" si="0"/>
        <v>0</v>
      </c>
      <c r="P17" s="66">
        <f t="shared" si="0"/>
        <v>6038907</v>
      </c>
      <c r="Q17" s="66">
        <f t="shared" si="0"/>
        <v>0</v>
      </c>
      <c r="R17" s="66">
        <f t="shared" si="0"/>
        <v>51727182</v>
      </c>
    </row>
    <row r="18" spans="1:18" ht="21.75" thickTop="1" x14ac:dyDescent="0.6">
      <c r="L18"/>
    </row>
    <row r="19" spans="1:18" ht="21" customHeight="1" x14ac:dyDescent="0.6">
      <c r="A19" s="174">
        <v>12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8" x14ac:dyDescent="0.6">
      <c r="L20"/>
    </row>
    <row r="21" spans="1:18" x14ac:dyDescent="0.6">
      <c r="L21"/>
    </row>
    <row r="22" spans="1:18" x14ac:dyDescent="0.6">
      <c r="L22"/>
    </row>
    <row r="23" spans="1:18" x14ac:dyDescent="0.6">
      <c r="L23"/>
    </row>
  </sheetData>
  <sortState xmlns:xlrd2="http://schemas.microsoft.com/office/spreadsheetml/2017/richdata2" ref="B9:R16">
    <sortCondition descending="1" ref="R9:R16"/>
  </sortState>
  <mergeCells count="15">
    <mergeCell ref="A19:R19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B10" sqref="B10:J16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5" t="s">
        <v>79</v>
      </c>
      <c r="C2" s="175"/>
      <c r="D2" s="175"/>
      <c r="E2" s="175"/>
      <c r="F2" s="175"/>
      <c r="G2" s="175"/>
      <c r="H2" s="175"/>
      <c r="I2" s="175"/>
      <c r="J2" s="175"/>
    </row>
    <row r="3" spans="2:26" ht="31.5" customHeight="1" x14ac:dyDescent="0.55000000000000004">
      <c r="B3" s="175" t="s">
        <v>39</v>
      </c>
      <c r="C3" s="175"/>
      <c r="D3" s="175"/>
      <c r="E3" s="175"/>
      <c r="F3" s="175"/>
      <c r="G3" s="175"/>
      <c r="H3" s="175"/>
      <c r="I3" s="175"/>
      <c r="J3" s="175"/>
    </row>
    <row r="4" spans="2:26" ht="31.5" customHeight="1" x14ac:dyDescent="0.55000000000000004">
      <c r="B4" s="175" t="s">
        <v>214</v>
      </c>
      <c r="C4" s="175"/>
      <c r="D4" s="175"/>
      <c r="E4" s="175"/>
      <c r="F4" s="175"/>
      <c r="G4" s="175"/>
      <c r="H4" s="175"/>
      <c r="I4" s="175"/>
      <c r="J4" s="175"/>
    </row>
    <row r="5" spans="2:26" ht="73.5" customHeight="1" x14ac:dyDescent="0.55000000000000004"/>
    <row r="6" spans="2:26" ht="30" x14ac:dyDescent="0.55000000000000004">
      <c r="B6" s="11" t="s">
        <v>163</v>
      </c>
      <c r="D6" s="169"/>
      <c r="E6" s="169"/>
      <c r="F6" s="169"/>
      <c r="G6" s="169"/>
      <c r="H6" s="169"/>
      <c r="I6" s="169"/>
      <c r="J6" s="16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9" t="s">
        <v>62</v>
      </c>
      <c r="C8" s="179" t="s">
        <v>62</v>
      </c>
      <c r="D8" s="179" t="s">
        <v>41</v>
      </c>
      <c r="E8" s="179" t="s">
        <v>41</v>
      </c>
      <c r="F8" s="179" t="s">
        <v>41</v>
      </c>
      <c r="H8" s="179" t="s">
        <v>42</v>
      </c>
      <c r="I8" s="179" t="s">
        <v>42</v>
      </c>
      <c r="J8" s="179" t="s">
        <v>42</v>
      </c>
    </row>
    <row r="9" spans="2:26" s="29" customFormat="1" ht="50.25" customHeight="1" x14ac:dyDescent="0.6">
      <c r="B9" s="224" t="s">
        <v>63</v>
      </c>
      <c r="D9" s="224" t="s">
        <v>64</v>
      </c>
      <c r="F9" s="224" t="s">
        <v>65</v>
      </c>
      <c r="H9" s="224" t="s">
        <v>64</v>
      </c>
      <c r="J9" s="224" t="s">
        <v>65</v>
      </c>
    </row>
    <row r="10" spans="2:26" s="4" customFormat="1" ht="27.75" customHeight="1" x14ac:dyDescent="0.55000000000000004">
      <c r="B10" s="5" t="s">
        <v>218</v>
      </c>
      <c r="D10" s="63">
        <v>455310054</v>
      </c>
      <c r="E10" s="5"/>
      <c r="F10" s="5"/>
      <c r="G10" s="5"/>
      <c r="H10" s="63">
        <v>455310054</v>
      </c>
      <c r="I10" s="5">
        <v>0</v>
      </c>
      <c r="J10" s="89"/>
    </row>
    <row r="11" spans="2:26" s="4" customFormat="1" ht="27.75" customHeight="1" x14ac:dyDescent="0.55000000000000004">
      <c r="B11" s="5" t="s">
        <v>217</v>
      </c>
      <c r="D11" s="64">
        <v>454936758</v>
      </c>
      <c r="F11" s="5">
        <v>0</v>
      </c>
      <c r="G11" s="5"/>
      <c r="H11" s="64">
        <v>454936758</v>
      </c>
      <c r="I11" s="5">
        <v>0</v>
      </c>
      <c r="J11" s="31"/>
    </row>
    <row r="12" spans="2:26" s="4" customFormat="1" ht="27.75" customHeight="1" x14ac:dyDescent="0.55000000000000004">
      <c r="B12" s="5" t="s">
        <v>219</v>
      </c>
      <c r="D12" s="64">
        <v>441038253</v>
      </c>
      <c r="E12" s="5"/>
      <c r="F12" s="5"/>
      <c r="G12" s="5"/>
      <c r="H12" s="64">
        <v>441038253</v>
      </c>
      <c r="I12" s="5">
        <v>0</v>
      </c>
      <c r="J12" s="31"/>
    </row>
    <row r="13" spans="2:26" s="4" customFormat="1" ht="27.75" customHeight="1" x14ac:dyDescent="0.55000000000000004">
      <c r="B13" s="5" t="s">
        <v>220</v>
      </c>
      <c r="D13" s="64">
        <v>181540</v>
      </c>
      <c r="E13" s="5"/>
      <c r="F13" s="5"/>
      <c r="G13" s="5"/>
      <c r="H13" s="64">
        <v>181540</v>
      </c>
      <c r="I13" s="5">
        <v>0</v>
      </c>
      <c r="J13" s="31"/>
    </row>
    <row r="14" spans="2:26" s="4" customFormat="1" ht="27.75" customHeight="1" x14ac:dyDescent="0.55000000000000004">
      <c r="B14" s="5" t="s">
        <v>221</v>
      </c>
      <c r="D14" s="64">
        <v>29992</v>
      </c>
      <c r="E14" s="5"/>
      <c r="F14" s="5"/>
      <c r="G14" s="5"/>
      <c r="H14" s="64">
        <v>29992</v>
      </c>
      <c r="I14" s="5">
        <v>0</v>
      </c>
      <c r="J14" s="31"/>
    </row>
    <row r="15" spans="2:26" s="4" customFormat="1" ht="27.75" customHeight="1" x14ac:dyDescent="0.55000000000000004">
      <c r="B15" s="5" t="s">
        <v>222</v>
      </c>
      <c r="D15" s="64">
        <v>6500</v>
      </c>
      <c r="E15" s="5"/>
      <c r="F15" s="5"/>
      <c r="G15" s="5"/>
      <c r="H15" s="64">
        <v>6500</v>
      </c>
      <c r="I15" s="5">
        <v>0</v>
      </c>
      <c r="J15" s="31"/>
    </row>
    <row r="16" spans="2:26" s="4" customFormat="1" ht="27.75" customHeight="1" x14ac:dyDescent="0.55000000000000004">
      <c r="B16" s="5" t="s">
        <v>223</v>
      </c>
      <c r="D16" s="64">
        <v>2214</v>
      </c>
      <c r="E16" s="5"/>
      <c r="F16" s="5"/>
      <c r="G16" s="5"/>
      <c r="H16" s="64">
        <v>2214</v>
      </c>
      <c r="I16" s="5"/>
      <c r="J16" s="31"/>
    </row>
    <row r="17" spans="1:10" ht="21.75" customHeight="1" thickBot="1" x14ac:dyDescent="0.6">
      <c r="B17" s="223" t="s">
        <v>67</v>
      </c>
      <c r="C17" s="223"/>
      <c r="D17" s="66">
        <f>SUM(D10:D16)</f>
        <v>1351505311</v>
      </c>
      <c r="E17" s="67"/>
      <c r="F17" s="68"/>
      <c r="G17" s="67"/>
      <c r="H17" s="66">
        <f>SUM(H10:H16)</f>
        <v>1351505311</v>
      </c>
      <c r="I17" s="67"/>
      <c r="J17" s="91"/>
    </row>
    <row r="18" spans="1:10" ht="21.75" customHeight="1" thickTop="1" x14ac:dyDescent="0.55000000000000004">
      <c r="D18" s="2" t="s">
        <v>152</v>
      </c>
      <c r="J18" s="88"/>
    </row>
    <row r="19" spans="1:10" ht="21" customHeight="1" x14ac:dyDescent="0.55000000000000004">
      <c r="A19" s="174">
        <v>13</v>
      </c>
      <c r="B19" s="174"/>
      <c r="C19" s="174"/>
      <c r="D19" s="174"/>
      <c r="E19" s="174"/>
      <c r="F19" s="174"/>
      <c r="G19" s="174"/>
      <c r="H19" s="174"/>
      <c r="I19" s="174"/>
      <c r="J19" s="174"/>
    </row>
    <row r="20" spans="1:10" ht="21.75" customHeight="1" x14ac:dyDescent="0.55000000000000004">
      <c r="J20" s="88"/>
    </row>
  </sheetData>
  <sortState xmlns:xlrd2="http://schemas.microsoft.com/office/spreadsheetml/2017/richdata2" ref="B10:J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D15" sqref="D1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5" t="s">
        <v>79</v>
      </c>
      <c r="C2" s="175"/>
      <c r="D2" s="175"/>
      <c r="E2" s="175"/>
      <c r="F2" s="175"/>
    </row>
    <row r="3" spans="2:16" ht="30" x14ac:dyDescent="0.55000000000000004">
      <c r="B3" s="175" t="s">
        <v>39</v>
      </c>
      <c r="C3" s="175"/>
      <c r="D3" s="175"/>
      <c r="E3" s="175"/>
      <c r="F3" s="175"/>
    </row>
    <row r="4" spans="2:16" ht="30" x14ac:dyDescent="0.55000000000000004">
      <c r="B4" s="175" t="s">
        <v>214</v>
      </c>
      <c r="C4" s="175"/>
      <c r="D4" s="175"/>
      <c r="E4" s="175"/>
      <c r="F4" s="175"/>
    </row>
    <row r="5" spans="2:16" ht="125.25" customHeight="1" x14ac:dyDescent="0.55000000000000004"/>
    <row r="6" spans="2:16" s="18" customFormat="1" ht="24" x14ac:dyDescent="0.6">
      <c r="B6" s="45" t="s">
        <v>164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7" t="s">
        <v>66</v>
      </c>
      <c r="D8" s="175" t="s">
        <v>41</v>
      </c>
      <c r="F8" s="175" t="s">
        <v>215</v>
      </c>
    </row>
    <row r="9" spans="2:16" ht="30" x14ac:dyDescent="0.55000000000000004">
      <c r="B9" s="226" t="s">
        <v>66</v>
      </c>
      <c r="D9" s="227" t="s">
        <v>36</v>
      </c>
      <c r="F9" s="227" t="s">
        <v>36</v>
      </c>
    </row>
    <row r="10" spans="2:16" x14ac:dyDescent="0.55000000000000004">
      <c r="B10" s="2" t="s">
        <v>80</v>
      </c>
      <c r="D10" s="69">
        <v>4281949</v>
      </c>
      <c r="E10" s="67"/>
      <c r="F10" s="69">
        <v>4281949</v>
      </c>
    </row>
    <row r="11" spans="2:16" x14ac:dyDescent="0.55000000000000004">
      <c r="B11" s="2" t="s">
        <v>66</v>
      </c>
      <c r="D11" s="69">
        <v>0</v>
      </c>
      <c r="E11" s="67"/>
      <c r="F11" s="69">
        <v>0</v>
      </c>
    </row>
    <row r="12" spans="2:16" x14ac:dyDescent="0.55000000000000004">
      <c r="B12" s="2" t="s">
        <v>83</v>
      </c>
      <c r="D12" s="69">
        <v>0</v>
      </c>
      <c r="E12" s="67"/>
      <c r="F12" s="69">
        <v>0</v>
      </c>
    </row>
    <row r="13" spans="2:16" ht="21.75" thickBot="1" x14ac:dyDescent="0.6">
      <c r="B13" s="23" t="s">
        <v>67</v>
      </c>
      <c r="D13" s="66">
        <f>SUM(D10:D12)</f>
        <v>4281949</v>
      </c>
      <c r="E13" s="67"/>
      <c r="F13" s="66">
        <f>SUM(F10:F12)</f>
        <v>4281949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5">
        <v>14</v>
      </c>
      <c r="B17" s="225"/>
      <c r="C17" s="225"/>
      <c r="D17" s="225"/>
      <c r="E17" s="225"/>
      <c r="F17" s="225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 x14ac:dyDescent="0.2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4" x14ac:dyDescent="0.25">
      <c r="A5" s="228" t="s">
        <v>171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ht="21" x14ac:dyDescent="0.25">
      <c r="A6" s="118"/>
      <c r="B6" s="118"/>
      <c r="C6" s="118"/>
      <c r="D6" s="118"/>
      <c r="E6" s="118"/>
      <c r="F6" s="118"/>
      <c r="G6" s="118"/>
      <c r="H6" s="118"/>
      <c r="I6" s="120" t="s">
        <v>41</v>
      </c>
      <c r="J6" s="118"/>
      <c r="K6" s="120" t="s">
        <v>108</v>
      </c>
    </row>
    <row r="7" spans="1:11" ht="114" customHeight="1" x14ac:dyDescent="0.25">
      <c r="A7" s="120" t="s">
        <v>133</v>
      </c>
      <c r="B7" s="118"/>
      <c r="C7" s="127" t="s">
        <v>134</v>
      </c>
      <c r="D7" s="118"/>
      <c r="E7" s="127" t="s">
        <v>135</v>
      </c>
      <c r="F7" s="118"/>
      <c r="G7" s="127" t="s">
        <v>136</v>
      </c>
      <c r="H7" s="118"/>
      <c r="I7" s="126" t="s">
        <v>137</v>
      </c>
      <c r="J7" s="118"/>
      <c r="K7" s="126" t="s">
        <v>137</v>
      </c>
    </row>
    <row r="8" spans="1:1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ht="15.75" thickBot="1" x14ac:dyDescent="0.3">
      <c r="A12" s="141" t="s">
        <v>61</v>
      </c>
      <c r="B12" s="118"/>
      <c r="C12" s="140"/>
      <c r="D12" s="118"/>
      <c r="E12" s="140"/>
      <c r="F12" s="118"/>
      <c r="G12" s="140"/>
      <c r="H12" s="118"/>
      <c r="I12" s="140"/>
      <c r="J12" s="118"/>
      <c r="K12" s="140"/>
    </row>
    <row r="13" spans="1:11" ht="15.75" thickTop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29.25" customHeight="1" x14ac:dyDescent="0.25">
      <c r="A15" s="213">
        <v>15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</row>
    <row r="16" spans="1:1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x14ac:dyDescent="0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6"/>
  <sheetViews>
    <sheetView rightToLeft="1" view="pageBreakPreview" topLeftCell="A7" zoomScale="85" zoomScaleNormal="110" zoomScaleSheetLayoutView="85" workbookViewId="0">
      <selection activeCell="P13" sqref="P13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5" t="s">
        <v>79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2:28" ht="30" x14ac:dyDescent="0.55000000000000004">
      <c r="B3" s="175" t="s">
        <v>39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2:28" ht="30" x14ac:dyDescent="0.55000000000000004">
      <c r="B4" s="175" t="s">
        <v>214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28" ht="67.5" customHeight="1" x14ac:dyDescent="0.55000000000000004"/>
    <row r="6" spans="2:28" ht="30" x14ac:dyDescent="0.55000000000000004">
      <c r="B6" s="203" t="s">
        <v>172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29" t="s">
        <v>1</v>
      </c>
      <c r="D7" s="224" t="s">
        <v>47</v>
      </c>
      <c r="E7" s="224" t="s">
        <v>47</v>
      </c>
      <c r="F7" s="224" t="s">
        <v>47</v>
      </c>
      <c r="G7" s="224" t="s">
        <v>47</v>
      </c>
      <c r="H7" s="224" t="s">
        <v>47</v>
      </c>
      <c r="J7" s="224" t="s">
        <v>41</v>
      </c>
      <c r="K7" s="224" t="s">
        <v>41</v>
      </c>
      <c r="L7" s="224" t="s">
        <v>41</v>
      </c>
      <c r="M7" s="224" t="s">
        <v>41</v>
      </c>
      <c r="N7" s="224" t="s">
        <v>41</v>
      </c>
      <c r="P7" s="224" t="s">
        <v>42</v>
      </c>
      <c r="Q7" s="224" t="s">
        <v>42</v>
      </c>
      <c r="R7" s="224" t="s">
        <v>42</v>
      </c>
      <c r="S7" s="224" t="s">
        <v>42</v>
      </c>
      <c r="T7" s="224" t="s">
        <v>42</v>
      </c>
    </row>
    <row r="8" spans="2:28" s="29" customFormat="1" ht="63.75" customHeight="1" x14ac:dyDescent="0.6">
      <c r="B8" s="229" t="s">
        <v>1</v>
      </c>
      <c r="D8" s="117" t="s">
        <v>132</v>
      </c>
      <c r="E8" s="44"/>
      <c r="F8" s="230" t="s">
        <v>48</v>
      </c>
      <c r="G8" s="44"/>
      <c r="H8" s="230" t="s">
        <v>49</v>
      </c>
      <c r="J8" s="230" t="s">
        <v>50</v>
      </c>
      <c r="K8" s="44"/>
      <c r="L8" s="230" t="s">
        <v>45</v>
      </c>
      <c r="M8" s="44"/>
      <c r="N8" s="230" t="s">
        <v>51</v>
      </c>
      <c r="P8" s="230" t="s">
        <v>50</v>
      </c>
      <c r="Q8" s="44"/>
      <c r="R8" s="230" t="s">
        <v>45</v>
      </c>
      <c r="S8" s="44"/>
      <c r="T8" s="230" t="s">
        <v>51</v>
      </c>
    </row>
    <row r="9" spans="2:28" ht="21.75" thickBot="1" x14ac:dyDescent="0.6">
      <c r="B9" s="68" t="s">
        <v>67</v>
      </c>
      <c r="C9" s="95"/>
      <c r="D9" s="95"/>
      <c r="E9" s="95"/>
      <c r="F9" s="66"/>
      <c r="G9" s="68"/>
      <c r="H9" s="66"/>
      <c r="I9" s="67"/>
      <c r="J9" s="66">
        <v>0</v>
      </c>
      <c r="K9" s="67"/>
      <c r="L9" s="66">
        <v>0</v>
      </c>
      <c r="M9" s="67"/>
      <c r="N9" s="66">
        <v>0</v>
      </c>
      <c r="O9" s="67"/>
      <c r="P9" s="66">
        <v>0</v>
      </c>
      <c r="Q9" s="67"/>
      <c r="R9" s="66">
        <v>0</v>
      </c>
      <c r="S9" s="67"/>
      <c r="T9" s="66">
        <v>0</v>
      </c>
    </row>
    <row r="10" spans="2:28" ht="21.75" thickTop="1" x14ac:dyDescent="0.55000000000000004">
      <c r="L10"/>
    </row>
    <row r="11" spans="2:28" ht="30" x14ac:dyDescent="0.55000000000000004">
      <c r="B11" s="67"/>
      <c r="C11" s="67"/>
      <c r="D11" s="67"/>
      <c r="E11" s="67"/>
      <c r="F11" s="67"/>
      <c r="G11" s="67"/>
      <c r="H11" s="67"/>
      <c r="I11" s="67"/>
      <c r="J11" s="73">
        <v>16</v>
      </c>
      <c r="K11" s="67"/>
      <c r="L11" s="125"/>
      <c r="M11" s="67"/>
      <c r="N11" s="67"/>
      <c r="O11" s="67"/>
      <c r="P11" s="67"/>
      <c r="Q11" s="67"/>
      <c r="R11" s="67"/>
      <c r="S11" s="67"/>
      <c r="T11" s="67"/>
    </row>
    <row r="12" spans="2:28" x14ac:dyDescent="0.55000000000000004">
      <c r="L12"/>
    </row>
    <row r="13" spans="2:28" x14ac:dyDescent="0.55000000000000004">
      <c r="L13"/>
    </row>
    <row r="14" spans="2:28" x14ac:dyDescent="0.55000000000000004">
      <c r="L14"/>
    </row>
    <row r="15" spans="2:28" x14ac:dyDescent="0.55000000000000004">
      <c r="L15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 s="86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6"/>
  <sheetViews>
    <sheetView rightToLeft="1" workbookViewId="0">
      <selection activeCell="K17" sqref="K17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ht="25.5" x14ac:dyDescent="0.2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24" x14ac:dyDescent="0.25">
      <c r="A5" s="228" t="s">
        <v>173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</row>
    <row r="6" spans="1:19" ht="21" x14ac:dyDescent="0.25">
      <c r="A6" s="186" t="s">
        <v>138</v>
      </c>
      <c r="B6" s="118"/>
      <c r="C6" s="118"/>
      <c r="D6" s="118"/>
      <c r="E6" s="118"/>
      <c r="F6" s="118"/>
      <c r="G6" s="118"/>
      <c r="H6" s="118"/>
      <c r="I6" s="186" t="s">
        <v>41</v>
      </c>
      <c r="J6" s="186"/>
      <c r="K6" s="186"/>
      <c r="L6" s="186"/>
      <c r="M6" s="186"/>
      <c r="N6" s="118"/>
      <c r="O6" s="186" t="s">
        <v>108</v>
      </c>
      <c r="P6" s="186"/>
      <c r="Q6" s="186"/>
      <c r="R6" s="186"/>
      <c r="S6" s="186"/>
    </row>
    <row r="7" spans="1:19" ht="63" x14ac:dyDescent="0.25">
      <c r="A7" s="186"/>
      <c r="B7" s="118"/>
      <c r="C7" s="127" t="s">
        <v>139</v>
      </c>
      <c r="D7" s="118"/>
      <c r="E7" s="127" t="s">
        <v>72</v>
      </c>
      <c r="F7" s="118"/>
      <c r="G7" s="127" t="s">
        <v>140</v>
      </c>
      <c r="H7" s="118"/>
      <c r="I7" s="126" t="s">
        <v>44</v>
      </c>
      <c r="J7" s="119"/>
      <c r="K7" s="126" t="s">
        <v>45</v>
      </c>
      <c r="L7" s="119"/>
      <c r="M7" s="126" t="s">
        <v>46</v>
      </c>
      <c r="N7" s="118"/>
      <c r="O7" s="126" t="s">
        <v>44</v>
      </c>
      <c r="P7" s="119"/>
      <c r="Q7" s="126" t="s">
        <v>45</v>
      </c>
      <c r="R7" s="119"/>
      <c r="S7" s="126" t="s">
        <v>46</v>
      </c>
    </row>
    <row r="8" spans="1:19" ht="21.75" thickBot="1" x14ac:dyDescent="0.3">
      <c r="A8" s="123" t="s">
        <v>61</v>
      </c>
      <c r="B8" s="118"/>
      <c r="C8" s="122"/>
      <c r="D8" s="118"/>
      <c r="E8" s="145"/>
      <c r="F8" s="118"/>
      <c r="G8" s="122"/>
      <c r="H8" s="118"/>
      <c r="I8" s="122">
        <v>0</v>
      </c>
      <c r="J8" s="118"/>
      <c r="K8" s="122">
        <v>0</v>
      </c>
      <c r="L8" s="118"/>
      <c r="M8" s="122">
        <v>0</v>
      </c>
      <c r="N8" s="118"/>
      <c r="O8" s="122">
        <v>0</v>
      </c>
      <c r="P8" s="118"/>
      <c r="Q8" s="122">
        <v>0</v>
      </c>
      <c r="R8" s="118"/>
      <c r="S8" s="122">
        <v>0</v>
      </c>
    </row>
    <row r="9" spans="1:19" ht="15.75" thickTop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x14ac:dyDescent="0.2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ht="30" x14ac:dyDescent="0.25">
      <c r="A14" s="174">
        <v>17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</row>
    <row r="15" spans="1:19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0"/>
  <sheetViews>
    <sheetView rightToLeft="1" view="pageBreakPreview" zoomScale="70" zoomScaleNormal="70" zoomScaleSheetLayoutView="70" workbookViewId="0">
      <selection activeCell="B6" sqref="B6:J6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4" t="s">
        <v>79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22" ht="27" customHeight="1" x14ac:dyDescent="0.25">
      <c r="B3" s="234" t="s">
        <v>39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2:22" ht="27" customHeight="1" x14ac:dyDescent="0.25">
      <c r="B4" s="234" t="s">
        <v>214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22" s="25" customFormat="1" ht="21.75" customHeight="1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2:22" s="2" customFormat="1" ht="30.75" customHeight="1" x14ac:dyDescent="0.55000000000000004">
      <c r="B6" s="232" t="s">
        <v>226</v>
      </c>
      <c r="C6" s="232"/>
      <c r="D6" s="232"/>
      <c r="E6" s="232"/>
      <c r="F6" s="232"/>
      <c r="G6" s="232"/>
      <c r="H6" s="232"/>
      <c r="I6" s="232"/>
      <c r="J6" s="232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3" t="s">
        <v>40</v>
      </c>
      <c r="C8" s="233" t="s">
        <v>40</v>
      </c>
      <c r="D8" s="233" t="s">
        <v>41</v>
      </c>
      <c r="E8" s="233" t="s">
        <v>41</v>
      </c>
      <c r="F8" s="233" t="s">
        <v>41</v>
      </c>
      <c r="G8" s="233" t="s">
        <v>41</v>
      </c>
      <c r="H8" s="233" t="s">
        <v>41</v>
      </c>
      <c r="I8" s="75"/>
      <c r="J8" s="233" t="s">
        <v>42</v>
      </c>
      <c r="K8" s="233" t="s">
        <v>42</v>
      </c>
      <c r="L8" s="233" t="s">
        <v>42</v>
      </c>
      <c r="M8" s="233" t="s">
        <v>42</v>
      </c>
      <c r="N8" s="233" t="s">
        <v>42</v>
      </c>
    </row>
    <row r="9" spans="2:22" s="26" customFormat="1" ht="58.5" customHeight="1" x14ac:dyDescent="0.25">
      <c r="B9" s="236" t="s">
        <v>43</v>
      </c>
      <c r="C9" s="76"/>
      <c r="D9" s="236" t="s">
        <v>44</v>
      </c>
      <c r="E9" s="76"/>
      <c r="F9" s="236" t="s">
        <v>45</v>
      </c>
      <c r="G9" s="76"/>
      <c r="H9" s="236" t="s">
        <v>46</v>
      </c>
      <c r="I9" s="75"/>
      <c r="J9" s="236" t="s">
        <v>44</v>
      </c>
      <c r="K9" s="76"/>
      <c r="L9" s="236" t="s">
        <v>45</v>
      </c>
      <c r="M9" s="76"/>
      <c r="N9" s="236" t="s">
        <v>46</v>
      </c>
    </row>
    <row r="10" spans="2:22" s="25" customFormat="1" ht="23.25" customHeight="1" x14ac:dyDescent="0.25">
      <c r="B10" s="77" t="s">
        <v>218</v>
      </c>
      <c r="C10" s="75"/>
      <c r="D10" s="128">
        <v>455310054</v>
      </c>
      <c r="E10" s="79"/>
      <c r="F10" s="78">
        <v>2071199</v>
      </c>
      <c r="G10" s="79"/>
      <c r="H10" s="78">
        <v>453238855</v>
      </c>
      <c r="I10" s="79"/>
      <c r="J10" s="78">
        <v>455310054</v>
      </c>
      <c r="K10" s="79"/>
      <c r="L10" s="78">
        <v>2071199</v>
      </c>
      <c r="M10" s="79"/>
      <c r="N10" s="78">
        <v>453238855</v>
      </c>
    </row>
    <row r="11" spans="2:22" s="25" customFormat="1" ht="23.25" customHeight="1" x14ac:dyDescent="0.25">
      <c r="B11" s="77" t="s">
        <v>217</v>
      </c>
      <c r="C11" s="75"/>
      <c r="D11" s="128">
        <v>454936758</v>
      </c>
      <c r="E11" s="79"/>
      <c r="F11" s="78">
        <v>961856</v>
      </c>
      <c r="G11" s="79"/>
      <c r="H11" s="78">
        <v>453974902</v>
      </c>
      <c r="I11" s="79"/>
      <c r="J11" s="78">
        <v>454936758</v>
      </c>
      <c r="K11" s="79"/>
      <c r="L11" s="78">
        <v>961856</v>
      </c>
      <c r="M11" s="79"/>
      <c r="N11" s="78">
        <v>453974902</v>
      </c>
    </row>
    <row r="12" spans="2:22" s="25" customFormat="1" ht="23.25" customHeight="1" x14ac:dyDescent="0.25">
      <c r="B12" s="77" t="s">
        <v>219</v>
      </c>
      <c r="C12" s="75"/>
      <c r="D12" s="128">
        <v>441038253</v>
      </c>
      <c r="E12" s="79"/>
      <c r="F12" s="78">
        <v>1562561</v>
      </c>
      <c r="G12" s="79"/>
      <c r="H12" s="78">
        <v>439475692</v>
      </c>
      <c r="I12" s="79"/>
      <c r="J12" s="78">
        <v>441038253</v>
      </c>
      <c r="K12" s="79"/>
      <c r="L12" s="78">
        <v>1562561</v>
      </c>
      <c r="M12" s="79"/>
      <c r="N12" s="78">
        <v>439475692</v>
      </c>
    </row>
    <row r="13" spans="2:22" s="25" customFormat="1" ht="23.25" customHeight="1" x14ac:dyDescent="0.25">
      <c r="B13" s="77" t="s">
        <v>220</v>
      </c>
      <c r="C13" s="75"/>
      <c r="D13" s="128">
        <v>181540</v>
      </c>
      <c r="E13" s="79"/>
      <c r="F13" s="78">
        <v>0</v>
      </c>
      <c r="G13" s="79"/>
      <c r="H13" s="78">
        <v>181540</v>
      </c>
      <c r="I13" s="79"/>
      <c r="J13" s="78">
        <v>181540</v>
      </c>
      <c r="K13" s="79"/>
      <c r="L13" s="78">
        <v>0</v>
      </c>
      <c r="M13" s="79"/>
      <c r="N13" s="78">
        <v>181540</v>
      </c>
    </row>
    <row r="14" spans="2:22" s="25" customFormat="1" ht="23.25" customHeight="1" x14ac:dyDescent="0.25">
      <c r="B14" s="77" t="s">
        <v>221</v>
      </c>
      <c r="C14" s="75"/>
      <c r="D14" s="128">
        <v>29992</v>
      </c>
      <c r="E14" s="79"/>
      <c r="F14" s="78">
        <v>0</v>
      </c>
      <c r="G14" s="79"/>
      <c r="H14" s="78">
        <v>29992</v>
      </c>
      <c r="I14" s="79"/>
      <c r="J14" s="78">
        <v>29992</v>
      </c>
      <c r="K14" s="79"/>
      <c r="L14" s="78">
        <v>0</v>
      </c>
      <c r="M14" s="79"/>
      <c r="N14" s="78">
        <v>29992</v>
      </c>
    </row>
    <row r="15" spans="2:22" s="25" customFormat="1" ht="23.25" customHeight="1" x14ac:dyDescent="0.25">
      <c r="B15" s="77" t="s">
        <v>224</v>
      </c>
      <c r="C15" s="75"/>
      <c r="D15" s="128">
        <v>2214</v>
      </c>
      <c r="E15" s="79"/>
      <c r="F15" s="78">
        <v>0</v>
      </c>
      <c r="G15" s="79"/>
      <c r="H15" s="78">
        <v>2214</v>
      </c>
      <c r="I15" s="79"/>
      <c r="J15" s="78">
        <v>2214</v>
      </c>
      <c r="K15" s="79"/>
      <c r="L15" s="78">
        <v>0</v>
      </c>
      <c r="M15" s="79"/>
      <c r="N15" s="78">
        <v>2214</v>
      </c>
    </row>
    <row r="16" spans="2:22" s="25" customFormat="1" ht="22.5" customHeight="1" x14ac:dyDescent="0.25">
      <c r="B16" s="77" t="s">
        <v>225</v>
      </c>
      <c r="C16" s="75"/>
      <c r="D16" s="128">
        <v>6500</v>
      </c>
      <c r="E16" s="79"/>
      <c r="F16" s="78">
        <v>0</v>
      </c>
      <c r="G16" s="79"/>
      <c r="H16" s="78">
        <v>6500</v>
      </c>
      <c r="I16" s="79"/>
      <c r="J16" s="78">
        <v>6500</v>
      </c>
      <c r="K16" s="79"/>
      <c r="L16" s="78">
        <v>0</v>
      </c>
      <c r="M16" s="79"/>
      <c r="N16" s="78">
        <v>6500</v>
      </c>
    </row>
    <row r="17" spans="2:14" s="25" customFormat="1" ht="21.75" customHeight="1" thickBot="1" x14ac:dyDescent="0.3">
      <c r="B17" s="235" t="s">
        <v>67</v>
      </c>
      <c r="C17" s="235"/>
      <c r="D17" s="80">
        <f>SUM(D10:D16)</f>
        <v>1351505311</v>
      </c>
      <c r="E17" s="80"/>
      <c r="F17" s="152">
        <f>SUM(F10:F16)</f>
        <v>4595616</v>
      </c>
      <c r="G17" s="80"/>
      <c r="H17" s="80">
        <f>SUM(H10:H16)</f>
        <v>1346909695</v>
      </c>
      <c r="I17" s="80"/>
      <c r="J17" s="80">
        <f>SUM(J10:J16)</f>
        <v>1351505311</v>
      </c>
      <c r="K17" s="80"/>
      <c r="L17" s="80">
        <f>SUM(L10:L16)</f>
        <v>4595616</v>
      </c>
      <c r="M17" s="80"/>
      <c r="N17" s="80">
        <f>SUM(N10:N16)</f>
        <v>1346909695</v>
      </c>
    </row>
    <row r="18" spans="2:14" ht="21.75" customHeight="1" thickTop="1" x14ac:dyDescent="0.25"/>
    <row r="19" spans="2:14" ht="21.75" customHeight="1" x14ac:dyDescent="0.25">
      <c r="F19" s="87"/>
    </row>
    <row r="20" spans="2:14" ht="21.75" customHeight="1" x14ac:dyDescent="0.25">
      <c r="B20" s="231">
        <v>18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topLeftCell="A7" zoomScale="110" zoomScaleNormal="110" zoomScaleSheetLayoutView="110" workbookViewId="0">
      <selection activeCell="C26" sqref="C2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5" t="s">
        <v>79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3:17" ht="30" x14ac:dyDescent="0.55000000000000004">
      <c r="C3" s="175" t="s">
        <v>0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3:17" ht="30" x14ac:dyDescent="0.55000000000000004">
      <c r="C4" s="175" t="s">
        <v>214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6" t="s">
        <v>73</v>
      </c>
      <c r="D9" s="177" t="s">
        <v>205</v>
      </c>
      <c r="E9" s="177" t="s">
        <v>2</v>
      </c>
      <c r="F9" s="177" t="s">
        <v>2</v>
      </c>
      <c r="G9" s="177" t="s">
        <v>2</v>
      </c>
      <c r="I9" s="177" t="s">
        <v>3</v>
      </c>
      <c r="J9" s="177" t="s">
        <v>3</v>
      </c>
      <c r="K9" s="177" t="s">
        <v>3</v>
      </c>
      <c r="M9" s="177" t="s">
        <v>215</v>
      </c>
      <c r="N9" s="177" t="s">
        <v>4</v>
      </c>
      <c r="O9" s="177" t="s">
        <v>4</v>
      </c>
      <c r="P9" s="177" t="s">
        <v>4</v>
      </c>
      <c r="Q9" s="177" t="s">
        <v>4</v>
      </c>
    </row>
    <row r="10" spans="3:17" s="5" customFormat="1" ht="44.25" customHeight="1" x14ac:dyDescent="0.25">
      <c r="C10" s="176"/>
      <c r="D10" s="9"/>
      <c r="E10" s="178" t="s">
        <v>6</v>
      </c>
      <c r="F10" s="9"/>
      <c r="G10" s="178" t="s">
        <v>7</v>
      </c>
      <c r="I10" s="178" t="s">
        <v>74</v>
      </c>
      <c r="J10" s="9"/>
      <c r="K10" s="178" t="s">
        <v>75</v>
      </c>
      <c r="L10" s="31">
        <v>0</v>
      </c>
      <c r="M10" s="178" t="s">
        <v>6</v>
      </c>
      <c r="N10" s="9"/>
      <c r="O10" s="178" t="s">
        <v>7</v>
      </c>
      <c r="Q10" s="180" t="s">
        <v>11</v>
      </c>
    </row>
    <row r="11" spans="3:17" s="5" customFormat="1" ht="39.75" customHeight="1" x14ac:dyDescent="0.25">
      <c r="C11" s="176"/>
      <c r="D11" s="8"/>
      <c r="E11" s="179" t="s">
        <v>6</v>
      </c>
      <c r="F11" s="8"/>
      <c r="G11" s="179" t="s">
        <v>7</v>
      </c>
      <c r="I11" s="179"/>
      <c r="J11" s="8"/>
      <c r="K11" s="179"/>
      <c r="L11" s="31">
        <v>0</v>
      </c>
      <c r="M11" s="179" t="s">
        <v>6</v>
      </c>
      <c r="N11" s="8"/>
      <c r="O11" s="179" t="s">
        <v>7</v>
      </c>
      <c r="Q11" s="181" t="s">
        <v>11</v>
      </c>
    </row>
    <row r="12" spans="3:17" x14ac:dyDescent="0.55000000000000004">
      <c r="C12" s="30" t="s">
        <v>70</v>
      </c>
      <c r="E12" s="97">
        <f>'اوراق مشارکت'!R21</f>
        <v>83491878531</v>
      </c>
      <c r="F12" s="20"/>
      <c r="G12" s="97">
        <f>'اوراق مشارکت'!T21</f>
        <v>88538459302</v>
      </c>
      <c r="H12" s="20"/>
      <c r="I12" s="97">
        <f>'اوراق مشارکت'!X21</f>
        <v>0</v>
      </c>
      <c r="J12" s="20"/>
      <c r="K12" s="97">
        <f>'اوراق مشارکت'!AB21</f>
        <v>497633789</v>
      </c>
      <c r="L12" s="47">
        <v>0</v>
      </c>
      <c r="M12" s="97">
        <f>'اوراق مشارکت'!AH21</f>
        <v>83044522511</v>
      </c>
      <c r="N12" s="20"/>
      <c r="O12" s="97">
        <f>'اوراق مشارکت'!AJ21</f>
        <v>88092552691</v>
      </c>
      <c r="P12" s="20"/>
      <c r="Q12" s="47">
        <f>O12/$O$17</f>
        <v>0.52236897803356508</v>
      </c>
    </row>
    <row r="13" spans="3:17" x14ac:dyDescent="0.55000000000000004">
      <c r="C13" s="2" t="s">
        <v>81</v>
      </c>
      <c r="E13" s="97">
        <f>سپرده!D17</f>
        <v>54549515190</v>
      </c>
      <c r="F13" s="20"/>
      <c r="G13" s="97">
        <f>سپرده!D17</f>
        <v>54549515190</v>
      </c>
      <c r="H13" s="20"/>
      <c r="I13" s="97">
        <f>سپرده!F17</f>
        <v>3136768503</v>
      </c>
      <c r="J13" s="20"/>
      <c r="K13" s="97">
        <f>سپرده!H17</f>
        <v>3181577682</v>
      </c>
      <c r="L13" s="47">
        <v>0.3836</v>
      </c>
      <c r="M13" s="97">
        <f>سپرده!J17</f>
        <v>54504706011</v>
      </c>
      <c r="N13" s="20"/>
      <c r="O13" s="97">
        <f>سپرده!J17</f>
        <v>54504706011</v>
      </c>
      <c r="P13" s="20"/>
      <c r="Q13" s="96">
        <f>O13/$O$17</f>
        <v>0.32320061920392945</v>
      </c>
    </row>
    <row r="14" spans="3:17" x14ac:dyDescent="0.55000000000000004">
      <c r="C14" s="2" t="s">
        <v>69</v>
      </c>
      <c r="E14" s="97">
        <f>سهام!G19</f>
        <v>9568408041</v>
      </c>
      <c r="F14" s="20"/>
      <c r="G14" s="97">
        <f>سهام!I19</f>
        <v>8536409865.1381493</v>
      </c>
      <c r="H14" s="20"/>
      <c r="I14" s="97">
        <f>سهام!M19</f>
        <v>0</v>
      </c>
      <c r="J14" s="20"/>
      <c r="K14" s="97">
        <f>سهام!Q19</f>
        <v>0</v>
      </c>
      <c r="L14" s="47">
        <v>0</v>
      </c>
      <c r="M14" s="97">
        <f>سهام!W19</f>
        <v>9568408041</v>
      </c>
      <c r="N14" s="20"/>
      <c r="O14" s="97">
        <f>سهام!Y19</f>
        <v>10744362417.5334</v>
      </c>
      <c r="P14" s="20"/>
      <c r="Q14" s="103">
        <f>O14/$O$17</f>
        <v>6.3711646946547976E-2</v>
      </c>
    </row>
    <row r="15" spans="3:17" x14ac:dyDescent="0.55000000000000004">
      <c r="C15" s="2" t="s">
        <v>153</v>
      </c>
      <c r="E15" s="97">
        <f>'واحدهای صندوق'!F12</f>
        <v>14706241748</v>
      </c>
      <c r="F15" s="20"/>
      <c r="G15" s="97">
        <f>'واحدهای صندوق'!H12</f>
        <v>12426765141.879375</v>
      </c>
      <c r="H15" s="20"/>
      <c r="I15" s="97">
        <f>'واحدهای صندوق'!L12</f>
        <v>1218186769</v>
      </c>
      <c r="J15" s="20"/>
      <c r="K15" s="97">
        <f>'واحدهای صندوق'!P12</f>
        <v>1994278982</v>
      </c>
      <c r="L15" s="47"/>
      <c r="M15" s="97">
        <f>'واحدهای صندوق'!V12</f>
        <v>13975086994</v>
      </c>
      <c r="N15" s="20"/>
      <c r="O15" s="97">
        <f>'واحدهای صندوق'!X12</f>
        <v>15298854091.342501</v>
      </c>
      <c r="P15" s="20"/>
      <c r="Q15" s="157">
        <f>O15/O17</f>
        <v>9.0718755815957605E-2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6">
        <f>SUM(E12:E16)</f>
        <v>162316043510</v>
      </c>
      <c r="F17" s="69">
        <f>SUM(F12:F14)</f>
        <v>0</v>
      </c>
      <c r="G17" s="66">
        <f>SUM(G12:G16)</f>
        <v>164051149499.01752</v>
      </c>
      <c r="H17" s="69">
        <f>SUM(H12:H14)</f>
        <v>0</v>
      </c>
      <c r="I17" s="66">
        <f>SUM(I12:I16)</f>
        <v>4354955272</v>
      </c>
      <c r="J17" s="69">
        <f>SUM(J12:J14)</f>
        <v>0</v>
      </c>
      <c r="K17" s="66">
        <f>SUM(K12:K16)</f>
        <v>5673490453</v>
      </c>
      <c r="L17" s="69">
        <v>0</v>
      </c>
      <c r="M17" s="66">
        <f>SUM(M12:M16)</f>
        <v>161092723557</v>
      </c>
      <c r="N17" s="69">
        <f>SUM(N12:N14)</f>
        <v>0</v>
      </c>
      <c r="O17" s="66">
        <f>SUM(O12:O16)</f>
        <v>168640475210.87589</v>
      </c>
      <c r="P17" s="69">
        <f>SUM(P12:P14)</f>
        <v>0</v>
      </c>
      <c r="Q17" s="99">
        <f>O17/$O$17</f>
        <v>1</v>
      </c>
    </row>
    <row r="18" spans="1:19" ht="21.75" thickTop="1" x14ac:dyDescent="0.55000000000000004">
      <c r="L18" s="88">
        <v>0.2044</v>
      </c>
      <c r="Q18" s="7"/>
    </row>
    <row r="19" spans="1:19" x14ac:dyDescent="0.55000000000000004">
      <c r="L19" s="88">
        <v>0.11650000000000001</v>
      </c>
    </row>
    <row r="20" spans="1:19" x14ac:dyDescent="0.55000000000000004">
      <c r="L20" s="88">
        <v>0</v>
      </c>
    </row>
    <row r="21" spans="1:19" ht="21" customHeight="1" x14ac:dyDescent="0.55000000000000004">
      <c r="A21" s="174">
        <v>1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</row>
    <row r="22" spans="1:19" x14ac:dyDescent="0.55000000000000004">
      <c r="L22" s="88">
        <v>0</v>
      </c>
    </row>
    <row r="23" spans="1:19" x14ac:dyDescent="0.55000000000000004">
      <c r="L23" s="88">
        <v>0.13189999999999999</v>
      </c>
    </row>
    <row r="24" spans="1:19" x14ac:dyDescent="0.55000000000000004">
      <c r="L24" s="88">
        <v>3.9899999999999998E-2</v>
      </c>
    </row>
    <row r="25" spans="1:19" x14ac:dyDescent="0.55000000000000004">
      <c r="L25" s="88">
        <v>0.18509999999999999</v>
      </c>
    </row>
    <row r="26" spans="1:19" x14ac:dyDescent="0.55000000000000004">
      <c r="L26" s="88">
        <v>1.89E-2</v>
      </c>
    </row>
    <row r="27" spans="1:19" x14ac:dyDescent="0.55000000000000004">
      <c r="L27" s="88">
        <v>5.16E-2</v>
      </c>
    </row>
    <row r="28" spans="1:19" x14ac:dyDescent="0.55000000000000004">
      <c r="L28" s="88">
        <v>3.6200000000000003E-2</v>
      </c>
    </row>
    <row r="29" spans="1:19" x14ac:dyDescent="0.55000000000000004">
      <c r="L29" s="88">
        <v>0</v>
      </c>
    </row>
    <row r="30" spans="1:19" x14ac:dyDescent="0.55000000000000004">
      <c r="L30" s="88">
        <v>1.8200000000000001E-2</v>
      </c>
    </row>
    <row r="31" spans="1:19" x14ac:dyDescent="0.55000000000000004">
      <c r="L31" s="88">
        <v>3.3000000000000002E-2</v>
      </c>
    </row>
    <row r="32" spans="1:19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4"/>
  <sheetViews>
    <sheetView rightToLeft="1" view="pageBreakPreview" topLeftCell="B8" zoomScaleNormal="55" zoomScaleSheetLayoutView="100" workbookViewId="0">
      <selection activeCell="B10" sqref="B10:R2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7" t="s">
        <v>79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2:28" ht="30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2:28" ht="30" x14ac:dyDescent="0.55000000000000004">
      <c r="B4" s="177" t="s">
        <v>214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</row>
    <row r="5" spans="2:28" ht="61.5" customHeight="1" x14ac:dyDescent="0.55000000000000004"/>
    <row r="6" spans="2:28" s="2" customFormat="1" ht="30" x14ac:dyDescent="0.55000000000000004">
      <c r="B6" s="11" t="s">
        <v>158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6" t="s">
        <v>1</v>
      </c>
      <c r="D8" s="177" t="s">
        <v>41</v>
      </c>
      <c r="E8" s="177" t="s">
        <v>41</v>
      </c>
      <c r="F8" s="177" t="s">
        <v>41</v>
      </c>
      <c r="G8" s="177" t="s">
        <v>41</v>
      </c>
      <c r="H8" s="177" t="s">
        <v>41</v>
      </c>
      <c r="I8" s="177" t="s">
        <v>41</v>
      </c>
      <c r="J8" s="177" t="s">
        <v>41</v>
      </c>
      <c r="L8" s="177" t="s">
        <v>42</v>
      </c>
      <c r="M8" s="177" t="s">
        <v>42</v>
      </c>
      <c r="N8" s="177" t="s">
        <v>42</v>
      </c>
      <c r="O8" s="177" t="s">
        <v>42</v>
      </c>
      <c r="P8" s="177" t="s">
        <v>42</v>
      </c>
      <c r="Q8" s="177" t="s">
        <v>42</v>
      </c>
      <c r="R8" s="177" t="s">
        <v>42</v>
      </c>
    </row>
    <row r="9" spans="2:28" ht="69" customHeight="1" x14ac:dyDescent="0.65">
      <c r="B9" s="176" t="s">
        <v>1</v>
      </c>
      <c r="D9" s="237" t="s">
        <v>5</v>
      </c>
      <c r="E9" s="39"/>
      <c r="F9" s="237" t="s">
        <v>141</v>
      </c>
      <c r="G9" s="39"/>
      <c r="H9" s="237" t="s">
        <v>53</v>
      </c>
      <c r="I9" s="39"/>
      <c r="J9" s="237" t="s">
        <v>54</v>
      </c>
      <c r="K9" s="28"/>
      <c r="L9" s="237" t="s">
        <v>5</v>
      </c>
      <c r="M9" s="39"/>
      <c r="N9" s="237" t="s">
        <v>141</v>
      </c>
      <c r="O9" s="39"/>
      <c r="P9" s="237" t="s">
        <v>53</v>
      </c>
      <c r="Q9" s="39"/>
      <c r="R9" s="219" t="s">
        <v>151</v>
      </c>
    </row>
    <row r="10" spans="2:28" ht="21.75" customHeight="1" x14ac:dyDescent="0.55000000000000004">
      <c r="B10" s="22" t="s">
        <v>202</v>
      </c>
      <c r="D10" s="64">
        <v>500000</v>
      </c>
      <c r="E10" s="5"/>
      <c r="F10" s="64">
        <v>6712020000</v>
      </c>
      <c r="G10" s="5"/>
      <c r="H10" s="64">
        <v>5143884371</v>
      </c>
      <c r="I10" s="5"/>
      <c r="J10" s="64">
        <v>1568135629</v>
      </c>
      <c r="K10" s="5"/>
      <c r="L10" s="64">
        <v>500000</v>
      </c>
      <c r="M10" s="5"/>
      <c r="N10" s="64">
        <v>6712020000</v>
      </c>
      <c r="O10" s="5"/>
      <c r="P10" s="64">
        <v>5143884371</v>
      </c>
      <c r="Q10" s="5"/>
      <c r="R10" s="64">
        <v>1568135629</v>
      </c>
    </row>
    <row r="11" spans="2:28" ht="21.75" customHeight="1" x14ac:dyDescent="0.55000000000000004">
      <c r="B11" s="22" t="s">
        <v>203</v>
      </c>
      <c r="D11" s="64">
        <v>400000</v>
      </c>
      <c r="E11" s="5"/>
      <c r="F11" s="64">
        <v>6484290750</v>
      </c>
      <c r="G11" s="5"/>
      <c r="H11" s="64">
        <v>4934133750</v>
      </c>
      <c r="I11" s="5"/>
      <c r="J11" s="64">
        <v>1550157000</v>
      </c>
      <c r="K11" s="5"/>
      <c r="L11" s="64">
        <v>400000</v>
      </c>
      <c r="M11" s="5"/>
      <c r="N11" s="64">
        <v>6484290750</v>
      </c>
      <c r="O11" s="5"/>
      <c r="P11" s="64">
        <v>4934133750</v>
      </c>
      <c r="Q11" s="5"/>
      <c r="R11" s="64">
        <v>1550157000</v>
      </c>
    </row>
    <row r="12" spans="2:28" ht="21.75" customHeight="1" x14ac:dyDescent="0.55000000000000004">
      <c r="B12" s="22" t="s">
        <v>194</v>
      </c>
      <c r="D12" s="64">
        <v>525253</v>
      </c>
      <c r="E12" s="5"/>
      <c r="F12" s="64">
        <v>2536496583</v>
      </c>
      <c r="G12" s="5"/>
      <c r="H12" s="64">
        <v>1667153888</v>
      </c>
      <c r="I12" s="5"/>
      <c r="J12" s="64">
        <v>869342695</v>
      </c>
      <c r="K12" s="5"/>
      <c r="L12" s="64">
        <v>525253</v>
      </c>
      <c r="M12" s="5"/>
      <c r="N12" s="64">
        <v>2536496583</v>
      </c>
      <c r="O12" s="5"/>
      <c r="P12" s="64">
        <v>1667153888</v>
      </c>
      <c r="Q12" s="5"/>
      <c r="R12" s="64">
        <v>869342695</v>
      </c>
    </row>
    <row r="13" spans="2:28" ht="21.75" customHeight="1" x14ac:dyDescent="0.55000000000000004">
      <c r="B13" s="22" t="s">
        <v>84</v>
      </c>
      <c r="D13" s="64">
        <v>678726</v>
      </c>
      <c r="E13" s="5"/>
      <c r="F13" s="64">
        <v>2120543064</v>
      </c>
      <c r="G13" s="5"/>
      <c r="H13" s="64">
        <v>1644888320</v>
      </c>
      <c r="I13" s="5"/>
      <c r="J13" s="64">
        <v>475654744</v>
      </c>
      <c r="K13" s="5"/>
      <c r="L13" s="64">
        <v>678726</v>
      </c>
      <c r="M13" s="5"/>
      <c r="N13" s="64">
        <v>2120543064</v>
      </c>
      <c r="O13" s="5"/>
      <c r="P13" s="64">
        <v>1644888320</v>
      </c>
      <c r="Q13" s="5"/>
      <c r="R13" s="64">
        <v>475654744</v>
      </c>
    </row>
    <row r="14" spans="2:28" ht="21.75" customHeight="1" x14ac:dyDescent="0.55000000000000004">
      <c r="B14" s="22" t="s">
        <v>196</v>
      </c>
      <c r="D14" s="64">
        <v>1762649</v>
      </c>
      <c r="E14" s="5"/>
      <c r="F14" s="64">
        <v>1100357257</v>
      </c>
      <c r="G14" s="5"/>
      <c r="H14" s="64">
        <v>725394752</v>
      </c>
      <c r="I14" s="5"/>
      <c r="J14" s="64">
        <v>374962505</v>
      </c>
      <c r="K14" s="5"/>
      <c r="L14" s="64">
        <v>1762649</v>
      </c>
      <c r="M14" s="5"/>
      <c r="N14" s="64">
        <v>1100357257</v>
      </c>
      <c r="O14" s="5"/>
      <c r="P14" s="64">
        <v>725394752</v>
      </c>
      <c r="Q14" s="5"/>
      <c r="R14" s="64">
        <v>374962505</v>
      </c>
    </row>
    <row r="15" spans="2:28" ht="21.75" customHeight="1" x14ac:dyDescent="0.55000000000000004">
      <c r="B15" s="22" t="s">
        <v>13</v>
      </c>
      <c r="D15" s="64">
        <v>586279</v>
      </c>
      <c r="E15" s="5"/>
      <c r="F15" s="64">
        <v>2535722074</v>
      </c>
      <c r="G15" s="5"/>
      <c r="H15" s="64">
        <v>2253068614</v>
      </c>
      <c r="I15" s="5"/>
      <c r="J15" s="64">
        <v>282653460</v>
      </c>
      <c r="K15" s="5"/>
      <c r="L15" s="64">
        <v>586279</v>
      </c>
      <c r="M15" s="5"/>
      <c r="N15" s="64">
        <v>2535722074</v>
      </c>
      <c r="O15" s="5"/>
      <c r="P15" s="64">
        <v>2253068614</v>
      </c>
      <c r="Q15" s="5"/>
      <c r="R15" s="64">
        <v>282653460</v>
      </c>
    </row>
    <row r="16" spans="2:28" ht="21.75" customHeight="1" x14ac:dyDescent="0.55000000000000004">
      <c r="B16" s="22" t="s">
        <v>195</v>
      </c>
      <c r="D16" s="64">
        <v>2420000</v>
      </c>
      <c r="E16" s="5"/>
      <c r="F16" s="64">
        <v>1222045308</v>
      </c>
      <c r="G16" s="5"/>
      <c r="H16" s="64">
        <v>1072898046</v>
      </c>
      <c r="I16" s="5"/>
      <c r="J16" s="64">
        <v>149147262</v>
      </c>
      <c r="K16" s="5"/>
      <c r="L16" s="64">
        <v>2420000</v>
      </c>
      <c r="M16" s="5"/>
      <c r="N16" s="64">
        <v>1222045308</v>
      </c>
      <c r="O16" s="5"/>
      <c r="P16" s="64">
        <v>1072898046</v>
      </c>
      <c r="Q16" s="5"/>
      <c r="R16" s="64">
        <v>149147262</v>
      </c>
    </row>
    <row r="17" spans="2:51" ht="21.75" customHeight="1" x14ac:dyDescent="0.55000000000000004">
      <c r="B17" s="22" t="s">
        <v>204</v>
      </c>
      <c r="D17" s="64">
        <v>158060</v>
      </c>
      <c r="E17" s="5"/>
      <c r="F17" s="64">
        <v>2102543341</v>
      </c>
      <c r="G17" s="5"/>
      <c r="H17" s="64">
        <v>1992905167</v>
      </c>
      <c r="I17" s="5"/>
      <c r="J17" s="64">
        <v>109638174</v>
      </c>
      <c r="K17" s="5"/>
      <c r="L17" s="64">
        <v>158060</v>
      </c>
      <c r="M17" s="5"/>
      <c r="N17" s="64">
        <v>2102543341</v>
      </c>
      <c r="O17" s="5"/>
      <c r="P17" s="64">
        <v>1992905167</v>
      </c>
      <c r="Q17" s="5"/>
      <c r="R17" s="64">
        <v>109638174</v>
      </c>
    </row>
    <row r="18" spans="2:51" ht="21.75" customHeight="1" x14ac:dyDescent="0.55000000000000004">
      <c r="B18" s="22" t="s">
        <v>181</v>
      </c>
      <c r="D18" s="64">
        <v>31073</v>
      </c>
      <c r="E18" s="5"/>
      <c r="F18" s="64">
        <v>18410646557</v>
      </c>
      <c r="G18" s="5"/>
      <c r="H18" s="64">
        <v>18321048267</v>
      </c>
      <c r="I18" s="5"/>
      <c r="J18" s="64">
        <v>89598290</v>
      </c>
      <c r="K18" s="5"/>
      <c r="L18" s="64">
        <v>31073</v>
      </c>
      <c r="M18" s="5"/>
      <c r="N18" s="64">
        <v>18410646557</v>
      </c>
      <c r="O18" s="5"/>
      <c r="P18" s="64">
        <v>18321048267</v>
      </c>
      <c r="Q18" s="5"/>
      <c r="R18" s="64">
        <v>89598290</v>
      </c>
    </row>
    <row r="19" spans="2:51" ht="21.75" customHeight="1" x14ac:dyDescent="0.55000000000000004">
      <c r="B19" s="22" t="s">
        <v>198</v>
      </c>
      <c r="D19" s="64">
        <v>24294</v>
      </c>
      <c r="E19" s="5"/>
      <c r="F19" s="64">
        <v>14470745847</v>
      </c>
      <c r="G19" s="5"/>
      <c r="H19" s="64">
        <v>14420733568</v>
      </c>
      <c r="I19" s="5"/>
      <c r="J19" s="64">
        <v>50012279</v>
      </c>
      <c r="K19" s="5"/>
      <c r="L19" s="64">
        <v>24294</v>
      </c>
      <c r="M19" s="5"/>
      <c r="N19" s="64">
        <v>14470745847</v>
      </c>
      <c r="O19" s="5"/>
      <c r="P19" s="64">
        <v>14420733568</v>
      </c>
      <c r="Q19" s="5"/>
      <c r="R19" s="64">
        <v>50012279</v>
      </c>
    </row>
    <row r="20" spans="2:51" ht="21.75" customHeight="1" x14ac:dyDescent="0.55000000000000004">
      <c r="B20" s="22" t="s">
        <v>190</v>
      </c>
      <c r="D20" s="64">
        <v>332301</v>
      </c>
      <c r="E20" s="5"/>
      <c r="F20" s="64">
        <v>923255046</v>
      </c>
      <c r="G20" s="5"/>
      <c r="H20" s="64">
        <v>879321979</v>
      </c>
      <c r="I20" s="5"/>
      <c r="J20" s="64">
        <v>43933067</v>
      </c>
      <c r="K20" s="5"/>
      <c r="L20" s="64">
        <v>332301</v>
      </c>
      <c r="M20" s="5"/>
      <c r="N20" s="64">
        <v>923255046</v>
      </c>
      <c r="O20" s="5"/>
      <c r="P20" s="64">
        <v>879321979</v>
      </c>
      <c r="Q20" s="5"/>
      <c r="R20" s="64">
        <v>43933067</v>
      </c>
    </row>
    <row r="21" spans="2:51" ht="21.75" customHeight="1" x14ac:dyDescent="0.55000000000000004">
      <c r="B21" s="22" t="s">
        <v>187</v>
      </c>
      <c r="D21" s="64">
        <v>20637</v>
      </c>
      <c r="E21" s="5"/>
      <c r="F21" s="64">
        <v>11978700727</v>
      </c>
      <c r="G21" s="5"/>
      <c r="H21" s="64">
        <v>11936340646</v>
      </c>
      <c r="I21" s="5"/>
      <c r="J21" s="64">
        <v>42360081</v>
      </c>
      <c r="K21" s="5"/>
      <c r="L21" s="64">
        <v>20637</v>
      </c>
      <c r="M21" s="5"/>
      <c r="N21" s="64">
        <v>11978700727</v>
      </c>
      <c r="O21" s="5"/>
      <c r="P21" s="64">
        <v>11936340646</v>
      </c>
      <c r="Q21" s="5"/>
      <c r="R21" s="64">
        <v>42360081</v>
      </c>
    </row>
    <row r="22" spans="2:51" ht="21.75" customHeight="1" x14ac:dyDescent="0.55000000000000004">
      <c r="B22" s="22" t="s">
        <v>178</v>
      </c>
      <c r="D22" s="64">
        <v>25001</v>
      </c>
      <c r="E22" s="5"/>
      <c r="F22" s="64">
        <v>15579448978</v>
      </c>
      <c r="G22" s="5"/>
      <c r="H22" s="64">
        <v>15570300272</v>
      </c>
      <c r="I22" s="5"/>
      <c r="J22" s="64">
        <v>9148706</v>
      </c>
      <c r="K22" s="5"/>
      <c r="L22" s="64">
        <v>25001</v>
      </c>
      <c r="M22" s="5"/>
      <c r="N22" s="64">
        <v>15579448978</v>
      </c>
      <c r="O22" s="5"/>
      <c r="P22" s="64">
        <v>15570300272</v>
      </c>
      <c r="Q22" s="5"/>
      <c r="R22" s="64">
        <v>9148706</v>
      </c>
    </row>
    <row r="23" spans="2:51" ht="21.75" customHeight="1" x14ac:dyDescent="0.55000000000000004">
      <c r="B23" s="22" t="s">
        <v>206</v>
      </c>
      <c r="D23" s="64">
        <v>48452</v>
      </c>
      <c r="E23" s="5"/>
      <c r="F23" s="64">
        <v>86453860</v>
      </c>
      <c r="G23" s="5"/>
      <c r="H23" s="64">
        <v>80048087</v>
      </c>
      <c r="I23" s="5"/>
      <c r="J23" s="64">
        <v>6405773</v>
      </c>
      <c r="K23" s="5"/>
      <c r="L23" s="64">
        <v>48452</v>
      </c>
      <c r="M23" s="5"/>
      <c r="N23" s="64">
        <v>86453860</v>
      </c>
      <c r="O23" s="5"/>
      <c r="P23" s="64">
        <v>80048087</v>
      </c>
      <c r="Q23" s="5"/>
      <c r="R23" s="64">
        <v>6405773</v>
      </c>
    </row>
    <row r="24" spans="2:51" ht="21.75" customHeight="1" x14ac:dyDescent="0.55000000000000004">
      <c r="B24" s="22" t="s">
        <v>197</v>
      </c>
      <c r="D24" s="64">
        <v>13382</v>
      </c>
      <c r="E24" s="5"/>
      <c r="F24" s="64">
        <v>219489222</v>
      </c>
      <c r="G24" s="5"/>
      <c r="H24" s="64">
        <v>213636176</v>
      </c>
      <c r="I24" s="5"/>
      <c r="J24" s="64">
        <v>5853046</v>
      </c>
      <c r="K24" s="5"/>
      <c r="L24" s="64">
        <v>13382</v>
      </c>
      <c r="M24" s="5"/>
      <c r="N24" s="64">
        <v>219489222</v>
      </c>
      <c r="O24" s="5"/>
      <c r="P24" s="64">
        <v>213636176</v>
      </c>
      <c r="Q24" s="5"/>
      <c r="R24" s="64">
        <v>5853046</v>
      </c>
    </row>
    <row r="25" spans="2:51" ht="21.75" customHeight="1" x14ac:dyDescent="0.55000000000000004">
      <c r="B25" s="22" t="s">
        <v>175</v>
      </c>
      <c r="D25" s="64">
        <v>24675</v>
      </c>
      <c r="E25" s="5"/>
      <c r="F25" s="64">
        <v>14039947948</v>
      </c>
      <c r="G25" s="5"/>
      <c r="H25" s="64">
        <v>14051099026</v>
      </c>
      <c r="I25" s="5"/>
      <c r="J25" s="64">
        <v>-11151077</v>
      </c>
      <c r="K25" s="5"/>
      <c r="L25" s="64">
        <v>24675</v>
      </c>
      <c r="M25" s="5"/>
      <c r="N25" s="64">
        <v>14039947948</v>
      </c>
      <c r="O25" s="5"/>
      <c r="P25" s="64">
        <v>14051099026</v>
      </c>
      <c r="Q25" s="5"/>
      <c r="R25" s="64">
        <v>-11151077</v>
      </c>
    </row>
    <row r="26" spans="2:51" ht="21.75" customHeight="1" x14ac:dyDescent="0.55000000000000004">
      <c r="B26" s="22" t="s">
        <v>191</v>
      </c>
      <c r="D26" s="64">
        <v>1300</v>
      </c>
      <c r="E26" s="5"/>
      <c r="F26" s="64">
        <v>968723487</v>
      </c>
      <c r="G26" s="5"/>
      <c r="H26" s="64">
        <v>981439081</v>
      </c>
      <c r="I26" s="5"/>
      <c r="J26" s="64">
        <v>-12715593</v>
      </c>
      <c r="K26" s="5"/>
      <c r="L26" s="64">
        <v>1300</v>
      </c>
      <c r="M26" s="5"/>
      <c r="N26" s="64">
        <v>968723487</v>
      </c>
      <c r="O26" s="5"/>
      <c r="P26" s="64">
        <v>981439081</v>
      </c>
      <c r="Q26" s="5"/>
      <c r="R26" s="64">
        <v>-12715593</v>
      </c>
    </row>
    <row r="27" spans="2:51" ht="21.75" customHeight="1" x14ac:dyDescent="0.55000000000000004">
      <c r="B27" s="22" t="s">
        <v>200</v>
      </c>
      <c r="D27" s="64">
        <v>8000</v>
      </c>
      <c r="E27" s="5"/>
      <c r="F27" s="64">
        <v>5486029476</v>
      </c>
      <c r="G27" s="5"/>
      <c r="H27" s="64">
        <v>5519799355</v>
      </c>
      <c r="I27" s="5"/>
      <c r="J27" s="64">
        <v>-33769878</v>
      </c>
      <c r="K27" s="5"/>
      <c r="L27" s="64">
        <v>8000</v>
      </c>
      <c r="M27" s="5"/>
      <c r="N27" s="64">
        <v>5486029476</v>
      </c>
      <c r="O27" s="5"/>
      <c r="P27" s="64">
        <v>5519799355</v>
      </c>
      <c r="Q27" s="5"/>
      <c r="R27" s="64">
        <v>-33769878</v>
      </c>
    </row>
    <row r="28" spans="2:51" ht="21.75" customHeight="1" x14ac:dyDescent="0.55000000000000004">
      <c r="B28" s="22" t="s">
        <v>184</v>
      </c>
      <c r="D28" s="64">
        <v>9190</v>
      </c>
      <c r="E28" s="5"/>
      <c r="F28" s="64">
        <v>7158309671</v>
      </c>
      <c r="G28" s="5"/>
      <c r="H28" s="64">
        <v>7246104205</v>
      </c>
      <c r="I28" s="5"/>
      <c r="J28" s="64">
        <v>-87794533</v>
      </c>
      <c r="K28" s="5"/>
      <c r="L28" s="64">
        <v>9190</v>
      </c>
      <c r="M28" s="5"/>
      <c r="N28" s="64">
        <v>7158309671</v>
      </c>
      <c r="O28" s="5"/>
      <c r="P28" s="64">
        <v>7246104205</v>
      </c>
      <c r="Q28" s="5"/>
      <c r="R28" s="64">
        <v>-87794533</v>
      </c>
    </row>
    <row r="29" spans="2:51" ht="21.75" thickBot="1" x14ac:dyDescent="0.6">
      <c r="B29" s="36" t="s">
        <v>67</v>
      </c>
      <c r="D29" s="65">
        <f>SUM(D10:D28)</f>
        <v>7569272</v>
      </c>
      <c r="E29" s="5"/>
      <c r="F29" s="65">
        <f>SUM(F10:F28)</f>
        <v>114135769196</v>
      </c>
      <c r="G29" s="5"/>
      <c r="H29" s="65">
        <f>SUM(H10:H28)</f>
        <v>108654197570</v>
      </c>
      <c r="I29" s="5"/>
      <c r="J29" s="65">
        <f>SUM(J10:J28)</f>
        <v>5481571630</v>
      </c>
      <c r="K29" s="5"/>
      <c r="L29" s="65">
        <f>SUM(L10:L28)</f>
        <v>7569272</v>
      </c>
      <c r="M29" s="5"/>
      <c r="N29" s="65">
        <f>SUM(N10:N28)</f>
        <v>114135769196</v>
      </c>
      <c r="O29" s="5"/>
      <c r="P29" s="65">
        <f>SUM(P10:P28)</f>
        <v>108654197570</v>
      </c>
      <c r="Q29" s="5"/>
      <c r="R29" s="65">
        <f>SUM(R10:R28)</f>
        <v>5481571630</v>
      </c>
      <c r="AI29" s="22"/>
      <c r="AK29" s="64"/>
      <c r="AL29" s="5"/>
      <c r="AM29" s="64"/>
      <c r="AN29" s="5"/>
      <c r="AO29" s="64"/>
      <c r="AP29" s="5"/>
      <c r="AQ29" s="64"/>
      <c r="AR29" s="5"/>
      <c r="AS29" s="64"/>
      <c r="AT29" s="5"/>
      <c r="AU29" s="64"/>
      <c r="AV29" s="5"/>
      <c r="AW29" s="64"/>
      <c r="AX29" s="5"/>
      <c r="AY29" s="64"/>
    </row>
    <row r="30" spans="2:51" ht="21.75" thickTop="1" x14ac:dyDescent="0.55000000000000004">
      <c r="AI30" s="22"/>
      <c r="AK30" s="64"/>
      <c r="AL30" s="5"/>
      <c r="AM30" s="64"/>
      <c r="AN30" s="5"/>
      <c r="AO30" s="64"/>
      <c r="AP30" s="5"/>
      <c r="AQ30" s="64"/>
      <c r="AR30" s="5"/>
      <c r="AS30" s="64"/>
      <c r="AT30" s="5"/>
      <c r="AU30" s="64"/>
      <c r="AV30" s="5"/>
      <c r="AW30" s="64"/>
      <c r="AX30" s="5"/>
      <c r="AY30" s="64"/>
    </row>
    <row r="31" spans="2:51" ht="30" x14ac:dyDescent="0.75">
      <c r="J31" s="43">
        <v>19</v>
      </c>
      <c r="L31" s="21"/>
      <c r="AI31" s="22"/>
      <c r="AK31" s="64"/>
      <c r="AL31" s="5"/>
      <c r="AM31" s="64"/>
      <c r="AN31" s="5"/>
      <c r="AO31" s="64"/>
      <c r="AP31" s="5"/>
      <c r="AQ31" s="64"/>
      <c r="AR31" s="5"/>
      <c r="AS31" s="64"/>
      <c r="AT31" s="5"/>
      <c r="AU31" s="64"/>
      <c r="AV31" s="5"/>
      <c r="AW31" s="64"/>
      <c r="AX31" s="5"/>
      <c r="AY31" s="64"/>
    </row>
    <row r="32" spans="2:51" x14ac:dyDescent="0.55000000000000004">
      <c r="AI32" s="22"/>
      <c r="AK32" s="64"/>
      <c r="AL32" s="5"/>
      <c r="AM32" s="64"/>
      <c r="AN32" s="5"/>
      <c r="AO32" s="64"/>
      <c r="AP32" s="5"/>
      <c r="AQ32" s="64"/>
      <c r="AR32" s="5"/>
      <c r="AS32" s="64"/>
      <c r="AT32" s="5"/>
      <c r="AU32" s="64"/>
      <c r="AV32" s="5"/>
      <c r="AW32" s="64"/>
      <c r="AX32" s="5"/>
      <c r="AY32" s="64"/>
    </row>
    <row r="33" spans="35:52" x14ac:dyDescent="0.55000000000000004">
      <c r="AI33" s="22"/>
      <c r="AK33" s="64"/>
      <c r="AL33" s="5"/>
      <c r="AM33" s="64"/>
      <c r="AN33" s="5"/>
      <c r="AO33" s="64"/>
      <c r="AP33" s="5"/>
      <c r="AQ33" s="64"/>
      <c r="AR33" s="5"/>
      <c r="AS33" s="64"/>
      <c r="AT33" s="5"/>
      <c r="AU33" s="64"/>
      <c r="AV33" s="5"/>
      <c r="AW33" s="64"/>
      <c r="AX33" s="5"/>
      <c r="AY33" s="64"/>
    </row>
    <row r="34" spans="35:52" x14ac:dyDescent="0.55000000000000004">
      <c r="AJ34" s="22"/>
      <c r="AL34" s="64"/>
      <c r="AM34" s="5"/>
      <c r="AN34" s="64"/>
      <c r="AO34" s="5"/>
      <c r="AP34" s="64"/>
      <c r="AQ34" s="5"/>
      <c r="AR34" s="64"/>
      <c r="AS34" s="5"/>
      <c r="AT34" s="64"/>
      <c r="AU34" s="5"/>
      <c r="AV34" s="64"/>
      <c r="AW34" s="5"/>
      <c r="AX34" s="64"/>
      <c r="AY34" s="5"/>
      <c r="AZ34" s="64"/>
    </row>
    <row r="35" spans="35:52" x14ac:dyDescent="0.55000000000000004">
      <c r="AJ35" s="22"/>
      <c r="AL35" s="64"/>
      <c r="AM35" s="5"/>
      <c r="AN35" s="64"/>
      <c r="AO35" s="5"/>
      <c r="AP35" s="64"/>
      <c r="AQ35" s="5"/>
      <c r="AR35" s="64"/>
      <c r="AS35" s="5"/>
      <c r="AT35" s="64"/>
      <c r="AU35" s="5"/>
      <c r="AV35" s="64"/>
      <c r="AW35" s="5"/>
      <c r="AX35" s="64"/>
      <c r="AY35" s="5"/>
      <c r="AZ35" s="64"/>
    </row>
    <row r="36" spans="35:52" x14ac:dyDescent="0.55000000000000004">
      <c r="AJ36" s="22"/>
      <c r="AL36" s="64"/>
      <c r="AM36" s="5"/>
      <c r="AN36" s="64"/>
      <c r="AO36" s="5"/>
      <c r="AP36" s="64"/>
      <c r="AQ36" s="5"/>
      <c r="AR36" s="64"/>
      <c r="AS36" s="5"/>
      <c r="AT36" s="64"/>
      <c r="AU36" s="5"/>
      <c r="AV36" s="64"/>
      <c r="AW36" s="5"/>
      <c r="AX36" s="64"/>
      <c r="AY36" s="5"/>
      <c r="AZ36" s="64"/>
    </row>
    <row r="37" spans="35:52" x14ac:dyDescent="0.55000000000000004">
      <c r="AJ37" s="22"/>
      <c r="AL37" s="64"/>
      <c r="AM37" s="5"/>
      <c r="AN37" s="64"/>
      <c r="AO37" s="5"/>
      <c r="AP37" s="64"/>
      <c r="AQ37" s="5"/>
      <c r="AR37" s="64"/>
      <c r="AS37" s="5"/>
      <c r="AT37" s="64"/>
      <c r="AU37" s="5"/>
      <c r="AV37" s="64"/>
      <c r="AW37" s="5"/>
      <c r="AX37" s="64"/>
      <c r="AY37" s="5"/>
      <c r="AZ37" s="64"/>
    </row>
    <row r="38" spans="35:52" x14ac:dyDescent="0.55000000000000004">
      <c r="AJ38" s="22"/>
      <c r="AL38" s="64"/>
      <c r="AM38" s="5"/>
      <c r="AN38" s="64"/>
      <c r="AO38" s="5"/>
      <c r="AP38" s="64"/>
      <c r="AQ38" s="5"/>
      <c r="AR38" s="64"/>
      <c r="AS38" s="5"/>
      <c r="AT38" s="64"/>
      <c r="AU38" s="5"/>
      <c r="AV38" s="64"/>
      <c r="AW38" s="5"/>
      <c r="AX38" s="64"/>
      <c r="AY38" s="5"/>
      <c r="AZ38" s="64"/>
    </row>
    <row r="39" spans="35:52" x14ac:dyDescent="0.55000000000000004">
      <c r="AJ39" s="22"/>
      <c r="AL39" s="64"/>
      <c r="AM39" s="5"/>
      <c r="AN39" s="64"/>
      <c r="AO39" s="5"/>
      <c r="AP39" s="64"/>
      <c r="AQ39" s="5"/>
      <c r="AR39" s="64"/>
      <c r="AS39" s="5"/>
      <c r="AT39" s="64"/>
      <c r="AU39" s="5"/>
      <c r="AV39" s="64"/>
      <c r="AW39" s="5"/>
      <c r="AX39" s="64"/>
      <c r="AY39" s="5"/>
      <c r="AZ39" s="64"/>
    </row>
    <row r="40" spans="35:52" x14ac:dyDescent="0.55000000000000004">
      <c r="AJ40" s="22"/>
      <c r="AL40" s="64"/>
      <c r="AM40" s="5"/>
      <c r="AN40" s="64"/>
      <c r="AO40" s="5"/>
      <c r="AP40" s="64"/>
      <c r="AQ40" s="5"/>
      <c r="AR40" s="64"/>
      <c r="AS40" s="5"/>
      <c r="AT40" s="64"/>
      <c r="AU40" s="5"/>
      <c r="AV40" s="64"/>
      <c r="AW40" s="5"/>
      <c r="AX40" s="64"/>
      <c r="AY40" s="5"/>
      <c r="AZ40" s="64"/>
    </row>
    <row r="41" spans="35:52" x14ac:dyDescent="0.55000000000000004">
      <c r="AJ41" s="22"/>
      <c r="AL41" s="64"/>
      <c r="AM41" s="5"/>
      <c r="AN41" s="64"/>
      <c r="AO41" s="5"/>
      <c r="AP41" s="64"/>
      <c r="AQ41" s="5"/>
      <c r="AR41" s="64"/>
      <c r="AS41" s="5"/>
      <c r="AT41" s="64"/>
      <c r="AU41" s="5"/>
      <c r="AV41" s="64"/>
      <c r="AW41" s="5"/>
      <c r="AX41" s="64"/>
      <c r="AY41" s="5"/>
      <c r="AZ41" s="64"/>
    </row>
    <row r="42" spans="35:52" x14ac:dyDescent="0.55000000000000004">
      <c r="AJ42" s="22"/>
      <c r="AL42" s="64"/>
      <c r="AM42" s="5"/>
      <c r="AN42" s="64"/>
      <c r="AO42" s="5"/>
      <c r="AP42" s="64"/>
      <c r="AQ42" s="5"/>
      <c r="AR42" s="64"/>
      <c r="AS42" s="5"/>
      <c r="AT42" s="64"/>
      <c r="AU42" s="5"/>
      <c r="AV42" s="64"/>
      <c r="AW42" s="5"/>
      <c r="AX42" s="64"/>
      <c r="AY42" s="5"/>
      <c r="AZ42" s="64"/>
    </row>
    <row r="43" spans="35:52" x14ac:dyDescent="0.55000000000000004">
      <c r="AJ43" s="22"/>
      <c r="AL43" s="64"/>
      <c r="AM43" s="5"/>
      <c r="AN43" s="64"/>
      <c r="AO43" s="5"/>
      <c r="AP43" s="64"/>
      <c r="AQ43" s="5"/>
      <c r="AR43" s="64"/>
      <c r="AS43" s="5"/>
      <c r="AT43" s="64"/>
      <c r="AU43" s="5"/>
      <c r="AV43" s="64"/>
      <c r="AW43" s="5"/>
      <c r="AX43" s="64"/>
      <c r="AY43" s="5"/>
      <c r="AZ43" s="64"/>
    </row>
    <row r="44" spans="35:52" x14ac:dyDescent="0.55000000000000004">
      <c r="AJ44" s="22"/>
      <c r="AL44" s="64"/>
      <c r="AM44" s="5"/>
      <c r="AN44" s="64"/>
      <c r="AO44" s="5"/>
      <c r="AP44" s="64"/>
      <c r="AQ44" s="5"/>
      <c r="AR44" s="64"/>
      <c r="AS44" s="5"/>
      <c r="AT44" s="64"/>
      <c r="AU44" s="5"/>
      <c r="AV44" s="64"/>
      <c r="AW44" s="5"/>
      <c r="AX44" s="64"/>
      <c r="AY44" s="5"/>
      <c r="AZ44" s="64"/>
    </row>
  </sheetData>
  <sortState xmlns:xlrd2="http://schemas.microsoft.com/office/spreadsheetml/2017/richdata2" ref="B10:R28">
    <sortCondition descending="1" ref="R10:R2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0" orientation="landscape" r:id="rId1"/>
  <rowBreaks count="1" manualBreakCount="1">
    <brk id="2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15"/>
  <sheetViews>
    <sheetView rightToLeft="1" view="pageBreakPreview" topLeftCell="F1" zoomScale="85" zoomScaleNormal="85" zoomScaleSheetLayoutView="85" workbookViewId="0">
      <selection activeCell="M19" sqref="M19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7" ht="30" x14ac:dyDescent="0.55000000000000004">
      <c r="A3" s="175" t="s">
        <v>39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27" ht="30" x14ac:dyDescent="0.55000000000000004">
      <c r="A4" s="175" t="s">
        <v>214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6" spans="1:27" ht="30" x14ac:dyDescent="0.55000000000000004">
      <c r="A6" s="11" t="s">
        <v>159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15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15" t="s">
        <v>1</v>
      </c>
      <c r="C9" s="113" t="s">
        <v>5</v>
      </c>
      <c r="D9" s="34"/>
      <c r="E9" s="113" t="s">
        <v>52</v>
      </c>
      <c r="F9" s="34"/>
      <c r="G9" s="113" t="s">
        <v>53</v>
      </c>
      <c r="H9" s="34"/>
      <c r="I9" s="113" t="s">
        <v>55</v>
      </c>
      <c r="K9" s="113" t="s">
        <v>5</v>
      </c>
      <c r="L9" s="34"/>
      <c r="M9" s="113" t="s">
        <v>52</v>
      </c>
      <c r="N9" s="34"/>
      <c r="O9" s="113" t="s">
        <v>53</v>
      </c>
      <c r="P9" s="34"/>
      <c r="Q9" s="113" t="s">
        <v>55</v>
      </c>
    </row>
    <row r="10" spans="1:27" ht="25.5" customHeight="1" x14ac:dyDescent="0.55000000000000004">
      <c r="A10" s="30" t="s">
        <v>202</v>
      </c>
      <c r="C10" s="112">
        <v>153000</v>
      </c>
      <c r="D10" s="67"/>
      <c r="E10" s="112">
        <v>1994278982</v>
      </c>
      <c r="F10" s="67"/>
      <c r="G10" s="112">
        <v>1574028622</v>
      </c>
      <c r="H10" s="67"/>
      <c r="I10" s="112">
        <v>420250360</v>
      </c>
      <c r="J10" s="67"/>
      <c r="K10" s="112">
        <v>153000</v>
      </c>
      <c r="L10" s="67"/>
      <c r="M10" s="112">
        <v>1994278982</v>
      </c>
      <c r="N10" s="67"/>
      <c r="O10" s="112">
        <v>1574028622</v>
      </c>
      <c r="P10" s="67"/>
      <c r="Q10" s="112">
        <v>420250360</v>
      </c>
      <c r="U10" s="88">
        <v>6.5500000000000003E-2</v>
      </c>
    </row>
    <row r="11" spans="1:27" ht="25.5" customHeight="1" x14ac:dyDescent="0.55000000000000004">
      <c r="A11" s="2" t="s">
        <v>178</v>
      </c>
      <c r="C11" s="69">
        <v>600</v>
      </c>
      <c r="D11" s="67"/>
      <c r="E11" s="69">
        <v>376731705</v>
      </c>
      <c r="F11" s="67"/>
      <c r="G11" s="69">
        <v>373672259</v>
      </c>
      <c r="H11" s="67"/>
      <c r="I11" s="69">
        <v>3059446</v>
      </c>
      <c r="J11" s="67"/>
      <c r="K11" s="69">
        <v>600</v>
      </c>
      <c r="L11" s="67"/>
      <c r="M11" s="69">
        <v>376731705</v>
      </c>
      <c r="N11" s="67"/>
      <c r="O11" s="69">
        <v>373672259</v>
      </c>
      <c r="P11" s="67"/>
      <c r="Q11" s="69">
        <v>3059446</v>
      </c>
      <c r="U11" s="88"/>
    </row>
    <row r="12" spans="1:27" ht="25.5" customHeight="1" x14ac:dyDescent="0.55000000000000004">
      <c r="A12" s="2" t="s">
        <v>181</v>
      </c>
      <c r="C12" s="69">
        <v>200</v>
      </c>
      <c r="D12" s="67"/>
      <c r="E12" s="69">
        <v>120902084</v>
      </c>
      <c r="F12" s="67"/>
      <c r="G12" s="69">
        <v>117922623</v>
      </c>
      <c r="H12" s="67"/>
      <c r="I12" s="69">
        <v>2979461</v>
      </c>
      <c r="J12" s="67"/>
      <c r="K12" s="69">
        <v>200</v>
      </c>
      <c r="L12" s="67"/>
      <c r="M12" s="69">
        <v>120902084</v>
      </c>
      <c r="N12" s="67"/>
      <c r="O12" s="69">
        <v>117922623</v>
      </c>
      <c r="P12" s="67"/>
      <c r="Q12" s="69">
        <v>2979461</v>
      </c>
      <c r="U12" s="88"/>
    </row>
    <row r="13" spans="1:27" ht="24.75" thickBot="1" x14ac:dyDescent="0.6">
      <c r="A13" s="129" t="s">
        <v>61</v>
      </c>
      <c r="C13" s="66">
        <f>SUM(C10:C12)</f>
        <v>153800</v>
      </c>
      <c r="D13" s="66"/>
      <c r="E13" s="66">
        <f>SUM(E10:E12)</f>
        <v>2491912771</v>
      </c>
      <c r="F13" s="66"/>
      <c r="G13" s="66">
        <f>SUM(G10:G12)</f>
        <v>2065623504</v>
      </c>
      <c r="H13" s="66"/>
      <c r="I13" s="66">
        <f>SUM(I10:I12)</f>
        <v>426289267</v>
      </c>
      <c r="J13" s="66"/>
      <c r="K13" s="66">
        <f>SUM(K10:K12)</f>
        <v>153800</v>
      </c>
      <c r="L13" s="66"/>
      <c r="M13" s="66">
        <f>SUM(M10:M12)</f>
        <v>2491912771</v>
      </c>
      <c r="N13" s="66"/>
      <c r="O13" s="66">
        <f>SUM(O10:O12)</f>
        <v>2065623504</v>
      </c>
      <c r="P13" s="66"/>
      <c r="Q13" s="66">
        <f>SUM(Q10:Q12)</f>
        <v>426289267</v>
      </c>
    </row>
    <row r="14" spans="1:27" ht="21.75" thickTop="1" x14ac:dyDescent="0.55000000000000004"/>
    <row r="15" spans="1:27" ht="26.25" customHeight="1" x14ac:dyDescent="0.55000000000000004">
      <c r="A15" s="238">
        <v>20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</row>
  </sheetData>
  <sortState xmlns:xlrd2="http://schemas.microsoft.com/office/spreadsheetml/2017/richdata2" ref="A10:R12">
    <sortCondition descending="1" ref="Q10:Q12"/>
  </sortState>
  <mergeCells count="4">
    <mergeCell ref="A3:Q3"/>
    <mergeCell ref="A4:Q4"/>
    <mergeCell ref="A2:Q2"/>
    <mergeCell ref="A15:Q15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</row>
    <row r="2" spans="1:25" ht="25.5" x14ac:dyDescent="0.2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spans="1:25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</row>
    <row r="4" spans="1:2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5" ht="24" x14ac:dyDescent="0.25">
      <c r="A5" s="228" t="s">
        <v>174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</row>
    <row r="6" spans="1:25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25" ht="21" x14ac:dyDescent="0.25">
      <c r="A7" s="118"/>
      <c r="B7" s="118"/>
      <c r="C7" s="118"/>
      <c r="D7" s="118"/>
      <c r="E7" s="186" t="s">
        <v>41</v>
      </c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18"/>
      <c r="Y7" s="120" t="s">
        <v>108</v>
      </c>
    </row>
    <row r="8" spans="1:25" ht="63" x14ac:dyDescent="0.25">
      <c r="A8" s="120" t="s">
        <v>142</v>
      </c>
      <c r="B8" s="118"/>
      <c r="C8" s="120" t="s">
        <v>143</v>
      </c>
      <c r="D8" s="118"/>
      <c r="E8" s="126" t="s">
        <v>16</v>
      </c>
      <c r="F8" s="119"/>
      <c r="G8" s="126" t="s">
        <v>5</v>
      </c>
      <c r="H8" s="119"/>
      <c r="I8" s="126" t="s">
        <v>15</v>
      </c>
      <c r="J8" s="119"/>
      <c r="K8" s="126" t="s">
        <v>144</v>
      </c>
      <c r="L8" s="119"/>
      <c r="M8" s="126" t="s">
        <v>145</v>
      </c>
      <c r="N8" s="119"/>
      <c r="O8" s="126" t="s">
        <v>146</v>
      </c>
      <c r="P8" s="119"/>
      <c r="Q8" s="126" t="s">
        <v>147</v>
      </c>
      <c r="R8" s="119"/>
      <c r="S8" s="126" t="s">
        <v>148</v>
      </c>
      <c r="T8" s="119"/>
      <c r="U8" s="126" t="s">
        <v>149</v>
      </c>
      <c r="V8" s="119"/>
      <c r="W8" s="126" t="s">
        <v>150</v>
      </c>
      <c r="X8" s="118"/>
      <c r="Y8" s="126" t="s">
        <v>150</v>
      </c>
    </row>
    <row r="9" spans="1:25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5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  <row r="11" spans="1:25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</row>
    <row r="12" spans="1:25" x14ac:dyDescent="0.2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</row>
    <row r="13" spans="1:25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</row>
    <row r="14" spans="1:25" ht="15.75" thickBot="1" x14ac:dyDescent="0.3">
      <c r="A14" s="143" t="s">
        <v>61</v>
      </c>
      <c r="C14" s="142"/>
      <c r="E14" s="142"/>
      <c r="G14" s="142"/>
      <c r="I14" s="142"/>
      <c r="K14" s="142"/>
      <c r="M14" s="142"/>
      <c r="O14" s="142"/>
      <c r="Q14" s="142"/>
      <c r="S14" s="142"/>
      <c r="U14" s="142"/>
      <c r="W14" s="142"/>
      <c r="Y14" s="142"/>
    </row>
    <row r="15" spans="1:25" ht="15.75" thickTop="1" x14ac:dyDescent="0.25"/>
    <row r="20" spans="1:25" ht="24" x14ac:dyDescent="0.25">
      <c r="A20" s="213">
        <v>21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25.5" x14ac:dyDescent="0.2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</row>
    <row r="4" spans="1:17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24" x14ac:dyDescent="0.25">
      <c r="A5" s="139" t="s">
        <v>160</v>
      </c>
      <c r="B5" s="240" t="s">
        <v>110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</row>
    <row r="6" spans="1:17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241" t="s">
        <v>111</v>
      </c>
      <c r="N6" s="118"/>
      <c r="O6" s="118"/>
      <c r="P6" s="118"/>
      <c r="Q6" s="241" t="s">
        <v>112</v>
      </c>
    </row>
    <row r="7" spans="1:17" ht="21" x14ac:dyDescent="0.25">
      <c r="A7" s="186" t="s">
        <v>113</v>
      </c>
      <c r="B7" s="186"/>
      <c r="C7" s="118"/>
      <c r="D7" s="120" t="s">
        <v>114</v>
      </c>
      <c r="E7" s="118"/>
      <c r="F7" s="120" t="s">
        <v>115</v>
      </c>
      <c r="G7" s="118"/>
      <c r="H7" s="120" t="s">
        <v>93</v>
      </c>
      <c r="I7" s="118"/>
      <c r="J7" s="186" t="s">
        <v>116</v>
      </c>
      <c r="K7" s="186"/>
      <c r="L7" s="118"/>
      <c r="M7" s="241"/>
      <c r="N7" s="118"/>
      <c r="O7" s="120" t="s">
        <v>117</v>
      </c>
      <c r="P7" s="118"/>
      <c r="Q7" s="241"/>
    </row>
    <row r="8" spans="1:17" ht="21" x14ac:dyDescent="0.25">
      <c r="A8" s="182" t="s">
        <v>118</v>
      </c>
      <c r="B8" s="239"/>
      <c r="C8" s="118"/>
      <c r="D8" s="182" t="s">
        <v>119</v>
      </c>
      <c r="E8" s="118"/>
      <c r="F8" s="121" t="s">
        <v>120</v>
      </c>
      <c r="G8" s="118"/>
      <c r="H8" s="119"/>
      <c r="I8" s="118"/>
      <c r="J8" s="119"/>
      <c r="K8" s="119"/>
      <c r="L8" s="118"/>
      <c r="M8" s="119"/>
      <c r="N8" s="118"/>
      <c r="O8" s="119"/>
      <c r="P8" s="118"/>
      <c r="Q8" s="119"/>
    </row>
    <row r="9" spans="1:17" ht="21" x14ac:dyDescent="0.25">
      <c r="A9" s="186"/>
      <c r="B9" s="186"/>
      <c r="C9" s="118"/>
      <c r="D9" s="186"/>
      <c r="E9" s="118"/>
      <c r="F9" s="121" t="s">
        <v>121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21" x14ac:dyDescent="0.25">
      <c r="A10" s="182" t="s">
        <v>118</v>
      </c>
      <c r="B10" s="239"/>
      <c r="C10" s="118"/>
      <c r="D10" s="182" t="s">
        <v>122</v>
      </c>
      <c r="E10" s="118"/>
      <c r="F10" s="121" t="s">
        <v>120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21" x14ac:dyDescent="0.25">
      <c r="A11" s="186"/>
      <c r="B11" s="186"/>
      <c r="C11" s="118"/>
      <c r="D11" s="186"/>
      <c r="E11" s="118"/>
      <c r="F11" s="121" t="s">
        <v>123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90" customHeight="1" x14ac:dyDescent="0.25">
      <c r="A12" s="242" t="s">
        <v>124</v>
      </c>
      <c r="B12" s="242"/>
      <c r="C12" s="118"/>
      <c r="D12" s="126" t="s">
        <v>125</v>
      </c>
      <c r="E12" s="118"/>
      <c r="F12" s="121" t="s">
        <v>126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21" x14ac:dyDescent="0.25">
      <c r="A13" s="242" t="s">
        <v>127</v>
      </c>
      <c r="B13" s="243"/>
      <c r="C13" s="118"/>
      <c r="D13" s="242" t="s">
        <v>127</v>
      </c>
      <c r="E13" s="118"/>
      <c r="F13" s="121" t="s">
        <v>128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21" x14ac:dyDescent="0.25">
      <c r="A14" s="244"/>
      <c r="B14" s="244"/>
      <c r="C14" s="118"/>
      <c r="D14" s="244"/>
      <c r="E14" s="118"/>
      <c r="F14" s="121" t="s">
        <v>129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21" x14ac:dyDescent="0.25">
      <c r="A15" s="244"/>
      <c r="B15" s="244"/>
      <c r="C15" s="118"/>
      <c r="D15" s="244"/>
      <c r="E15" s="118"/>
      <c r="F15" s="121" t="s">
        <v>130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21" x14ac:dyDescent="0.25">
      <c r="A16" s="241"/>
      <c r="B16" s="241"/>
      <c r="C16" s="118"/>
      <c r="D16" s="241"/>
      <c r="E16" s="118"/>
      <c r="F16" s="121" t="s">
        <v>131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x14ac:dyDescent="0.25">
      <c r="A17" s="119"/>
      <c r="B17" s="119"/>
      <c r="C17" s="118"/>
      <c r="D17" s="119"/>
      <c r="E17" s="118"/>
      <c r="F17" s="119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21" x14ac:dyDescent="0.25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118"/>
      <c r="L18" s="118"/>
      <c r="M18" s="118"/>
      <c r="N18" s="118"/>
      <c r="O18" s="118"/>
      <c r="P18" s="118"/>
      <c r="Q18" s="118"/>
    </row>
    <row r="19" spans="1:17" ht="24" x14ac:dyDescent="0.25">
      <c r="A19" s="213">
        <v>22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7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</sheetData>
  <mergeCells count="17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</row>
    <row r="2" spans="1:49" ht="25.5" x14ac:dyDescent="0.25">
      <c r="A2" s="187" t="s">
        <v>85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</row>
    <row r="3" spans="1:49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</row>
    <row r="4" spans="1:49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</row>
    <row r="5" spans="1:49" ht="18.75" x14ac:dyDescent="0.3">
      <c r="A5" s="188" t="s">
        <v>166</v>
      </c>
      <c r="B5" s="189"/>
      <c r="C5" s="189"/>
      <c r="D5" s="189"/>
      <c r="E5" s="189"/>
      <c r="F5" s="189"/>
      <c r="G5" s="189"/>
      <c r="H5" s="189"/>
      <c r="I5" s="189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</row>
    <row r="6" spans="1:49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</row>
    <row r="7" spans="1:49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</row>
    <row r="8" spans="1:49" ht="24" x14ac:dyDescent="0.25">
      <c r="A8" s="184" t="s">
        <v>86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ht="21" x14ac:dyDescent="0.25">
      <c r="A9" s="118"/>
      <c r="B9" s="118"/>
      <c r="C9" s="118"/>
      <c r="D9" s="118"/>
      <c r="E9" s="118"/>
      <c r="F9" s="118"/>
      <c r="G9" s="118"/>
      <c r="H9" s="118"/>
      <c r="I9" s="186" t="s">
        <v>205</v>
      </c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18"/>
      <c r="AC9" s="186" t="s">
        <v>215</v>
      </c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18"/>
      <c r="AU9" s="118"/>
      <c r="AV9" s="118"/>
      <c r="AW9" s="118"/>
    </row>
    <row r="10" spans="1:49" x14ac:dyDescent="0.25">
      <c r="A10" s="118"/>
      <c r="B10" s="118"/>
      <c r="C10" s="118"/>
      <c r="D10" s="118"/>
      <c r="E10" s="118"/>
      <c r="F10" s="118"/>
      <c r="G10" s="118"/>
      <c r="H10" s="118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8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8"/>
      <c r="AU10" s="118"/>
      <c r="AV10" s="118"/>
      <c r="AW10" s="118"/>
    </row>
    <row r="11" spans="1:49" ht="21" x14ac:dyDescent="0.25">
      <c r="A11" s="186" t="s">
        <v>87</v>
      </c>
      <c r="B11" s="186"/>
      <c r="C11" s="186"/>
      <c r="D11" s="186"/>
      <c r="E11" s="186"/>
      <c r="F11" s="186"/>
      <c r="G11" s="186"/>
      <c r="H11" s="118"/>
      <c r="I11" s="186" t="s">
        <v>14</v>
      </c>
      <c r="J11" s="186"/>
      <c r="K11" s="186"/>
      <c r="L11" s="118"/>
      <c r="M11" s="186" t="s">
        <v>15</v>
      </c>
      <c r="N11" s="186"/>
      <c r="O11" s="186"/>
      <c r="P11" s="118"/>
      <c r="Q11" s="186" t="s">
        <v>16</v>
      </c>
      <c r="R11" s="186"/>
      <c r="S11" s="186"/>
      <c r="T11" s="186"/>
      <c r="U11" s="186"/>
      <c r="V11" s="118"/>
      <c r="W11" s="186" t="s">
        <v>88</v>
      </c>
      <c r="X11" s="186"/>
      <c r="Y11" s="186"/>
      <c r="Z11" s="186"/>
      <c r="AA11" s="186"/>
      <c r="AB11" s="118"/>
      <c r="AC11" s="186" t="s">
        <v>14</v>
      </c>
      <c r="AD11" s="186"/>
      <c r="AE11" s="186"/>
      <c r="AF11" s="186"/>
      <c r="AG11" s="186"/>
      <c r="AH11" s="118"/>
      <c r="AI11" s="186" t="s">
        <v>15</v>
      </c>
      <c r="AJ11" s="186"/>
      <c r="AK11" s="186"/>
      <c r="AL11" s="118"/>
      <c r="AM11" s="186" t="s">
        <v>16</v>
      </c>
      <c r="AN11" s="186"/>
      <c r="AO11" s="186"/>
      <c r="AP11" s="118"/>
      <c r="AQ11" s="186" t="s">
        <v>88</v>
      </c>
      <c r="AR11" s="186"/>
      <c r="AS11" s="186"/>
      <c r="AT11" s="118"/>
      <c r="AU11" s="118"/>
      <c r="AV11" s="118"/>
      <c r="AW11" s="118"/>
    </row>
    <row r="12" spans="1:49" ht="24" x14ac:dyDescent="0.25">
      <c r="A12" s="184" t="s">
        <v>89</v>
      </c>
      <c r="B12" s="185"/>
      <c r="C12" s="185"/>
      <c r="D12" s="185"/>
      <c r="E12" s="185"/>
      <c r="F12" s="185"/>
      <c r="G12" s="185"/>
      <c r="H12" s="184"/>
      <c r="I12" s="185"/>
      <c r="J12" s="185"/>
      <c r="K12" s="185"/>
      <c r="L12" s="184"/>
      <c r="M12" s="185"/>
      <c r="N12" s="185"/>
      <c r="O12" s="185"/>
      <c r="P12" s="184"/>
      <c r="Q12" s="185"/>
      <c r="R12" s="185"/>
      <c r="S12" s="185"/>
      <c r="T12" s="185"/>
      <c r="U12" s="185"/>
      <c r="V12" s="184"/>
      <c r="W12" s="185"/>
      <c r="X12" s="185"/>
      <c r="Y12" s="185"/>
      <c r="Z12" s="185"/>
      <c r="AA12" s="185"/>
      <c r="AB12" s="184"/>
      <c r="AC12" s="185"/>
      <c r="AD12" s="185"/>
      <c r="AE12" s="185"/>
      <c r="AF12" s="185"/>
      <c r="AG12" s="185"/>
      <c r="AH12" s="184"/>
      <c r="AI12" s="185"/>
      <c r="AJ12" s="185"/>
      <c r="AK12" s="185"/>
      <c r="AL12" s="184"/>
      <c r="AM12" s="185"/>
      <c r="AN12" s="185"/>
      <c r="AO12" s="185"/>
      <c r="AP12" s="184"/>
      <c r="AQ12" s="185"/>
      <c r="AR12" s="185"/>
      <c r="AS12" s="185"/>
      <c r="AT12" s="184"/>
      <c r="AU12" s="184"/>
      <c r="AV12" s="184"/>
      <c r="AW12" s="184"/>
    </row>
    <row r="13" spans="1:49" ht="21" x14ac:dyDescent="0.25">
      <c r="A13" s="118"/>
      <c r="B13" s="118"/>
      <c r="C13" s="186" t="str">
        <f>I9</f>
        <v>1403/12/30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18"/>
      <c r="Y13" s="186" t="s">
        <v>215</v>
      </c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18"/>
    </row>
    <row r="14" spans="1:49" ht="21" x14ac:dyDescent="0.25">
      <c r="A14" s="120" t="s">
        <v>87</v>
      </c>
      <c r="B14" s="118"/>
      <c r="C14" s="121" t="s">
        <v>90</v>
      </c>
      <c r="D14" s="119"/>
      <c r="E14" s="121" t="s">
        <v>91</v>
      </c>
      <c r="F14" s="119"/>
      <c r="G14" s="182" t="s">
        <v>92</v>
      </c>
      <c r="H14" s="182"/>
      <c r="I14" s="182"/>
      <c r="J14" s="119"/>
      <c r="K14" s="182" t="s">
        <v>93</v>
      </c>
      <c r="L14" s="182"/>
      <c r="M14" s="182"/>
      <c r="N14" s="119"/>
      <c r="O14" s="182" t="s">
        <v>15</v>
      </c>
      <c r="P14" s="182"/>
      <c r="Q14" s="182"/>
      <c r="R14" s="119"/>
      <c r="S14" s="182" t="s">
        <v>16</v>
      </c>
      <c r="T14" s="182"/>
      <c r="U14" s="182"/>
      <c r="V14" s="182"/>
      <c r="W14" s="182"/>
      <c r="X14" s="118"/>
      <c r="Y14" s="182" t="s">
        <v>90</v>
      </c>
      <c r="Z14" s="182"/>
      <c r="AA14" s="182"/>
      <c r="AB14" s="182"/>
      <c r="AC14" s="182"/>
      <c r="AD14" s="119"/>
      <c r="AE14" s="182" t="s">
        <v>91</v>
      </c>
      <c r="AF14" s="182"/>
      <c r="AG14" s="182"/>
      <c r="AH14" s="182"/>
      <c r="AI14" s="182"/>
      <c r="AJ14" s="119"/>
      <c r="AK14" s="182" t="s">
        <v>92</v>
      </c>
      <c r="AL14" s="182"/>
      <c r="AM14" s="182"/>
      <c r="AN14" s="119"/>
      <c r="AO14" s="182" t="s">
        <v>93</v>
      </c>
      <c r="AP14" s="182"/>
      <c r="AQ14" s="182"/>
      <c r="AR14" s="119"/>
      <c r="AS14" s="182" t="s">
        <v>15</v>
      </c>
      <c r="AT14" s="182"/>
      <c r="AU14" s="119"/>
      <c r="AV14" s="121" t="s">
        <v>16</v>
      </c>
      <c r="AW14" s="118"/>
    </row>
    <row r="15" spans="1:49" ht="24" x14ac:dyDescent="0.25">
      <c r="A15" s="184" t="s">
        <v>94</v>
      </c>
      <c r="B15" s="184"/>
      <c r="C15" s="185"/>
      <c r="D15" s="184"/>
      <c r="E15" s="185"/>
      <c r="F15" s="184"/>
      <c r="G15" s="185"/>
      <c r="H15" s="185"/>
      <c r="I15" s="185"/>
      <c r="J15" s="184"/>
      <c r="K15" s="185"/>
      <c r="L15" s="185"/>
      <c r="M15" s="185"/>
      <c r="N15" s="184"/>
      <c r="O15" s="185"/>
      <c r="P15" s="185"/>
      <c r="Q15" s="185"/>
      <c r="R15" s="184"/>
      <c r="S15" s="185"/>
      <c r="T15" s="185"/>
      <c r="U15" s="185"/>
      <c r="V15" s="185"/>
      <c r="W15" s="185"/>
      <c r="X15" s="184"/>
      <c r="Y15" s="185"/>
      <c r="Z15" s="185"/>
      <c r="AA15" s="185"/>
      <c r="AB15" s="185"/>
      <c r="AC15" s="185"/>
      <c r="AD15" s="184"/>
      <c r="AE15" s="185"/>
      <c r="AF15" s="185"/>
      <c r="AG15" s="185"/>
      <c r="AH15" s="185"/>
      <c r="AI15" s="185"/>
      <c r="AJ15" s="184"/>
      <c r="AK15" s="185"/>
      <c r="AL15" s="185"/>
      <c r="AM15" s="185"/>
      <c r="AN15" s="184"/>
      <c r="AO15" s="185"/>
      <c r="AP15" s="185"/>
      <c r="AQ15" s="185"/>
      <c r="AR15" s="184"/>
      <c r="AS15" s="185"/>
      <c r="AT15" s="185"/>
      <c r="AU15" s="184"/>
      <c r="AV15" s="185"/>
      <c r="AW15" s="184"/>
    </row>
    <row r="16" spans="1:49" ht="21" x14ac:dyDescent="0.25">
      <c r="A16" s="118"/>
      <c r="B16" s="118"/>
      <c r="C16" s="186" t="str">
        <f>I9</f>
        <v>1403/12/30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18"/>
      <c r="O16" s="186" t="s">
        <v>215</v>
      </c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</row>
    <row r="17" spans="1:49" ht="21" x14ac:dyDescent="0.25">
      <c r="A17" s="120" t="s">
        <v>87</v>
      </c>
      <c r="B17" s="118"/>
      <c r="C17" s="121" t="s">
        <v>91</v>
      </c>
      <c r="D17" s="119"/>
      <c r="E17" s="121" t="s">
        <v>93</v>
      </c>
      <c r="F17" s="119"/>
      <c r="G17" s="182" t="s">
        <v>15</v>
      </c>
      <c r="H17" s="182"/>
      <c r="I17" s="182"/>
      <c r="J17" s="119"/>
      <c r="K17" s="182" t="s">
        <v>16</v>
      </c>
      <c r="L17" s="182"/>
      <c r="M17" s="182"/>
      <c r="N17" s="118"/>
      <c r="O17" s="182" t="s">
        <v>91</v>
      </c>
      <c r="P17" s="182"/>
      <c r="Q17" s="182"/>
      <c r="R17" s="182"/>
      <c r="S17" s="182"/>
      <c r="T17" s="119"/>
      <c r="U17" s="182" t="s">
        <v>93</v>
      </c>
      <c r="V17" s="182"/>
      <c r="W17" s="182"/>
      <c r="X17" s="182"/>
      <c r="Y17" s="182"/>
      <c r="Z17" s="119"/>
      <c r="AA17" s="182" t="s">
        <v>15</v>
      </c>
      <c r="AB17" s="182"/>
      <c r="AC17" s="182"/>
      <c r="AD17" s="182"/>
      <c r="AE17" s="182"/>
      <c r="AF17" s="119"/>
      <c r="AG17" s="182" t="s">
        <v>16</v>
      </c>
      <c r="AH17" s="182"/>
      <c r="AI17" s="182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</row>
    <row r="18" spans="1:49" x14ac:dyDescent="0.25">
      <c r="A18" s="119"/>
      <c r="B18" s="118"/>
      <c r="C18" s="119"/>
      <c r="D18" s="118"/>
      <c r="E18" s="119"/>
      <c r="F18" s="118"/>
      <c r="G18" s="119"/>
      <c r="H18" s="119"/>
      <c r="I18" s="119"/>
      <c r="J18" s="118"/>
      <c r="K18" s="119"/>
      <c r="L18" s="119"/>
      <c r="M18" s="119"/>
      <c r="N18" s="118"/>
      <c r="O18" s="119"/>
      <c r="P18" s="119"/>
      <c r="Q18" s="119"/>
      <c r="R18" s="119"/>
      <c r="S18" s="119"/>
      <c r="T18" s="118"/>
      <c r="U18" s="119"/>
      <c r="V18" s="119"/>
      <c r="W18" s="119"/>
      <c r="X18" s="119"/>
      <c r="Y18" s="119"/>
      <c r="Z18" s="118"/>
      <c r="AA18" s="119"/>
      <c r="AB18" s="119"/>
      <c r="AC18" s="119"/>
      <c r="AD18" s="119"/>
      <c r="AE18" s="119"/>
      <c r="AF18" s="118"/>
      <c r="AG18" s="119"/>
      <c r="AH18" s="119"/>
      <c r="AI18" s="119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</row>
    <row r="19" spans="1:49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</row>
    <row r="20" spans="1:49" ht="34.5" x14ac:dyDescent="0.25">
      <c r="A20" s="183">
        <v>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</row>
    <row r="21" spans="1:49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</row>
    <row r="22" spans="1:49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zoomScale="55" zoomScaleNormal="55" zoomScaleSheetLayoutView="55" workbookViewId="0">
      <selection activeCell="C20" sqref="C20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.7109375" style="42" customWidth="1"/>
    <col min="5" max="5" width="20.28515625" style="42" customWidth="1"/>
    <col min="6" max="6" width="1.42578125" style="42" customWidth="1"/>
    <col min="7" max="7" width="26.28515625" style="42" bestFit="1" customWidth="1"/>
    <col min="8" max="8" width="2" style="42" customWidth="1"/>
    <col min="9" max="9" width="29.140625" style="42" bestFit="1" customWidth="1"/>
    <col min="10" max="10" width="1.7109375" style="42" customWidth="1"/>
    <col min="11" max="11" width="23.5703125" style="42" customWidth="1"/>
    <col min="12" max="12" width="1.42578125" style="42" customWidth="1"/>
    <col min="13" max="13" width="26.28515625" style="42" bestFit="1" customWidth="1"/>
    <col min="14" max="14" width="1.28515625" style="42" customWidth="1"/>
    <col min="15" max="15" width="24.28515625" style="42" customWidth="1"/>
    <col min="16" max="16" width="1" style="42" customWidth="1"/>
    <col min="17" max="17" width="26.28515625" style="42" bestFit="1" customWidth="1"/>
    <col min="18" max="18" width="1" style="42" customWidth="1"/>
    <col min="19" max="19" width="20.7109375" style="42" customWidth="1"/>
    <col min="20" max="20" width="0.7109375" style="42" customWidth="1"/>
    <col min="21" max="21" width="16.42578125" style="42" bestFit="1" customWidth="1"/>
    <col min="22" max="22" width="1.42578125" style="42" customWidth="1"/>
    <col min="23" max="23" width="26.28515625" style="42" bestFit="1" customWidth="1"/>
    <col min="24" max="24" width="1.28515625" style="42" customWidth="1"/>
    <col min="25" max="25" width="29.140625" style="42" customWidth="1"/>
    <col min="26" max="26" width="1.7109375" style="42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96" t="s">
        <v>79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3:27" ht="46.5" x14ac:dyDescent="0.8">
      <c r="C3" s="196" t="s">
        <v>0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3:27" ht="46.5" x14ac:dyDescent="0.8">
      <c r="C4" s="196" t="s">
        <v>214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95" t="s">
        <v>165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8" spans="3:27" s="54" customFormat="1" ht="34.5" customHeight="1" x14ac:dyDescent="0.25">
      <c r="C8" s="191" t="s">
        <v>1</v>
      </c>
      <c r="E8" s="194" t="s">
        <v>205</v>
      </c>
      <c r="F8" s="194" t="s">
        <v>2</v>
      </c>
      <c r="G8" s="194" t="s">
        <v>2</v>
      </c>
      <c r="H8" s="194" t="s">
        <v>2</v>
      </c>
      <c r="I8" s="194" t="s">
        <v>2</v>
      </c>
      <c r="J8" s="197"/>
      <c r="K8" s="194" t="s">
        <v>3</v>
      </c>
      <c r="L8" s="194" t="s">
        <v>3</v>
      </c>
      <c r="M8" s="194" t="s">
        <v>3</v>
      </c>
      <c r="N8" s="194" t="s">
        <v>3</v>
      </c>
      <c r="O8" s="194" t="s">
        <v>3</v>
      </c>
      <c r="P8" s="194" t="s">
        <v>3</v>
      </c>
      <c r="Q8" s="194" t="s">
        <v>3</v>
      </c>
      <c r="R8" s="197"/>
      <c r="S8" s="194" t="s">
        <v>215</v>
      </c>
      <c r="T8" s="194" t="s">
        <v>4</v>
      </c>
      <c r="U8" s="194" t="s">
        <v>4</v>
      </c>
      <c r="V8" s="194" t="s">
        <v>4</v>
      </c>
      <c r="W8" s="194" t="s">
        <v>4</v>
      </c>
      <c r="X8" s="194" t="s">
        <v>4</v>
      </c>
      <c r="Y8" s="194" t="s">
        <v>4</v>
      </c>
      <c r="Z8" s="194" t="s">
        <v>4</v>
      </c>
      <c r="AA8" s="194" t="s">
        <v>4</v>
      </c>
    </row>
    <row r="9" spans="3:27" s="54" customFormat="1" ht="44.25" customHeight="1" x14ac:dyDescent="0.25">
      <c r="C9" s="191" t="s">
        <v>1</v>
      </c>
      <c r="D9" s="197"/>
      <c r="E9" s="192" t="s">
        <v>5</v>
      </c>
      <c r="F9" s="198"/>
      <c r="G9" s="192" t="s">
        <v>6</v>
      </c>
      <c r="H9" s="55"/>
      <c r="I9" s="192" t="s">
        <v>7</v>
      </c>
      <c r="J9" s="197"/>
      <c r="K9" s="192" t="s">
        <v>8</v>
      </c>
      <c r="L9" s="192" t="s">
        <v>8</v>
      </c>
      <c r="M9" s="192" t="s">
        <v>8</v>
      </c>
      <c r="N9" s="55"/>
      <c r="O9" s="192" t="s">
        <v>9</v>
      </c>
      <c r="P9" s="192" t="s">
        <v>9</v>
      </c>
      <c r="Q9" s="192" t="s">
        <v>9</v>
      </c>
      <c r="R9" s="197"/>
      <c r="S9" s="192" t="s">
        <v>5</v>
      </c>
      <c r="T9" s="198"/>
      <c r="U9" s="192" t="s">
        <v>10</v>
      </c>
      <c r="V9" s="198"/>
      <c r="W9" s="192" t="s">
        <v>6</v>
      </c>
      <c r="X9" s="198"/>
      <c r="Y9" s="192" t="s">
        <v>7</v>
      </c>
      <c r="Z9" s="197"/>
      <c r="AA9" s="192" t="s">
        <v>11</v>
      </c>
    </row>
    <row r="10" spans="3:27" s="54" customFormat="1" ht="54" customHeight="1" x14ac:dyDescent="0.25">
      <c r="C10" s="191" t="s">
        <v>1</v>
      </c>
      <c r="D10" s="197"/>
      <c r="E10" s="193" t="s">
        <v>5</v>
      </c>
      <c r="F10" s="199"/>
      <c r="G10" s="193" t="s">
        <v>6</v>
      </c>
      <c r="H10" s="56"/>
      <c r="I10" s="193" t="s">
        <v>7</v>
      </c>
      <c r="J10" s="197"/>
      <c r="K10" s="193" t="s">
        <v>5</v>
      </c>
      <c r="L10" s="90"/>
      <c r="M10" s="193" t="s">
        <v>6</v>
      </c>
      <c r="N10" s="56"/>
      <c r="O10" s="193" t="s">
        <v>5</v>
      </c>
      <c r="P10" s="56"/>
      <c r="Q10" s="193" t="s">
        <v>12</v>
      </c>
      <c r="R10" s="197"/>
      <c r="S10" s="193" t="s">
        <v>5</v>
      </c>
      <c r="T10" s="199"/>
      <c r="U10" s="193" t="s">
        <v>10</v>
      </c>
      <c r="V10" s="199"/>
      <c r="W10" s="193" t="s">
        <v>6</v>
      </c>
      <c r="X10" s="199"/>
      <c r="Y10" s="193" t="s">
        <v>7</v>
      </c>
      <c r="Z10" s="197"/>
      <c r="AA10" s="193" t="s">
        <v>11</v>
      </c>
    </row>
    <row r="11" spans="3:27" x14ac:dyDescent="0.8">
      <c r="C11" s="57" t="s">
        <v>194</v>
      </c>
      <c r="E11" s="107">
        <v>525253</v>
      </c>
      <c r="F11" s="108"/>
      <c r="G11" s="107">
        <v>1761633280</v>
      </c>
      <c r="H11" s="108"/>
      <c r="I11" s="107">
        <v>1667153888.66745</v>
      </c>
      <c r="J11" s="108"/>
      <c r="K11" s="107">
        <v>0</v>
      </c>
      <c r="L11" s="85"/>
      <c r="M11" s="107">
        <v>0</v>
      </c>
      <c r="N11" s="108"/>
      <c r="O11" s="107">
        <v>0</v>
      </c>
      <c r="P11" s="108"/>
      <c r="Q11" s="107">
        <v>0</v>
      </c>
      <c r="R11" s="108"/>
      <c r="S11" s="107">
        <v>525253</v>
      </c>
      <c r="T11" s="108"/>
      <c r="U11" s="107">
        <v>4858</v>
      </c>
      <c r="V11" s="85"/>
      <c r="W11" s="107">
        <v>1761633280</v>
      </c>
      <c r="X11" s="108"/>
      <c r="Y11" s="107">
        <v>2536496583.5096998</v>
      </c>
      <c r="Z11" s="108"/>
      <c r="AA11" s="85">
        <f>Y11/'سرمایه گذاری ها'!$O$17</f>
        <v>1.5040852917058889E-2</v>
      </c>
    </row>
    <row r="12" spans="3:27" x14ac:dyDescent="0.8">
      <c r="C12" s="42" t="s">
        <v>13</v>
      </c>
      <c r="E12" s="107">
        <v>586279</v>
      </c>
      <c r="F12" s="108"/>
      <c r="G12" s="107">
        <v>2552880774</v>
      </c>
      <c r="H12" s="108"/>
      <c r="I12" s="107">
        <v>2253068614.0467</v>
      </c>
      <c r="J12" s="108"/>
      <c r="K12" s="107">
        <v>0</v>
      </c>
      <c r="L12" s="85"/>
      <c r="M12" s="107">
        <v>0</v>
      </c>
      <c r="N12" s="108"/>
      <c r="O12" s="107">
        <v>0</v>
      </c>
      <c r="P12" s="108"/>
      <c r="Q12" s="107">
        <v>0</v>
      </c>
      <c r="R12" s="108"/>
      <c r="S12" s="107">
        <v>586279</v>
      </c>
      <c r="T12" s="108"/>
      <c r="U12" s="107">
        <v>4351</v>
      </c>
      <c r="V12" s="85"/>
      <c r="W12" s="107">
        <v>2552880774</v>
      </c>
      <c r="X12" s="108"/>
      <c r="Y12" s="107">
        <v>2535722074.4224501</v>
      </c>
      <c r="Z12" s="108"/>
      <c r="AA12" s="85">
        <f>Y12/'سرمایه گذاری ها'!$O$17</f>
        <v>1.5036260252775411E-2</v>
      </c>
    </row>
    <row r="13" spans="3:27" x14ac:dyDescent="0.8">
      <c r="C13" s="42" t="s">
        <v>84</v>
      </c>
      <c r="E13" s="107">
        <v>678726</v>
      </c>
      <c r="F13" s="108"/>
      <c r="G13" s="107">
        <v>1714775963</v>
      </c>
      <c r="H13" s="108"/>
      <c r="I13" s="107">
        <v>1644888320.7714</v>
      </c>
      <c r="J13" s="108"/>
      <c r="K13" s="107">
        <v>0</v>
      </c>
      <c r="L13" s="85"/>
      <c r="M13" s="107">
        <v>0</v>
      </c>
      <c r="N13" s="108"/>
      <c r="O13" s="107">
        <v>0</v>
      </c>
      <c r="P13" s="108"/>
      <c r="Q13" s="107">
        <v>0</v>
      </c>
      <c r="R13" s="108"/>
      <c r="S13" s="107">
        <v>678726</v>
      </c>
      <c r="T13" s="108"/>
      <c r="U13" s="107">
        <v>3143</v>
      </c>
      <c r="V13" s="85"/>
      <c r="W13" s="107">
        <v>1714775963</v>
      </c>
      <c r="X13" s="108"/>
      <c r="Y13" s="107">
        <v>2120543064.8829</v>
      </c>
      <c r="Z13" s="108"/>
      <c r="AA13" s="85">
        <f>Y13/'سرمایه گذاری ها'!$O$17</f>
        <v>1.2574342323402933E-2</v>
      </c>
    </row>
    <row r="14" spans="3:27" x14ac:dyDescent="0.8">
      <c r="C14" s="42" t="s">
        <v>195</v>
      </c>
      <c r="E14" s="107">
        <v>2420000</v>
      </c>
      <c r="F14" s="108"/>
      <c r="G14" s="107">
        <v>1312801968</v>
      </c>
      <c r="H14" s="108"/>
      <c r="I14" s="107">
        <v>1072898046</v>
      </c>
      <c r="J14" s="108"/>
      <c r="K14" s="107">
        <v>0</v>
      </c>
      <c r="L14" s="85"/>
      <c r="M14" s="107">
        <v>0</v>
      </c>
      <c r="N14" s="108"/>
      <c r="O14" s="107">
        <v>0</v>
      </c>
      <c r="P14" s="108"/>
      <c r="Q14" s="107">
        <v>0</v>
      </c>
      <c r="R14" s="108"/>
      <c r="S14" s="107">
        <v>2420000</v>
      </c>
      <c r="T14" s="108"/>
      <c r="U14" s="107">
        <v>508</v>
      </c>
      <c r="V14" s="85"/>
      <c r="W14" s="107">
        <v>1312801968</v>
      </c>
      <c r="X14" s="108"/>
      <c r="Y14" s="107">
        <v>1222045308</v>
      </c>
      <c r="Z14" s="108"/>
      <c r="AA14" s="85">
        <f>Y14/'سرمایه گذاری ها'!$O$17</f>
        <v>7.2464531807793931E-3</v>
      </c>
    </row>
    <row r="15" spans="3:27" x14ac:dyDescent="0.8">
      <c r="C15" s="42" t="s">
        <v>196</v>
      </c>
      <c r="E15" s="107">
        <v>1762649</v>
      </c>
      <c r="F15" s="108"/>
      <c r="G15" s="107">
        <v>800342023</v>
      </c>
      <c r="H15" s="108"/>
      <c r="I15" s="107">
        <v>725394752.71829998</v>
      </c>
      <c r="J15" s="108"/>
      <c r="K15" s="107">
        <v>0</v>
      </c>
      <c r="L15" s="85"/>
      <c r="M15" s="107">
        <v>0</v>
      </c>
      <c r="N15" s="108"/>
      <c r="O15" s="107">
        <v>0</v>
      </c>
      <c r="P15" s="108"/>
      <c r="Q15" s="107">
        <v>0</v>
      </c>
      <c r="R15" s="108"/>
      <c r="S15" s="107">
        <v>1762649</v>
      </c>
      <c r="T15" s="108"/>
      <c r="U15" s="107">
        <v>628</v>
      </c>
      <c r="V15" s="85"/>
      <c r="W15" s="107">
        <v>800342023</v>
      </c>
      <c r="X15" s="108"/>
      <c r="Y15" s="107">
        <v>1100357257.7465999</v>
      </c>
      <c r="Z15" s="108"/>
      <c r="AA15" s="85">
        <f>Y15/'سرمایه گذاری ها'!$O$17</f>
        <v>6.5248704759083608E-3</v>
      </c>
    </row>
    <row r="16" spans="3:27" x14ac:dyDescent="0.8">
      <c r="C16" s="42" t="s">
        <v>190</v>
      </c>
      <c r="E16" s="107">
        <v>332301</v>
      </c>
      <c r="F16" s="108"/>
      <c r="G16" s="107">
        <v>1087979417</v>
      </c>
      <c r="H16" s="108"/>
      <c r="I16" s="107">
        <v>879321979.6911</v>
      </c>
      <c r="J16" s="108"/>
      <c r="K16" s="107">
        <v>0</v>
      </c>
      <c r="L16" s="85"/>
      <c r="M16" s="107">
        <v>0</v>
      </c>
      <c r="N16" s="108"/>
      <c r="O16" s="107">
        <v>0</v>
      </c>
      <c r="P16" s="108"/>
      <c r="Q16" s="107">
        <v>0</v>
      </c>
      <c r="R16" s="108"/>
      <c r="S16" s="107">
        <v>332301</v>
      </c>
      <c r="T16" s="108"/>
      <c r="U16" s="107">
        <v>2795</v>
      </c>
      <c r="V16" s="85"/>
      <c r="W16" s="107">
        <v>1087979417</v>
      </c>
      <c r="X16" s="108"/>
      <c r="Y16" s="107">
        <v>923255046.29474998</v>
      </c>
      <c r="Z16" s="108"/>
      <c r="AA16" s="85">
        <f>Y16/'سرمایه گذاری ها'!$O$17</f>
        <v>5.4746942875977369E-3</v>
      </c>
    </row>
    <row r="17" spans="3:27" x14ac:dyDescent="0.8">
      <c r="C17" s="42" t="s">
        <v>197</v>
      </c>
      <c r="E17" s="107">
        <v>13382</v>
      </c>
      <c r="F17" s="108"/>
      <c r="G17" s="107">
        <v>227863220</v>
      </c>
      <c r="H17" s="108"/>
      <c r="I17" s="107">
        <v>213636176.22600001</v>
      </c>
      <c r="J17" s="108"/>
      <c r="K17" s="107">
        <v>0</v>
      </c>
      <c r="L17" s="85"/>
      <c r="M17" s="107">
        <v>0</v>
      </c>
      <c r="N17" s="108"/>
      <c r="O17" s="107">
        <v>0</v>
      </c>
      <c r="P17" s="108"/>
      <c r="Q17" s="107">
        <v>0</v>
      </c>
      <c r="R17" s="108"/>
      <c r="S17" s="107">
        <v>13382</v>
      </c>
      <c r="T17" s="108"/>
      <c r="U17" s="107">
        <v>16500</v>
      </c>
      <c r="V17" s="85"/>
      <c r="W17" s="107">
        <v>227863220</v>
      </c>
      <c r="X17" s="108"/>
      <c r="Y17" s="107">
        <v>219489222.15000001</v>
      </c>
      <c r="Z17" s="108"/>
      <c r="AA17" s="85">
        <f>Y17/'سرمایه گذاری ها'!$O$17</f>
        <v>1.3015216061004363E-3</v>
      </c>
    </row>
    <row r="18" spans="3:27" x14ac:dyDescent="0.8">
      <c r="C18" s="42" t="s">
        <v>206</v>
      </c>
      <c r="E18" s="107">
        <v>48452</v>
      </c>
      <c r="F18" s="108"/>
      <c r="G18" s="107">
        <v>110131396</v>
      </c>
      <c r="H18" s="108"/>
      <c r="I18" s="107">
        <v>80048087.017199993</v>
      </c>
      <c r="J18" s="108"/>
      <c r="K18" s="107">
        <v>0</v>
      </c>
      <c r="L18" s="85"/>
      <c r="M18" s="107">
        <v>0</v>
      </c>
      <c r="N18" s="108"/>
      <c r="O18" s="107">
        <v>0</v>
      </c>
      <c r="P18" s="108"/>
      <c r="Q18" s="107">
        <v>0</v>
      </c>
      <c r="R18" s="108"/>
      <c r="S18" s="107">
        <v>48452</v>
      </c>
      <c r="T18" s="108"/>
      <c r="U18" s="107">
        <v>1795</v>
      </c>
      <c r="V18" s="85"/>
      <c r="W18" s="107">
        <v>110131396</v>
      </c>
      <c r="X18" s="108"/>
      <c r="Y18" s="107">
        <v>86453860.526999995</v>
      </c>
      <c r="Z18" s="108"/>
      <c r="AA18" s="85">
        <f>Y18/'سرمایه گذاری ها'!$O$17</f>
        <v>5.1265190292481134E-4</v>
      </c>
    </row>
    <row r="19" spans="3:27" ht="33.75" thickBot="1" x14ac:dyDescent="0.85">
      <c r="C19" s="42" t="s">
        <v>67</v>
      </c>
      <c r="E19" s="109"/>
      <c r="F19" s="107"/>
      <c r="G19" s="109">
        <f>SUM(G11:G18)</f>
        <v>9568408041</v>
      </c>
      <c r="H19" s="109"/>
      <c r="I19" s="109">
        <f>SUM(I11:I18)</f>
        <v>8536409865.1381493</v>
      </c>
      <c r="J19" s="109"/>
      <c r="K19" s="109">
        <f>SUM(K11:K18)</f>
        <v>0</v>
      </c>
      <c r="L19" s="109"/>
      <c r="M19" s="109">
        <f>SUM(M11:M18)</f>
        <v>0</v>
      </c>
      <c r="N19" s="109"/>
      <c r="O19" s="109">
        <f>SUM(O11:O18)</f>
        <v>0</v>
      </c>
      <c r="P19" s="109"/>
      <c r="Q19" s="109">
        <f>SUM(Q11:Q18)</f>
        <v>0</v>
      </c>
      <c r="R19" s="109"/>
      <c r="S19" s="109">
        <f>SUM(S11:S18)</f>
        <v>6367042</v>
      </c>
      <c r="T19" s="109"/>
      <c r="U19" s="109"/>
      <c r="V19" s="109"/>
      <c r="W19" s="109">
        <f>SUM(W11:W18)</f>
        <v>9568408041</v>
      </c>
      <c r="X19" s="109"/>
      <c r="Y19" s="109">
        <f>SUM(Y11:Y18)</f>
        <v>10744362417.5334</v>
      </c>
      <c r="Z19" s="107"/>
      <c r="AA19" s="104">
        <f>SUM(AA11:AA18)</f>
        <v>6.3711646946547976E-2</v>
      </c>
    </row>
    <row r="20" spans="3:27" ht="63.75" customHeight="1" thickTop="1" x14ac:dyDescent="0.8">
      <c r="L20"/>
      <c r="V20"/>
    </row>
    <row r="21" spans="3:27" ht="30.75" customHeight="1" x14ac:dyDescent="0.8">
      <c r="C21" s="190">
        <v>2</v>
      </c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  <row r="30" spans="3:27" x14ac:dyDescent="0.8">
      <c r="L30"/>
      <c r="V30"/>
    </row>
  </sheetData>
  <sortState xmlns:xlrd2="http://schemas.microsoft.com/office/spreadsheetml/2017/richdata2" ref="C11:Y18">
    <sortCondition descending="1" ref="Y11:Y18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21:AA2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5"/>
  <sheetViews>
    <sheetView rightToLeft="1" view="pageBreakPreview" zoomScale="70" zoomScaleNormal="70" zoomScaleSheetLayoutView="70" workbookViewId="0">
      <selection activeCell="AF24" sqref="AF24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5" t="s">
        <v>79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</row>
    <row r="3" spans="2:38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</row>
    <row r="4" spans="2:38" ht="39" x14ac:dyDescent="0.6">
      <c r="B4" s="205" t="s">
        <v>214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3" t="s">
        <v>167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5" t="s">
        <v>18</v>
      </c>
      <c r="C10" s="175" t="s">
        <v>18</v>
      </c>
      <c r="D10" s="175" t="s">
        <v>18</v>
      </c>
      <c r="E10" s="175" t="s">
        <v>18</v>
      </c>
      <c r="F10" s="175" t="s">
        <v>18</v>
      </c>
      <c r="G10" s="175" t="s">
        <v>18</v>
      </c>
      <c r="H10" s="175" t="s">
        <v>18</v>
      </c>
      <c r="I10" s="175" t="s">
        <v>18</v>
      </c>
      <c r="J10" s="175" t="s">
        <v>18</v>
      </c>
      <c r="K10" s="175" t="s">
        <v>18</v>
      </c>
      <c r="L10" s="175"/>
      <c r="M10" s="175"/>
      <c r="N10" s="175" t="s">
        <v>18</v>
      </c>
      <c r="P10" s="175" t="s">
        <v>205</v>
      </c>
      <c r="Q10" s="175" t="s">
        <v>2</v>
      </c>
      <c r="R10" s="175" t="s">
        <v>2</v>
      </c>
      <c r="S10" s="175" t="s">
        <v>2</v>
      </c>
      <c r="T10" s="175" t="s">
        <v>2</v>
      </c>
      <c r="V10" s="206" t="s">
        <v>3</v>
      </c>
      <c r="W10" s="175" t="s">
        <v>3</v>
      </c>
      <c r="X10" s="175" t="s">
        <v>3</v>
      </c>
      <c r="Y10" s="175" t="s">
        <v>3</v>
      </c>
      <c r="Z10" s="175" t="s">
        <v>3</v>
      </c>
      <c r="AA10" s="175" t="s">
        <v>3</v>
      </c>
      <c r="AB10" s="175" t="s">
        <v>3</v>
      </c>
      <c r="AD10" s="175" t="s">
        <v>215</v>
      </c>
      <c r="AE10" s="175" t="s">
        <v>4</v>
      </c>
      <c r="AF10" s="175" t="s">
        <v>4</v>
      </c>
      <c r="AG10" s="175" t="s">
        <v>4</v>
      </c>
      <c r="AH10" s="175" t="s">
        <v>4</v>
      </c>
      <c r="AI10" s="175" t="s">
        <v>4</v>
      </c>
      <c r="AJ10" s="175" t="s">
        <v>4</v>
      </c>
      <c r="AK10" s="175" t="s">
        <v>4</v>
      </c>
      <c r="AL10" s="175" t="s">
        <v>4</v>
      </c>
    </row>
    <row r="11" spans="2:38" s="13" customFormat="1" ht="45.75" customHeight="1" x14ac:dyDescent="0.6">
      <c r="B11" s="178" t="s">
        <v>19</v>
      </c>
      <c r="C11" s="15"/>
      <c r="D11" s="178" t="s">
        <v>20</v>
      </c>
      <c r="E11" s="15"/>
      <c r="F11" s="178" t="s">
        <v>21</v>
      </c>
      <c r="G11" s="15"/>
      <c r="H11" s="178" t="s">
        <v>22</v>
      </c>
      <c r="I11" s="15"/>
      <c r="J11" s="178" t="s">
        <v>72</v>
      </c>
      <c r="K11" s="15"/>
      <c r="L11" s="178" t="s">
        <v>24</v>
      </c>
      <c r="M11" s="113"/>
      <c r="N11" s="178" t="s">
        <v>17</v>
      </c>
      <c r="P11" s="178" t="s">
        <v>5</v>
      </c>
      <c r="Q11" s="15"/>
      <c r="R11" s="178" t="s">
        <v>6</v>
      </c>
      <c r="S11" s="15"/>
      <c r="T11" s="178" t="s">
        <v>7</v>
      </c>
      <c r="V11" s="202" t="s">
        <v>8</v>
      </c>
      <c r="W11" s="178" t="s">
        <v>8</v>
      </c>
      <c r="X11" s="178" t="s">
        <v>8</v>
      </c>
      <c r="Z11" s="178" t="s">
        <v>9</v>
      </c>
      <c r="AA11" s="178" t="s">
        <v>9</v>
      </c>
      <c r="AB11" s="178" t="s">
        <v>9</v>
      </c>
      <c r="AD11" s="178" t="s">
        <v>5</v>
      </c>
      <c r="AE11" s="15"/>
      <c r="AF11" s="178" t="s">
        <v>25</v>
      </c>
      <c r="AG11" s="15"/>
      <c r="AH11" s="178" t="s">
        <v>6</v>
      </c>
      <c r="AI11" s="15"/>
      <c r="AJ11" s="178" t="s">
        <v>7</v>
      </c>
      <c r="AK11" s="15"/>
      <c r="AL11" s="178" t="s">
        <v>11</v>
      </c>
    </row>
    <row r="12" spans="2:38" s="13" customFormat="1" ht="45.75" customHeight="1" x14ac:dyDescent="0.6">
      <c r="B12" s="179" t="s">
        <v>19</v>
      </c>
      <c r="C12" s="16"/>
      <c r="D12" s="179" t="s">
        <v>20</v>
      </c>
      <c r="E12" s="16"/>
      <c r="F12" s="179" t="s">
        <v>21</v>
      </c>
      <c r="G12" s="16"/>
      <c r="H12" s="179" t="s">
        <v>22</v>
      </c>
      <c r="I12" s="16"/>
      <c r="J12" s="179" t="s">
        <v>23</v>
      </c>
      <c r="K12" s="16"/>
      <c r="L12" s="179"/>
      <c r="M12" s="114"/>
      <c r="N12" s="179" t="s">
        <v>17</v>
      </c>
      <c r="P12" s="179" t="s">
        <v>5</v>
      </c>
      <c r="Q12" s="16"/>
      <c r="R12" s="179" t="s">
        <v>6</v>
      </c>
      <c r="S12" s="16"/>
      <c r="T12" s="179" t="s">
        <v>7</v>
      </c>
      <c r="V12" s="201" t="s">
        <v>5</v>
      </c>
      <c r="W12" s="16"/>
      <c r="X12" s="179" t="s">
        <v>6</v>
      </c>
      <c r="Z12" s="179" t="s">
        <v>5</v>
      </c>
      <c r="AA12" s="16"/>
      <c r="AB12" s="179" t="s">
        <v>12</v>
      </c>
      <c r="AD12" s="179" t="s">
        <v>5</v>
      </c>
      <c r="AE12" s="16"/>
      <c r="AF12" s="179" t="s">
        <v>25</v>
      </c>
      <c r="AG12" s="16"/>
      <c r="AH12" s="179" t="s">
        <v>6</v>
      </c>
      <c r="AI12" s="16"/>
      <c r="AJ12" s="179"/>
      <c r="AK12" s="16"/>
      <c r="AL12" s="179" t="s">
        <v>11</v>
      </c>
    </row>
    <row r="13" spans="2:38" ht="21.75" x14ac:dyDescent="0.6">
      <c r="B13" s="3" t="s">
        <v>178</v>
      </c>
      <c r="C13" s="12"/>
      <c r="D13" s="110" t="s">
        <v>77</v>
      </c>
      <c r="E13" s="110"/>
      <c r="F13" s="110" t="s">
        <v>77</v>
      </c>
      <c r="G13" s="110"/>
      <c r="H13" s="69" t="s">
        <v>179</v>
      </c>
      <c r="I13" s="69"/>
      <c r="J13" s="69" t="s">
        <v>180</v>
      </c>
      <c r="K13" s="69"/>
      <c r="L13" s="69">
        <v>0</v>
      </c>
      <c r="M13" s="69"/>
      <c r="N13" s="69">
        <v>0</v>
      </c>
      <c r="O13" s="69"/>
      <c r="P13" s="69">
        <v>25601</v>
      </c>
      <c r="Q13" s="105"/>
      <c r="R13" s="69">
        <v>14192593271</v>
      </c>
      <c r="S13" s="69"/>
      <c r="T13" s="69">
        <v>15943972531</v>
      </c>
      <c r="U13" s="69"/>
      <c r="V13" s="69">
        <v>0</v>
      </c>
      <c r="W13" s="69"/>
      <c r="X13" s="69">
        <v>0</v>
      </c>
      <c r="Y13" s="69"/>
      <c r="Z13" s="69">
        <v>600</v>
      </c>
      <c r="AA13" s="69"/>
      <c r="AB13" s="69">
        <v>376731705</v>
      </c>
      <c r="AC13" s="105"/>
      <c r="AD13" s="69">
        <v>25001</v>
      </c>
      <c r="AE13" s="69"/>
      <c r="AF13" s="69">
        <v>623266</v>
      </c>
      <c r="AG13" s="69"/>
      <c r="AH13" s="69">
        <v>13859967359</v>
      </c>
      <c r="AI13" s="105"/>
      <c r="AJ13" s="69">
        <v>15579448978</v>
      </c>
      <c r="AK13" s="105"/>
      <c r="AL13" s="106">
        <f>AJ13/'سرمایه گذاری ها'!$O$17</f>
        <v>9.2382620237038193E-2</v>
      </c>
    </row>
    <row r="14" spans="2:38" ht="21.75" x14ac:dyDescent="0.6">
      <c r="B14" s="3" t="s">
        <v>198</v>
      </c>
      <c r="C14" s="12"/>
      <c r="D14" s="110" t="s">
        <v>77</v>
      </c>
      <c r="E14" s="110"/>
      <c r="F14" s="110" t="s">
        <v>77</v>
      </c>
      <c r="G14" s="110"/>
      <c r="H14" s="69" t="s">
        <v>179</v>
      </c>
      <c r="I14" s="69"/>
      <c r="J14" s="69" t="s">
        <v>199</v>
      </c>
      <c r="K14" s="69"/>
      <c r="L14" s="69">
        <v>0</v>
      </c>
      <c r="M14" s="69"/>
      <c r="N14" s="69">
        <v>0</v>
      </c>
      <c r="O14" s="69"/>
      <c r="P14" s="69">
        <v>24294</v>
      </c>
      <c r="Q14" s="105"/>
      <c r="R14" s="69">
        <v>14157027046</v>
      </c>
      <c r="S14" s="69"/>
      <c r="T14" s="69">
        <v>14420733568</v>
      </c>
      <c r="U14" s="69"/>
      <c r="V14" s="69">
        <v>0</v>
      </c>
      <c r="W14" s="69"/>
      <c r="X14" s="69">
        <v>0</v>
      </c>
      <c r="Y14" s="69"/>
      <c r="Z14" s="69">
        <v>0</v>
      </c>
      <c r="AA14" s="69"/>
      <c r="AB14" s="69">
        <v>0</v>
      </c>
      <c r="AC14" s="105"/>
      <c r="AD14" s="69">
        <v>24294</v>
      </c>
      <c r="AE14" s="69"/>
      <c r="AF14" s="69">
        <v>595759</v>
      </c>
      <c r="AG14" s="69"/>
      <c r="AH14" s="69">
        <v>14157027046</v>
      </c>
      <c r="AI14" s="105"/>
      <c r="AJ14" s="69">
        <v>14470745847</v>
      </c>
      <c r="AK14" s="105"/>
      <c r="AL14" s="106">
        <f>AJ14/'سرمایه گذاری ها'!$O$17</f>
        <v>8.5808260614215578E-2</v>
      </c>
    </row>
    <row r="15" spans="2:38" ht="21.75" x14ac:dyDescent="0.6">
      <c r="B15" s="3" t="s">
        <v>187</v>
      </c>
      <c r="C15" s="12"/>
      <c r="D15" s="110" t="s">
        <v>77</v>
      </c>
      <c r="E15" s="110"/>
      <c r="F15" s="110" t="s">
        <v>77</v>
      </c>
      <c r="G15" s="110"/>
      <c r="H15" s="69" t="s">
        <v>179</v>
      </c>
      <c r="I15" s="69"/>
      <c r="J15" s="69" t="s">
        <v>188</v>
      </c>
      <c r="K15" s="69"/>
      <c r="L15" s="69">
        <v>0</v>
      </c>
      <c r="M15" s="69"/>
      <c r="N15" s="69">
        <v>0</v>
      </c>
      <c r="O15" s="69"/>
      <c r="P15" s="69">
        <v>20637</v>
      </c>
      <c r="Q15" s="105"/>
      <c r="R15" s="69">
        <v>11423978103</v>
      </c>
      <c r="S15" s="69"/>
      <c r="T15" s="69">
        <v>11936340646</v>
      </c>
      <c r="U15" s="69"/>
      <c r="V15" s="69">
        <v>0</v>
      </c>
      <c r="W15" s="69"/>
      <c r="X15" s="69">
        <v>0</v>
      </c>
      <c r="Y15" s="69"/>
      <c r="Z15" s="69">
        <v>0</v>
      </c>
      <c r="AA15" s="69"/>
      <c r="AB15" s="69">
        <v>0</v>
      </c>
      <c r="AC15" s="105"/>
      <c r="AD15" s="69">
        <v>20637</v>
      </c>
      <c r="AE15" s="69"/>
      <c r="AF15" s="69">
        <v>580553</v>
      </c>
      <c r="AG15" s="69"/>
      <c r="AH15" s="69">
        <v>11423978103</v>
      </c>
      <c r="AI15" s="105"/>
      <c r="AJ15" s="69">
        <v>11978700727</v>
      </c>
      <c r="AK15" s="105"/>
      <c r="AL15" s="106">
        <f>AJ15/'سرمایه گذاری ها'!$O$17</f>
        <v>7.1030994854712523E-2</v>
      </c>
    </row>
    <row r="16" spans="2:38" ht="21.75" x14ac:dyDescent="0.6">
      <c r="B16" s="3" t="s">
        <v>191</v>
      </c>
      <c r="C16" s="12"/>
      <c r="D16" s="110" t="s">
        <v>77</v>
      </c>
      <c r="E16" s="110"/>
      <c r="F16" s="110" t="s">
        <v>77</v>
      </c>
      <c r="G16" s="110"/>
      <c r="H16" s="69" t="s">
        <v>189</v>
      </c>
      <c r="I16" s="69"/>
      <c r="J16" s="69" t="s">
        <v>192</v>
      </c>
      <c r="K16" s="69"/>
      <c r="L16" s="69">
        <v>0</v>
      </c>
      <c r="M16" s="69"/>
      <c r="N16" s="69">
        <v>0</v>
      </c>
      <c r="O16" s="69"/>
      <c r="P16" s="69">
        <v>1300</v>
      </c>
      <c r="Q16" s="105"/>
      <c r="R16" s="69">
        <v>903551469</v>
      </c>
      <c r="S16" s="69"/>
      <c r="T16" s="69">
        <v>981439081</v>
      </c>
      <c r="U16" s="69"/>
      <c r="V16" s="69">
        <v>0</v>
      </c>
      <c r="W16" s="69"/>
      <c r="X16" s="69">
        <v>0</v>
      </c>
      <c r="Y16" s="69"/>
      <c r="Z16" s="69">
        <v>0</v>
      </c>
      <c r="AA16" s="69"/>
      <c r="AB16" s="69">
        <v>0</v>
      </c>
      <c r="AC16" s="105"/>
      <c r="AD16" s="69">
        <v>1300</v>
      </c>
      <c r="AE16" s="69"/>
      <c r="AF16" s="69">
        <v>745307</v>
      </c>
      <c r="AG16" s="69"/>
      <c r="AH16" s="69">
        <v>903551469</v>
      </c>
      <c r="AI16" s="105"/>
      <c r="AJ16" s="69">
        <v>968723487</v>
      </c>
      <c r="AK16" s="105"/>
      <c r="AL16" s="106">
        <f>AJ16/'سرمایه گذاری ها'!$O$17</f>
        <v>5.7443118906577032E-3</v>
      </c>
    </row>
    <row r="17" spans="1:81" ht="21.75" x14ac:dyDescent="0.6">
      <c r="B17" s="3" t="s">
        <v>175</v>
      </c>
      <c r="C17" s="12"/>
      <c r="D17" s="110" t="s">
        <v>77</v>
      </c>
      <c r="E17" s="110"/>
      <c r="F17" s="110" t="s">
        <v>77</v>
      </c>
      <c r="G17" s="110"/>
      <c r="H17" s="69" t="s">
        <v>176</v>
      </c>
      <c r="I17" s="69"/>
      <c r="J17" s="69" t="s">
        <v>177</v>
      </c>
      <c r="K17" s="69"/>
      <c r="L17" s="69">
        <v>0</v>
      </c>
      <c r="M17" s="69"/>
      <c r="N17" s="69">
        <v>0</v>
      </c>
      <c r="O17" s="69"/>
      <c r="P17" s="69">
        <v>24675</v>
      </c>
      <c r="Q17" s="105"/>
      <c r="R17" s="69">
        <v>12914410721</v>
      </c>
      <c r="S17" s="69"/>
      <c r="T17" s="69">
        <v>14051099026</v>
      </c>
      <c r="U17" s="69"/>
      <c r="V17" s="69">
        <v>0</v>
      </c>
      <c r="W17" s="69"/>
      <c r="X17" s="69">
        <v>0</v>
      </c>
      <c r="Y17" s="69"/>
      <c r="Z17" s="69">
        <v>0</v>
      </c>
      <c r="AA17" s="69"/>
      <c r="AB17" s="69">
        <v>0</v>
      </c>
      <c r="AC17" s="105"/>
      <c r="AD17" s="69">
        <v>24675</v>
      </c>
      <c r="AE17" s="69"/>
      <c r="AF17" s="69">
        <v>569098</v>
      </c>
      <c r="AG17" s="69"/>
      <c r="AH17" s="69">
        <v>12914410721</v>
      </c>
      <c r="AI17" s="105"/>
      <c r="AJ17" s="69">
        <v>14039947948</v>
      </c>
      <c r="AK17" s="105"/>
      <c r="AL17" s="106">
        <f>AJ17/'سرمایه گذاری ها'!$O$17</f>
        <v>8.3253726191436533E-2</v>
      </c>
    </row>
    <row r="18" spans="1:81" ht="21.75" x14ac:dyDescent="0.6">
      <c r="B18" s="3" t="s">
        <v>200</v>
      </c>
      <c r="C18" s="12"/>
      <c r="D18" s="110" t="s">
        <v>77</v>
      </c>
      <c r="E18" s="110"/>
      <c r="F18" s="110" t="s">
        <v>77</v>
      </c>
      <c r="G18" s="110"/>
      <c r="H18" s="69" t="s">
        <v>182</v>
      </c>
      <c r="I18" s="69"/>
      <c r="J18" s="69" t="s">
        <v>201</v>
      </c>
      <c r="K18" s="69"/>
      <c r="L18" s="69">
        <v>0</v>
      </c>
      <c r="M18" s="69"/>
      <c r="N18" s="69">
        <v>0</v>
      </c>
      <c r="O18" s="69"/>
      <c r="P18" s="69">
        <v>8000</v>
      </c>
      <c r="Q18" s="105"/>
      <c r="R18" s="69">
        <v>5446482578</v>
      </c>
      <c r="S18" s="69"/>
      <c r="T18" s="69">
        <v>5519799355</v>
      </c>
      <c r="U18" s="69"/>
      <c r="V18" s="69">
        <v>0</v>
      </c>
      <c r="W18" s="69"/>
      <c r="X18" s="69">
        <v>0</v>
      </c>
      <c r="Y18" s="69"/>
      <c r="Z18" s="69">
        <v>0</v>
      </c>
      <c r="AA18" s="69"/>
      <c r="AB18" s="69">
        <v>0</v>
      </c>
      <c r="AC18" s="105"/>
      <c r="AD18" s="69">
        <v>8000</v>
      </c>
      <c r="AE18" s="69"/>
      <c r="AF18" s="69">
        <v>685878</v>
      </c>
      <c r="AG18" s="69"/>
      <c r="AH18" s="69">
        <v>5446482578</v>
      </c>
      <c r="AI18" s="105"/>
      <c r="AJ18" s="69">
        <v>5486029476</v>
      </c>
      <c r="AK18" s="105"/>
      <c r="AL18" s="106">
        <f>AJ18/'سرمایه گذاری ها'!$O$17</f>
        <v>3.2530918032222182E-2</v>
      </c>
    </row>
    <row r="19" spans="1:81" ht="21.75" x14ac:dyDescent="0.6">
      <c r="B19" s="3" t="s">
        <v>181</v>
      </c>
      <c r="C19" s="12"/>
      <c r="D19" s="110" t="s">
        <v>77</v>
      </c>
      <c r="E19" s="110"/>
      <c r="F19" s="110" t="s">
        <v>77</v>
      </c>
      <c r="G19" s="110"/>
      <c r="H19" s="69" t="s">
        <v>182</v>
      </c>
      <c r="I19" s="69"/>
      <c r="J19" s="69" t="s">
        <v>183</v>
      </c>
      <c r="K19" s="69"/>
      <c r="L19" s="69">
        <v>0</v>
      </c>
      <c r="M19" s="69"/>
      <c r="N19" s="69">
        <v>0</v>
      </c>
      <c r="O19" s="69"/>
      <c r="P19" s="69">
        <v>31273</v>
      </c>
      <c r="Q19" s="105"/>
      <c r="R19" s="69">
        <v>17939773288</v>
      </c>
      <c r="S19" s="69"/>
      <c r="T19" s="69">
        <v>18438970890</v>
      </c>
      <c r="U19" s="69"/>
      <c r="V19" s="69">
        <v>0</v>
      </c>
      <c r="W19" s="69"/>
      <c r="X19" s="69">
        <v>0</v>
      </c>
      <c r="Y19" s="69"/>
      <c r="Z19" s="69">
        <v>200</v>
      </c>
      <c r="AA19" s="69"/>
      <c r="AB19" s="69">
        <v>120902084</v>
      </c>
      <c r="AC19" s="105"/>
      <c r="AD19" s="69">
        <v>31073</v>
      </c>
      <c r="AE19" s="69"/>
      <c r="AF19" s="69">
        <v>592604</v>
      </c>
      <c r="AG19" s="69"/>
      <c r="AH19" s="69">
        <v>17825043180</v>
      </c>
      <c r="AI19" s="105"/>
      <c r="AJ19" s="69">
        <v>18410646557</v>
      </c>
      <c r="AK19" s="105"/>
      <c r="AL19" s="106">
        <f>AJ19/'سرمایه گذاری ها'!$O$17</f>
        <v>0.10917098362050079</v>
      </c>
    </row>
    <row r="20" spans="1:81" ht="21.75" x14ac:dyDescent="0.6">
      <c r="B20" s="3" t="s">
        <v>184</v>
      </c>
      <c r="C20" s="12"/>
      <c r="D20" s="110" t="s">
        <v>77</v>
      </c>
      <c r="E20" s="110"/>
      <c r="F20" s="110" t="s">
        <v>77</v>
      </c>
      <c r="G20" s="110"/>
      <c r="H20" s="69" t="s">
        <v>185</v>
      </c>
      <c r="I20" s="69"/>
      <c r="J20" s="69" t="s">
        <v>186</v>
      </c>
      <c r="K20" s="69"/>
      <c r="L20" s="69">
        <v>0</v>
      </c>
      <c r="M20" s="69"/>
      <c r="N20" s="69">
        <v>0</v>
      </c>
      <c r="O20" s="69"/>
      <c r="P20" s="69">
        <v>9190</v>
      </c>
      <c r="Q20" s="105"/>
      <c r="R20" s="69">
        <v>6514062055</v>
      </c>
      <c r="S20" s="69"/>
      <c r="T20" s="69">
        <v>7246104205</v>
      </c>
      <c r="U20" s="69"/>
      <c r="V20" s="69">
        <v>0</v>
      </c>
      <c r="W20" s="69"/>
      <c r="X20" s="69">
        <v>0</v>
      </c>
      <c r="Y20" s="69"/>
      <c r="Z20" s="69">
        <v>0</v>
      </c>
      <c r="AA20" s="69"/>
      <c r="AB20" s="69">
        <v>0</v>
      </c>
      <c r="AC20" s="105"/>
      <c r="AD20" s="69">
        <v>9190</v>
      </c>
      <c r="AE20" s="69"/>
      <c r="AF20" s="69">
        <v>779065</v>
      </c>
      <c r="AG20" s="69"/>
      <c r="AH20" s="69">
        <v>6514062055</v>
      </c>
      <c r="AI20" s="105"/>
      <c r="AJ20" s="69">
        <v>7158309671</v>
      </c>
      <c r="AK20" s="105"/>
      <c r="AL20" s="106">
        <f>AJ20/'سرمایه گذاری ها'!$O$17</f>
        <v>4.2447162592781577E-2</v>
      </c>
    </row>
    <row r="21" spans="1:81" ht="27" thickBot="1" x14ac:dyDescent="0.65">
      <c r="B21" s="204" t="s">
        <v>67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"/>
      <c r="P21" s="50">
        <f>SUM(P13:P20)</f>
        <v>144970</v>
      </c>
      <c r="Q21" s="20"/>
      <c r="R21" s="50">
        <f>SUM(R13:R20)</f>
        <v>83491878531</v>
      </c>
      <c r="S21" s="20"/>
      <c r="T21" s="50">
        <f>SUM(T13:T20)</f>
        <v>88538459302</v>
      </c>
      <c r="U21" s="20"/>
      <c r="V21" s="50">
        <f>SUM(V13:V20)</f>
        <v>0</v>
      </c>
      <c r="W21" s="20"/>
      <c r="X21" s="50">
        <f>SUM(X13:X20)</f>
        <v>0</v>
      </c>
      <c r="Y21" s="20"/>
      <c r="Z21" s="50">
        <f>SUM(Z13:Z20)</f>
        <v>800</v>
      </c>
      <c r="AA21" s="20"/>
      <c r="AB21" s="50">
        <f>SUM(AB13:AB20)</f>
        <v>497633789</v>
      </c>
      <c r="AC21" s="20"/>
      <c r="AD21" s="50">
        <f>SUM(AD13:AD20)</f>
        <v>144170</v>
      </c>
      <c r="AE21" s="51"/>
      <c r="AF21" s="50"/>
      <c r="AG21" s="20"/>
      <c r="AH21" s="50">
        <f>SUM(AH13:AH20)</f>
        <v>83044522511</v>
      </c>
      <c r="AI21" s="20"/>
      <c r="AJ21" s="50">
        <f>SUM(AJ13:AJ20)</f>
        <v>88092552691</v>
      </c>
      <c r="AK21" s="20"/>
      <c r="AL21" s="59">
        <f>SUM(AL13:AL20)</f>
        <v>0.52236897803356519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200">
        <v>4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L20">
    <sortCondition descending="1" ref="AJ13:AJ20"/>
  </sortState>
  <mergeCells count="31"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5" t="s">
        <v>79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2:32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</row>
    <row r="4" spans="2:32" ht="39" x14ac:dyDescent="0.6">
      <c r="B4" s="205" t="s">
        <v>214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168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7" t="s">
        <v>31</v>
      </c>
      <c r="C10" s="177" t="s">
        <v>31</v>
      </c>
      <c r="D10" s="177" t="s">
        <v>31</v>
      </c>
      <c r="E10" s="177" t="s">
        <v>31</v>
      </c>
      <c r="F10" s="177" t="s">
        <v>31</v>
      </c>
      <c r="G10" s="177" t="s">
        <v>31</v>
      </c>
      <c r="H10" s="177" t="s">
        <v>31</v>
      </c>
      <c r="I10" s="177" t="s">
        <v>31</v>
      </c>
      <c r="J10" s="177" t="s">
        <v>31</v>
      </c>
      <c r="L10" s="207"/>
      <c r="M10" s="177" t="s">
        <v>2</v>
      </c>
      <c r="N10" s="177" t="s">
        <v>2</v>
      </c>
      <c r="O10" s="177" t="s">
        <v>2</v>
      </c>
      <c r="P10" s="177" t="s">
        <v>2</v>
      </c>
      <c r="R10" s="177" t="s">
        <v>3</v>
      </c>
      <c r="S10" s="177" t="s">
        <v>3</v>
      </c>
      <c r="T10" s="177" t="s">
        <v>3</v>
      </c>
      <c r="U10" s="177" t="s">
        <v>3</v>
      </c>
      <c r="V10" s="177"/>
      <c r="W10" s="177" t="s">
        <v>3</v>
      </c>
      <c r="X10" s="177" t="s">
        <v>3</v>
      </c>
      <c r="Z10" s="177" t="s">
        <v>215</v>
      </c>
      <c r="AA10" s="177" t="s">
        <v>4</v>
      </c>
      <c r="AB10" s="177" t="s">
        <v>4</v>
      </c>
      <c r="AC10" s="177" t="s">
        <v>4</v>
      </c>
      <c r="AD10" s="177" t="s">
        <v>4</v>
      </c>
      <c r="AE10" s="177" t="s">
        <v>4</v>
      </c>
      <c r="AF10" s="177" t="s">
        <v>4</v>
      </c>
    </row>
    <row r="11" spans="2:32" s="13" customFormat="1" x14ac:dyDescent="0.6">
      <c r="B11" s="178" t="s">
        <v>32</v>
      </c>
      <c r="C11" s="15"/>
      <c r="D11" s="178" t="s">
        <v>72</v>
      </c>
      <c r="E11" s="15"/>
      <c r="F11" s="178" t="s">
        <v>24</v>
      </c>
      <c r="G11" s="15"/>
      <c r="H11" s="178" t="s">
        <v>33</v>
      </c>
      <c r="I11" s="15"/>
      <c r="J11" s="178" t="s">
        <v>21</v>
      </c>
      <c r="L11" s="202" t="s">
        <v>5</v>
      </c>
      <c r="M11" s="15"/>
      <c r="N11" s="178" t="s">
        <v>6</v>
      </c>
      <c r="O11" s="15"/>
      <c r="P11" s="178" t="s">
        <v>7</v>
      </c>
      <c r="R11" s="178" t="s">
        <v>8</v>
      </c>
      <c r="S11" s="178" t="s">
        <v>8</v>
      </c>
      <c r="T11" s="178" t="s">
        <v>8</v>
      </c>
      <c r="U11" s="15"/>
      <c r="V11" s="202" t="s">
        <v>9</v>
      </c>
      <c r="W11" s="178" t="s">
        <v>9</v>
      </c>
      <c r="X11" s="178" t="s">
        <v>9</v>
      </c>
      <c r="Z11" s="178" t="s">
        <v>5</v>
      </c>
      <c r="AA11" s="15"/>
      <c r="AB11" s="178" t="s">
        <v>6</v>
      </c>
      <c r="AC11" s="15"/>
      <c r="AD11" s="178" t="s">
        <v>7</v>
      </c>
      <c r="AE11" s="15"/>
      <c r="AF11" s="178" t="s">
        <v>34</v>
      </c>
    </row>
    <row r="12" spans="2:32" s="13" customFormat="1" ht="75.75" customHeight="1" x14ac:dyDescent="0.6">
      <c r="B12" s="179" t="s">
        <v>32</v>
      </c>
      <c r="C12" s="16"/>
      <c r="D12" s="179" t="s">
        <v>23</v>
      </c>
      <c r="E12" s="16"/>
      <c r="F12" s="179" t="s">
        <v>24</v>
      </c>
      <c r="G12" s="16"/>
      <c r="H12" s="179" t="s">
        <v>33</v>
      </c>
      <c r="I12" s="16"/>
      <c r="J12" s="179" t="s">
        <v>21</v>
      </c>
      <c r="L12" s="179"/>
      <c r="M12" s="16"/>
      <c r="N12" s="179" t="s">
        <v>6</v>
      </c>
      <c r="O12" s="16"/>
      <c r="P12" s="179" t="s">
        <v>7</v>
      </c>
      <c r="R12" s="179" t="s">
        <v>5</v>
      </c>
      <c r="S12" s="16"/>
      <c r="T12" s="179" t="s">
        <v>6</v>
      </c>
      <c r="U12" s="16"/>
      <c r="V12" s="201" t="s">
        <v>5</v>
      </c>
      <c r="W12" s="16"/>
      <c r="X12" s="179" t="s">
        <v>12</v>
      </c>
      <c r="Z12" s="179" t="s">
        <v>5</v>
      </c>
      <c r="AA12" s="16"/>
      <c r="AB12" s="179" t="s">
        <v>6</v>
      </c>
      <c r="AC12" s="16"/>
      <c r="AD12" s="179" t="s">
        <v>7</v>
      </c>
      <c r="AE12" s="16"/>
      <c r="AF12" s="179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4">
        <v>0</v>
      </c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3"/>
      <c r="AF13" s="100"/>
    </row>
    <row r="14" spans="2:32" ht="27" thickBot="1" x14ac:dyDescent="0.7">
      <c r="B14" s="208" t="s">
        <v>67</v>
      </c>
      <c r="C14" s="208"/>
      <c r="D14" s="208"/>
      <c r="E14" s="208"/>
      <c r="F14" s="208"/>
      <c r="G14" s="208"/>
      <c r="H14" s="208"/>
      <c r="I14" s="208"/>
      <c r="J14" s="208"/>
      <c r="K14" s="19"/>
      <c r="L14" s="101">
        <f>SUM(L13:L13)</f>
        <v>0</v>
      </c>
      <c r="M14" s="93"/>
      <c r="N14" s="101" t="s">
        <v>82</v>
      </c>
      <c r="O14" s="93"/>
      <c r="P14" s="101" t="s">
        <v>82</v>
      </c>
      <c r="Q14" s="93"/>
      <c r="R14" s="101" t="s">
        <v>82</v>
      </c>
      <c r="S14" s="93"/>
      <c r="T14" s="101" t="s">
        <v>82</v>
      </c>
      <c r="U14" s="93"/>
      <c r="V14" s="101" t="s">
        <v>82</v>
      </c>
      <c r="W14" s="93"/>
      <c r="X14" s="101" t="s">
        <v>82</v>
      </c>
      <c r="Y14" s="93"/>
      <c r="Z14" s="101" t="s">
        <v>82</v>
      </c>
      <c r="AA14" s="93"/>
      <c r="AB14" s="101" t="s">
        <v>82</v>
      </c>
      <c r="AC14" s="93"/>
      <c r="AD14" s="101" t="s">
        <v>82</v>
      </c>
      <c r="AE14" s="93"/>
      <c r="AF14" s="102">
        <f>SUM(AF13:AF13)</f>
        <v>0</v>
      </c>
    </row>
    <row r="15" spans="2:32" ht="21.75" thickTop="1" x14ac:dyDescent="0.6">
      <c r="L15" s="92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0">
        <v>5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31"/>
  <sheetViews>
    <sheetView rightToLeft="1" view="pageBreakPreview" topLeftCell="A2" zoomScaleNormal="100" zoomScaleSheetLayoutView="100" workbookViewId="0">
      <selection activeCell="F19" sqref="F19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5" t="s">
        <v>79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0" ht="30" x14ac:dyDescent="0.55000000000000004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2:20" ht="30" x14ac:dyDescent="0.55000000000000004">
      <c r="B4" s="175" t="s">
        <v>214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169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6" t="s">
        <v>35</v>
      </c>
      <c r="D8" s="177" t="s">
        <v>205</v>
      </c>
      <c r="F8" s="177" t="s">
        <v>3</v>
      </c>
      <c r="G8" s="177" t="s">
        <v>3</v>
      </c>
      <c r="H8" s="177" t="s">
        <v>3</v>
      </c>
      <c r="J8" s="177" t="s">
        <v>215</v>
      </c>
      <c r="K8" s="177" t="s">
        <v>4</v>
      </c>
      <c r="L8" s="177" t="s">
        <v>4</v>
      </c>
    </row>
    <row r="9" spans="2:20" s="4" customFormat="1" x14ac:dyDescent="0.55000000000000004">
      <c r="B9" s="212" t="s">
        <v>35</v>
      </c>
      <c r="D9" s="210" t="s">
        <v>36</v>
      </c>
      <c r="F9" s="210" t="s">
        <v>37</v>
      </c>
      <c r="G9" s="27"/>
      <c r="H9" s="210" t="s">
        <v>38</v>
      </c>
      <c r="J9" s="210" t="s">
        <v>36</v>
      </c>
      <c r="K9" s="27"/>
      <c r="L9" s="211" t="s">
        <v>34</v>
      </c>
    </row>
    <row r="10" spans="2:20" s="4" customFormat="1" x14ac:dyDescent="0.55000000000000004">
      <c r="B10" s="3" t="s">
        <v>208</v>
      </c>
      <c r="C10" s="97"/>
      <c r="D10" s="97">
        <v>18446183354</v>
      </c>
      <c r="E10" s="97">
        <v>0</v>
      </c>
      <c r="F10" s="97">
        <v>443843629</v>
      </c>
      <c r="G10" s="97">
        <v>0</v>
      </c>
      <c r="H10" s="97">
        <v>445241354</v>
      </c>
      <c r="I10" s="97">
        <v>0</v>
      </c>
      <c r="J10" s="97">
        <v>18444785629</v>
      </c>
      <c r="K10" s="5"/>
      <c r="L10" s="31">
        <f>J10/'سرمایه گذاری ها'!$O$17</f>
        <v>0.10937342062121079</v>
      </c>
      <c r="N10"/>
    </row>
    <row r="11" spans="2:20" s="4" customFormat="1" x14ac:dyDescent="0.55000000000000004">
      <c r="B11" s="3" t="s">
        <v>209</v>
      </c>
      <c r="C11" s="97"/>
      <c r="D11" s="97">
        <v>18000953893</v>
      </c>
      <c r="E11" s="97">
        <v>0</v>
      </c>
      <c r="F11" s="97">
        <v>442788553</v>
      </c>
      <c r="G11" s="97">
        <v>0</v>
      </c>
      <c r="H11" s="97">
        <v>441772543</v>
      </c>
      <c r="I11" s="97">
        <v>0</v>
      </c>
      <c r="J11" s="97">
        <v>18001969903</v>
      </c>
      <c r="K11" s="5"/>
      <c r="L11" s="31">
        <f>J11/'سرمایه گذاری ها'!$O$17</f>
        <v>0.10674762319359869</v>
      </c>
      <c r="N11"/>
    </row>
    <row r="12" spans="2:20" s="4" customFormat="1" x14ac:dyDescent="0.55000000000000004">
      <c r="B12" s="3" t="s">
        <v>210</v>
      </c>
      <c r="C12" s="97"/>
      <c r="D12" s="97">
        <v>18000950000</v>
      </c>
      <c r="E12" s="97">
        <v>0</v>
      </c>
      <c r="F12" s="97">
        <v>429044998</v>
      </c>
      <c r="G12" s="97">
        <v>0</v>
      </c>
      <c r="H12" s="97">
        <v>429052998</v>
      </c>
      <c r="I12" s="97">
        <v>0</v>
      </c>
      <c r="J12" s="97">
        <v>18000942000</v>
      </c>
      <c r="K12" s="5"/>
      <c r="L12" s="31">
        <f>J12/'سرمایه گذاری ها'!$O$17</f>
        <v>0.10674152796053726</v>
      </c>
      <c r="N12"/>
    </row>
    <row r="13" spans="2:20" s="4" customFormat="1" x14ac:dyDescent="0.55000000000000004">
      <c r="B13" s="3" t="s">
        <v>211</v>
      </c>
      <c r="C13" s="97"/>
      <c r="D13" s="97">
        <v>88534962</v>
      </c>
      <c r="E13" s="97"/>
      <c r="F13" s="97">
        <v>1821052207</v>
      </c>
      <c r="G13" s="97"/>
      <c r="H13" s="97">
        <v>1862486377</v>
      </c>
      <c r="I13" s="97"/>
      <c r="J13" s="97">
        <v>47100792</v>
      </c>
      <c r="K13" s="5"/>
      <c r="L13" s="31">
        <f>J13/'سرمایه گذاری ها'!$O$17</f>
        <v>2.7929707824354139E-4</v>
      </c>
      <c r="N13"/>
    </row>
    <row r="14" spans="2:20" s="4" customFormat="1" x14ac:dyDescent="0.55000000000000004">
      <c r="B14" s="3" t="s">
        <v>212</v>
      </c>
      <c r="C14" s="97"/>
      <c r="D14" s="97">
        <v>9988792</v>
      </c>
      <c r="E14" s="97"/>
      <c r="F14" s="97">
        <v>6500</v>
      </c>
      <c r="G14" s="97"/>
      <c r="H14" s="97">
        <v>3024000</v>
      </c>
      <c r="I14" s="97"/>
      <c r="J14" s="97">
        <v>6971292</v>
      </c>
      <c r="K14" s="5"/>
      <c r="L14" s="31">
        <f>J14/'سرمایه گذاری ها'!$O$17</f>
        <v>4.1338189964673504E-5</v>
      </c>
      <c r="N14"/>
    </row>
    <row r="15" spans="2:20" s="4" customFormat="1" x14ac:dyDescent="0.55000000000000004">
      <c r="B15" s="3" t="s">
        <v>213</v>
      </c>
      <c r="C15" s="97"/>
      <c r="D15" s="97">
        <v>541129</v>
      </c>
      <c r="E15" s="97"/>
      <c r="F15" s="97">
        <v>2214</v>
      </c>
      <c r="G15" s="97"/>
      <c r="H15" s="97">
        <v>0</v>
      </c>
      <c r="I15" s="97"/>
      <c r="J15" s="97">
        <v>543343</v>
      </c>
      <c r="K15" s="5"/>
      <c r="L15" s="31">
        <f>J15/'سرمایه گذاری ها'!$O$17</f>
        <v>3.2219014997471911E-6</v>
      </c>
      <c r="N15"/>
    </row>
    <row r="16" spans="2:20" s="4" customFormat="1" x14ac:dyDescent="0.55000000000000004">
      <c r="B16" s="3" t="s">
        <v>207</v>
      </c>
      <c r="C16" s="97"/>
      <c r="D16" s="97">
        <v>2363060</v>
      </c>
      <c r="E16" s="97">
        <v>0</v>
      </c>
      <c r="F16" s="97">
        <v>30402</v>
      </c>
      <c r="G16" s="97">
        <v>0</v>
      </c>
      <c r="H16" s="97">
        <v>410</v>
      </c>
      <c r="I16" s="97">
        <v>0</v>
      </c>
      <c r="J16" s="97">
        <v>2393052</v>
      </c>
      <c r="K16" s="5"/>
      <c r="L16" s="31">
        <f>J16/'سرمایه گذاری ها'!$O$17</f>
        <v>1.4190258874731091E-5</v>
      </c>
      <c r="N16"/>
    </row>
    <row r="17" spans="1:14" ht="27" thickBot="1" x14ac:dyDescent="0.6">
      <c r="B17" s="49" t="s">
        <v>67</v>
      </c>
      <c r="C17" s="50"/>
      <c r="D17" s="50">
        <f t="shared" ref="D17:J17" si="0">SUM(D10:D16)</f>
        <v>54549515190</v>
      </c>
      <c r="E17" s="50">
        <f t="shared" si="0"/>
        <v>0</v>
      </c>
      <c r="F17" s="50">
        <f t="shared" si="0"/>
        <v>3136768503</v>
      </c>
      <c r="G17" s="50">
        <f t="shared" si="0"/>
        <v>0</v>
      </c>
      <c r="H17" s="50">
        <f t="shared" si="0"/>
        <v>3181577682</v>
      </c>
      <c r="I17" s="50">
        <f t="shared" si="0"/>
        <v>0</v>
      </c>
      <c r="J17" s="50">
        <f t="shared" si="0"/>
        <v>54504706011</v>
      </c>
      <c r="K17" s="59"/>
      <c r="L17" s="59">
        <f>SUM(L10:L16)</f>
        <v>0.3232006192039294</v>
      </c>
      <c r="N17"/>
    </row>
    <row r="18" spans="1:14" ht="27" customHeight="1" thickTop="1" x14ac:dyDescent="0.55000000000000004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N18"/>
    </row>
    <row r="19" spans="1:14" x14ac:dyDescent="0.55000000000000004">
      <c r="D19" s="97"/>
      <c r="E19" s="97"/>
      <c r="F19" s="97"/>
      <c r="G19" s="97"/>
      <c r="H19" s="97"/>
      <c r="I19" s="97"/>
      <c r="J19" s="97"/>
      <c r="N19"/>
    </row>
    <row r="20" spans="1:14" x14ac:dyDescent="0.55000000000000004">
      <c r="D20"/>
      <c r="N20"/>
    </row>
    <row r="21" spans="1:14" x14ac:dyDescent="0.55000000000000004">
      <c r="A21" s="209">
        <v>6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L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8"/>
  <sheetViews>
    <sheetView rightToLeft="1" view="pageBreakPreview" zoomScale="80" zoomScaleNormal="100" zoomScaleSheetLayoutView="80" workbookViewId="0">
      <selection activeCell="V16" sqref="V16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140625" bestFit="1" customWidth="1"/>
    <col min="5" max="5" width="0.7109375" customWidth="1"/>
    <col min="6" max="6" width="20" bestFit="1" customWidth="1"/>
    <col min="7" max="7" width="0.7109375" customWidth="1"/>
    <col min="8" max="8" width="20.85546875" bestFit="1" customWidth="1"/>
    <col min="9" max="9" width="0.7109375" customWidth="1"/>
    <col min="10" max="10" width="14.85546875" bestFit="1" customWidth="1"/>
    <col min="11" max="11" width="0.7109375" customWidth="1"/>
    <col min="12" max="12" width="20" bestFit="1" customWidth="1"/>
    <col min="13" max="13" width="0.7109375" customWidth="1"/>
    <col min="14" max="14" width="15.28515625" bestFit="1" customWidth="1"/>
    <col min="15" max="15" width="0.7109375" customWidth="1"/>
    <col min="16" max="16" width="19.7109375" bestFit="1" customWidth="1"/>
    <col min="17" max="17" width="0.7109375" customWidth="1"/>
    <col min="18" max="18" width="11.8554687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25.5" x14ac:dyDescent="0.25">
      <c r="A2" s="187" t="s">
        <v>85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spans="1:26" ht="25.5" x14ac:dyDescent="0.25">
      <c r="A3" s="187" t="s">
        <v>214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spans="1:26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24" x14ac:dyDescent="0.25">
      <c r="A5" s="138" t="s">
        <v>170</v>
      </c>
      <c r="B5" s="137" t="s">
        <v>95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spans="1:26" ht="21" x14ac:dyDescent="0.25">
      <c r="A6" s="118"/>
      <c r="B6" s="118"/>
      <c r="C6" s="118"/>
      <c r="D6" s="118"/>
      <c r="E6" s="186"/>
      <c r="F6" s="186"/>
      <c r="G6" s="186"/>
      <c r="H6" s="186"/>
      <c r="I6" s="118"/>
      <c r="J6" s="186" t="s">
        <v>3</v>
      </c>
      <c r="K6" s="186"/>
      <c r="L6" s="186"/>
      <c r="M6" s="186"/>
      <c r="N6" s="186"/>
      <c r="O6" s="186"/>
      <c r="P6" s="186"/>
      <c r="Q6" s="118"/>
      <c r="R6" s="186" t="s">
        <v>215</v>
      </c>
      <c r="S6" s="186"/>
      <c r="T6" s="186"/>
      <c r="U6" s="186"/>
      <c r="V6" s="186"/>
      <c r="W6" s="186"/>
      <c r="X6" s="186"/>
      <c r="Y6" s="186"/>
      <c r="Z6" s="186"/>
    </row>
    <row r="7" spans="1:26" ht="21" x14ac:dyDescent="0.25">
      <c r="A7" s="118"/>
      <c r="B7" s="118"/>
      <c r="C7" s="118"/>
      <c r="D7" s="118"/>
      <c r="E7" s="119"/>
      <c r="F7" s="119"/>
      <c r="G7" s="119"/>
      <c r="H7" s="119"/>
      <c r="I7" s="118"/>
      <c r="J7" s="182" t="s">
        <v>96</v>
      </c>
      <c r="K7" s="182"/>
      <c r="L7" s="182"/>
      <c r="M7" s="119"/>
      <c r="N7" s="182" t="s">
        <v>97</v>
      </c>
      <c r="O7" s="182"/>
      <c r="P7" s="182"/>
      <c r="Q7" s="118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21" x14ac:dyDescent="0.25">
      <c r="A8" s="186" t="s">
        <v>98</v>
      </c>
      <c r="B8" s="186"/>
      <c r="C8" s="118"/>
      <c r="D8" s="120" t="s">
        <v>99</v>
      </c>
      <c r="E8" s="118"/>
      <c r="F8" s="120" t="s">
        <v>6</v>
      </c>
      <c r="G8" s="118"/>
      <c r="H8" s="120" t="s">
        <v>7</v>
      </c>
      <c r="I8" s="118"/>
      <c r="J8" s="121" t="s">
        <v>5</v>
      </c>
      <c r="K8" s="119"/>
      <c r="L8" s="121" t="s">
        <v>6</v>
      </c>
      <c r="M8" s="118"/>
      <c r="N8" s="121" t="s">
        <v>5</v>
      </c>
      <c r="O8" s="119"/>
      <c r="P8" s="121" t="s">
        <v>12</v>
      </c>
      <c r="Q8" s="118"/>
      <c r="R8" s="120" t="s">
        <v>5</v>
      </c>
      <c r="S8" s="118"/>
      <c r="T8" s="120" t="s">
        <v>100</v>
      </c>
      <c r="U8" s="118"/>
      <c r="V8" s="147" t="s">
        <v>6</v>
      </c>
      <c r="W8" s="118"/>
      <c r="X8" s="146" t="s">
        <v>7</v>
      </c>
      <c r="Y8" s="118"/>
      <c r="Z8" s="120" t="s">
        <v>101</v>
      </c>
    </row>
    <row r="9" spans="1:26" ht="21" x14ac:dyDescent="0.25">
      <c r="A9" s="146"/>
      <c r="B9" s="146" t="s">
        <v>202</v>
      </c>
      <c r="C9" s="118"/>
      <c r="D9" s="148">
        <v>653000</v>
      </c>
      <c r="E9" s="144"/>
      <c r="F9" s="150">
        <v>8319738658</v>
      </c>
      <c r="G9" s="144"/>
      <c r="H9" s="150">
        <v>6717912993.75</v>
      </c>
      <c r="I9" s="144"/>
      <c r="J9" s="148">
        <v>0</v>
      </c>
      <c r="K9" s="144"/>
      <c r="L9" s="148">
        <v>0</v>
      </c>
      <c r="M9" s="144"/>
      <c r="N9" s="148">
        <v>-153000</v>
      </c>
      <c r="O9" s="144"/>
      <c r="P9" s="148">
        <v>1994278982</v>
      </c>
      <c r="Q9" s="144"/>
      <c r="R9" s="148">
        <v>500000</v>
      </c>
      <c r="S9" s="144"/>
      <c r="T9" s="148">
        <v>13440</v>
      </c>
      <c r="U9" s="144"/>
      <c r="V9" s="150">
        <v>6370397135</v>
      </c>
      <c r="W9" s="144"/>
      <c r="X9" s="151">
        <v>6712020000</v>
      </c>
      <c r="Y9" s="118"/>
      <c r="Z9" s="153">
        <f>X9/'سرمایه گذاری ها'!$O$17</f>
        <v>3.9800765454479289E-2</v>
      </c>
    </row>
    <row r="10" spans="1:26" ht="21" x14ac:dyDescent="0.25">
      <c r="A10" s="146"/>
      <c r="B10" s="146" t="s">
        <v>203</v>
      </c>
      <c r="C10" s="118"/>
      <c r="D10" s="149">
        <v>400000</v>
      </c>
      <c r="E10" s="144"/>
      <c r="F10" s="150">
        <v>5566449595</v>
      </c>
      <c r="G10" s="144"/>
      <c r="H10" s="150">
        <v>4934133750</v>
      </c>
      <c r="I10" s="144"/>
      <c r="J10" s="149">
        <v>0</v>
      </c>
      <c r="K10" s="144"/>
      <c r="L10" s="149">
        <v>0</v>
      </c>
      <c r="M10" s="144"/>
      <c r="N10" s="149">
        <v>0</v>
      </c>
      <c r="O10" s="144"/>
      <c r="P10" s="149">
        <v>0</v>
      </c>
      <c r="Q10" s="144"/>
      <c r="R10" s="149">
        <v>400000</v>
      </c>
      <c r="S10" s="144"/>
      <c r="T10" s="149">
        <v>16230</v>
      </c>
      <c r="U10" s="144"/>
      <c r="V10" s="150">
        <v>5566449595</v>
      </c>
      <c r="W10" s="144"/>
      <c r="X10" s="149">
        <v>6484290750</v>
      </c>
      <c r="Y10" s="118"/>
      <c r="Z10" s="153">
        <f>X10/'سرمایه گذاری ها'!$O$17</f>
        <v>3.845038234084517E-2</v>
      </c>
    </row>
    <row r="11" spans="1:26" ht="21" x14ac:dyDescent="0.25">
      <c r="A11" s="146"/>
      <c r="B11" s="146" t="s">
        <v>204</v>
      </c>
      <c r="C11" s="118"/>
      <c r="D11" s="149">
        <v>64182</v>
      </c>
      <c r="E11" s="144"/>
      <c r="F11" s="150">
        <v>820053495</v>
      </c>
      <c r="G11" s="144"/>
      <c r="H11" s="150">
        <v>774718398.12937498</v>
      </c>
      <c r="I11" s="144"/>
      <c r="J11" s="149">
        <v>93878</v>
      </c>
      <c r="K11" s="144"/>
      <c r="L11" s="149">
        <v>1218186769</v>
      </c>
      <c r="M11" s="144"/>
      <c r="N11" s="149">
        <v>0</v>
      </c>
      <c r="O11" s="144"/>
      <c r="P11" s="149">
        <v>0</v>
      </c>
      <c r="Q11" s="144"/>
      <c r="R11" s="149">
        <v>158060</v>
      </c>
      <c r="S11" s="144"/>
      <c r="T11" s="149">
        <v>13318</v>
      </c>
      <c r="U11" s="144"/>
      <c r="V11" s="150">
        <v>2038240264</v>
      </c>
      <c r="W11" s="144"/>
      <c r="X11" s="149">
        <v>2102543341.3425</v>
      </c>
      <c r="Y11" s="118"/>
      <c r="Z11" s="153">
        <f>X11/'سرمایه گذاری ها'!$O$17</f>
        <v>1.2467608020633137E-2</v>
      </c>
    </row>
    <row r="12" spans="1:26" ht="21.75" thickBot="1" x14ac:dyDescent="0.3">
      <c r="A12" s="214" t="s">
        <v>67</v>
      </c>
      <c r="B12" s="214"/>
      <c r="C12" s="140"/>
      <c r="D12" s="154">
        <f>SUM(D9:D11)</f>
        <v>1117182</v>
      </c>
      <c r="E12" s="155"/>
      <c r="F12" s="154">
        <f>SUM(F9:F11)</f>
        <v>14706241748</v>
      </c>
      <c r="G12" s="155"/>
      <c r="H12" s="154">
        <f>SUM(H9:H11)</f>
        <v>12426765141.879375</v>
      </c>
      <c r="I12" s="155"/>
      <c r="J12" s="154">
        <f>SUM(J9:J11)</f>
        <v>93878</v>
      </c>
      <c r="K12" s="155"/>
      <c r="L12" s="154">
        <f>SUM(L9:L11)</f>
        <v>1218186769</v>
      </c>
      <c r="M12" s="155"/>
      <c r="N12" s="154">
        <f>SUM(N9:N11)</f>
        <v>-153000</v>
      </c>
      <c r="O12" s="155"/>
      <c r="P12" s="154">
        <f>SUM(P9:P11)</f>
        <v>1994278982</v>
      </c>
      <c r="Q12" s="155"/>
      <c r="R12" s="154">
        <f>SUM(R9:R11)</f>
        <v>1058060</v>
      </c>
      <c r="S12" s="155"/>
      <c r="T12" s="154"/>
      <c r="U12" s="155"/>
      <c r="V12" s="154">
        <f>SUM(V9:V11)</f>
        <v>13975086994</v>
      </c>
      <c r="W12" s="155"/>
      <c r="X12" s="154">
        <f>SUM(X9:X11)</f>
        <v>15298854091.342501</v>
      </c>
      <c r="Y12" s="140"/>
      <c r="Z12" s="156">
        <f>SUM(Z9:Z11)</f>
        <v>9.0718755815957605E-2</v>
      </c>
    </row>
    <row r="13" spans="1:26" ht="15.75" thickTop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ht="27" customHeight="1" x14ac:dyDescent="0.25">
      <c r="A18" s="213">
        <v>7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</row>
  </sheetData>
  <sortState xmlns:xlrd2="http://schemas.microsoft.com/office/spreadsheetml/2017/richdata2" ref="B9:X11">
    <sortCondition descending="1" ref="X9:X11"/>
  </sortState>
  <mergeCells count="11">
    <mergeCell ref="A18:Z18"/>
    <mergeCell ref="A1:Z1"/>
    <mergeCell ref="A2:Z2"/>
    <mergeCell ref="A3:Z3"/>
    <mergeCell ref="E6:H6"/>
    <mergeCell ref="J6:P6"/>
    <mergeCell ref="R6:Z6"/>
    <mergeCell ref="A12:B12"/>
    <mergeCell ref="J7:L7"/>
    <mergeCell ref="N7:P7"/>
    <mergeCell ref="A8:B8"/>
  </mergeCells>
  <pageMargins left="0.7" right="0.7" top="0.75" bottom="0.75" header="0.3" footer="0.3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4"/>
  <sheetViews>
    <sheetView rightToLeft="1" view="pageBreakPreview" zoomScale="55" zoomScaleNormal="70" zoomScaleSheetLayoutView="55" workbookViewId="0">
      <selection activeCell="L20" sqref="L20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5" t="s">
        <v>79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2:28" ht="35.25" x14ac:dyDescent="0.6">
      <c r="B3" s="215" t="s"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2:28" ht="35.25" x14ac:dyDescent="0.6">
      <c r="B4" s="215" t="s">
        <v>214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7" t="s">
        <v>71</v>
      </c>
      <c r="D8" s="175" t="s">
        <v>215</v>
      </c>
      <c r="E8" s="175" t="s">
        <v>4</v>
      </c>
      <c r="F8" s="175" t="s">
        <v>4</v>
      </c>
      <c r="G8" s="175" t="s">
        <v>4</v>
      </c>
      <c r="H8" s="175" t="s">
        <v>4</v>
      </c>
      <c r="I8" s="175" t="s">
        <v>4</v>
      </c>
      <c r="J8" s="175" t="s">
        <v>4</v>
      </c>
      <c r="K8" s="175" t="s">
        <v>4</v>
      </c>
      <c r="L8" s="175" t="s">
        <v>4</v>
      </c>
      <c r="M8" s="175" t="s">
        <v>4</v>
      </c>
      <c r="N8" s="175" t="s">
        <v>4</v>
      </c>
    </row>
    <row r="9" spans="2:28" ht="30" x14ac:dyDescent="0.6">
      <c r="B9" s="217" t="s">
        <v>1</v>
      </c>
      <c r="D9" s="216" t="s">
        <v>5</v>
      </c>
      <c r="E9" s="17"/>
      <c r="F9" s="216" t="s">
        <v>26</v>
      </c>
      <c r="G9" s="17"/>
      <c r="H9" s="216" t="s">
        <v>27</v>
      </c>
      <c r="I9" s="17"/>
      <c r="J9" s="216" t="s">
        <v>28</v>
      </c>
      <c r="K9" s="17"/>
      <c r="L9" s="210" t="s">
        <v>29</v>
      </c>
      <c r="M9" s="17"/>
      <c r="N9" s="216" t="s">
        <v>30</v>
      </c>
    </row>
    <row r="10" spans="2:28" ht="30" x14ac:dyDescent="0.75">
      <c r="B10" s="115" t="s">
        <v>181</v>
      </c>
      <c r="D10" s="10">
        <v>31073</v>
      </c>
      <c r="F10" s="10">
        <v>616150</v>
      </c>
      <c r="H10" s="10">
        <v>592604</v>
      </c>
      <c r="J10" s="10" t="s">
        <v>216</v>
      </c>
      <c r="L10" s="171">
        <v>18410646557</v>
      </c>
      <c r="N10" s="10" t="s">
        <v>127</v>
      </c>
    </row>
    <row r="11" spans="2:28" ht="30" x14ac:dyDescent="0.75">
      <c r="B11" s="115" t="s">
        <v>178</v>
      </c>
      <c r="D11" s="10">
        <v>25001</v>
      </c>
      <c r="F11" s="10">
        <v>648030</v>
      </c>
      <c r="H11" s="10">
        <v>623266</v>
      </c>
      <c r="J11" s="10" t="s">
        <v>216</v>
      </c>
      <c r="L11" s="171">
        <v>15579448978</v>
      </c>
      <c r="N11" s="10" t="s">
        <v>127</v>
      </c>
    </row>
    <row r="12" spans="2:28" ht="30" x14ac:dyDescent="0.75">
      <c r="B12" s="115" t="s">
        <v>198</v>
      </c>
      <c r="D12" s="10">
        <v>24294</v>
      </c>
      <c r="F12" s="10">
        <v>619430</v>
      </c>
      <c r="H12" s="10">
        <v>595759</v>
      </c>
      <c r="J12" s="10" t="s">
        <v>216</v>
      </c>
      <c r="L12" s="171">
        <v>14470745847</v>
      </c>
      <c r="N12" s="10" t="s">
        <v>127</v>
      </c>
    </row>
    <row r="13" spans="2:28" ht="30" x14ac:dyDescent="0.75">
      <c r="B13" s="115" t="s">
        <v>175</v>
      </c>
      <c r="D13" s="10">
        <v>24675</v>
      </c>
      <c r="F13" s="10">
        <v>591710</v>
      </c>
      <c r="H13" s="10">
        <v>569098</v>
      </c>
      <c r="J13" s="10" t="s">
        <v>216</v>
      </c>
      <c r="L13" s="171">
        <v>14039947948</v>
      </c>
      <c r="N13" s="10" t="s">
        <v>127</v>
      </c>
    </row>
    <row r="14" spans="2:28" ht="30" x14ac:dyDescent="0.75">
      <c r="B14" s="115" t="s">
        <v>187</v>
      </c>
      <c r="D14" s="10">
        <v>20637</v>
      </c>
      <c r="F14" s="10">
        <v>603620</v>
      </c>
      <c r="H14" s="10">
        <v>580553</v>
      </c>
      <c r="J14" s="10" t="s">
        <v>216</v>
      </c>
      <c r="L14" s="171">
        <v>11978700727</v>
      </c>
      <c r="N14" s="10" t="s">
        <v>127</v>
      </c>
    </row>
    <row r="15" spans="2:28" ht="30" x14ac:dyDescent="0.75">
      <c r="B15" s="115" t="s">
        <v>184</v>
      </c>
      <c r="D15" s="10">
        <v>9190</v>
      </c>
      <c r="F15" s="10">
        <v>810020</v>
      </c>
      <c r="H15" s="10">
        <v>779065</v>
      </c>
      <c r="J15" s="10" t="s">
        <v>216</v>
      </c>
      <c r="L15" s="171">
        <v>7158309671</v>
      </c>
      <c r="N15" s="10" t="s">
        <v>127</v>
      </c>
    </row>
    <row r="16" spans="2:28" ht="30" x14ac:dyDescent="0.75">
      <c r="B16" s="115" t="s">
        <v>200</v>
      </c>
      <c r="D16" s="10">
        <v>8000</v>
      </c>
      <c r="F16" s="10">
        <v>713130</v>
      </c>
      <c r="H16" s="10">
        <v>685878</v>
      </c>
      <c r="J16" s="10" t="s">
        <v>216</v>
      </c>
      <c r="L16" s="171">
        <v>5486029476</v>
      </c>
      <c r="N16" s="10" t="s">
        <v>127</v>
      </c>
    </row>
    <row r="17" spans="2:14" ht="30" x14ac:dyDescent="0.75">
      <c r="B17" s="115" t="s">
        <v>191</v>
      </c>
      <c r="D17" s="10">
        <v>1300</v>
      </c>
      <c r="F17" s="10">
        <v>774920</v>
      </c>
      <c r="H17" s="10">
        <v>745307</v>
      </c>
      <c r="J17" s="10" t="s">
        <v>216</v>
      </c>
      <c r="L17" s="171">
        <v>968723487</v>
      </c>
      <c r="N17" s="10" t="s">
        <v>127</v>
      </c>
    </row>
    <row r="18" spans="2:14" ht="30" x14ac:dyDescent="0.6">
      <c r="B18" s="84"/>
      <c r="D18" s="82"/>
      <c r="E18" s="83"/>
      <c r="F18" s="82"/>
      <c r="G18" s="83"/>
      <c r="H18" s="82"/>
      <c r="J18" s="70"/>
      <c r="L18" s="81"/>
      <c r="N18" s="10"/>
    </row>
    <row r="19" spans="2:14" ht="31.5" thickBot="1" x14ac:dyDescent="0.9">
      <c r="B19" s="60" t="s">
        <v>67</v>
      </c>
      <c r="D19" s="71">
        <f>SUM(D10:D18)</f>
        <v>144170</v>
      </c>
      <c r="E19" s="72"/>
      <c r="F19" s="71"/>
      <c r="G19" s="72"/>
      <c r="H19" s="71"/>
      <c r="I19" s="73"/>
      <c r="J19" s="98"/>
      <c r="K19" s="73"/>
      <c r="L19" s="71">
        <f>SUM(L10:L18)</f>
        <v>88092552691</v>
      </c>
      <c r="M19" s="73"/>
      <c r="N19" s="74"/>
    </row>
    <row r="20" spans="2:14" ht="21.75" thickTop="1" x14ac:dyDescent="0.6">
      <c r="H20"/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ht="33" customHeight="1" x14ac:dyDescent="0.6">
      <c r="B25" s="174">
        <v>8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</sheetData>
  <sortState xmlns:xlrd2="http://schemas.microsoft.com/office/spreadsheetml/2017/richdata2" ref="B10:N17">
    <sortCondition descending="1" ref="L10:L17"/>
  </sortState>
  <mergeCells count="12">
    <mergeCell ref="B25:N25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صفحه اول </vt:lpstr>
      <vt:lpstr>سرمایه گذاری ها</vt:lpstr>
      <vt:lpstr>اوراق مشتقه</vt:lpstr>
      <vt:lpstr>سهام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2025-03-26T07:42:16Z</cp:lastPrinted>
  <dcterms:created xsi:type="dcterms:W3CDTF">2021-12-28T12:49:50Z</dcterms:created>
  <dcterms:modified xsi:type="dcterms:W3CDTF">2025-04-27T07:41:51Z</dcterms:modified>
</cp:coreProperties>
</file>