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سفند\پایدار\"/>
    </mc:Choice>
  </mc:AlternateContent>
  <xr:revisionPtr revIDLastSave="0" documentId="13_ncr:1_{467E8ADF-87A2-433C-A13D-F40D027F8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اوراق مشتقه" sheetId="18" r:id="rId3"/>
    <sheet name="سهام" sheetId="1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3" hidden="1">سهام!$C$11:$AA$17</definedName>
    <definedName name="_xlnm.Print_Area" localSheetId="9">'جمع درآمدها'!$A$1:$L$22</definedName>
    <definedName name="_xlnm.Print_Area" localSheetId="13">'درآمد سپرده بانکی'!$A$1:$L$24</definedName>
    <definedName name="_xlnm.Print_Area" localSheetId="16">'درآمد سود سهام'!$A$1:$U$37</definedName>
    <definedName name="_xlnm.Print_Area" localSheetId="19">'درآمد ناشی از تغییر قیمت اوراق'!$A$1:$S$31</definedName>
    <definedName name="_xlnm.Print_Area" localSheetId="20">'درآمد ناشی از فروش'!$A$1:$T$103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بهادار'!$A$1:$U$40</definedName>
    <definedName name="_xlnm.Print_Area" localSheetId="18">'سود سپرده بانکی'!$A$1:$O$24</definedName>
    <definedName name="_xlnm.Print_Area" localSheetId="3">سهام!$A$1:$AA$21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17" i="6" l="1"/>
  <c r="C101" i="10"/>
  <c r="E101" i="10"/>
  <c r="G101" i="10"/>
  <c r="I101" i="10"/>
  <c r="K101" i="10"/>
  <c r="M101" i="10"/>
  <c r="O101" i="10"/>
  <c r="Q101" i="10"/>
  <c r="T20" i="8"/>
  <c r="D21" i="13"/>
  <c r="F9" i="15" s="1"/>
  <c r="H21" i="13"/>
  <c r="N34" i="12"/>
  <c r="P34" i="12"/>
  <c r="R34" i="12"/>
  <c r="F67" i="11"/>
  <c r="H67" i="11"/>
  <c r="J67" i="11"/>
  <c r="L67" i="11"/>
  <c r="N67" i="11"/>
  <c r="R67" i="11"/>
  <c r="T67" i="11"/>
  <c r="D67" i="11"/>
  <c r="F13" i="15"/>
  <c r="Q23" i="20"/>
  <c r="S23" i="20"/>
  <c r="P13" i="19"/>
  <c r="K15" i="16" s="1"/>
  <c r="V13" i="19"/>
  <c r="X13" i="19"/>
  <c r="O15" i="16" s="1"/>
  <c r="H17" i="6"/>
  <c r="J17" i="6"/>
  <c r="AH21" i="3"/>
  <c r="AJ21" i="3"/>
  <c r="K19" i="1"/>
  <c r="O19" i="1"/>
  <c r="Q19" i="1"/>
  <c r="S19" i="1"/>
  <c r="W19" i="1"/>
  <c r="Y19" i="1"/>
  <c r="N21" i="7"/>
  <c r="F34" i="12"/>
  <c r="J34" i="12"/>
  <c r="L34" i="12"/>
  <c r="F17" i="6"/>
  <c r="P21" i="3"/>
  <c r="R21" i="3"/>
  <c r="T21" i="3"/>
  <c r="AD21" i="3"/>
  <c r="D13" i="19"/>
  <c r="F13" i="19"/>
  <c r="H13" i="19"/>
  <c r="G15" i="16" s="1"/>
  <c r="R13" i="19"/>
  <c r="N13" i="19"/>
  <c r="J13" i="19"/>
  <c r="V67" i="11"/>
  <c r="L13" i="19"/>
  <c r="I15" i="16" s="1"/>
  <c r="D11" i="4"/>
  <c r="G19" i="1"/>
  <c r="I19" i="1"/>
  <c r="M19" i="1"/>
  <c r="I14" i="16" s="1"/>
  <c r="E15" i="16"/>
  <c r="L11" i="4"/>
  <c r="E23" i="20"/>
  <c r="G23" i="20"/>
  <c r="I23" i="20"/>
  <c r="F11" i="15" s="1"/>
  <c r="K23" i="20"/>
  <c r="U23" i="20"/>
  <c r="M15" i="16"/>
  <c r="V21" i="3"/>
  <c r="X21" i="3"/>
  <c r="Z21" i="3"/>
  <c r="AB21" i="3"/>
  <c r="C16" i="18"/>
  <c r="C13" i="18"/>
  <c r="I9" i="23"/>
  <c r="M9" i="23"/>
  <c r="O9" i="23"/>
  <c r="S9" i="23"/>
  <c r="D21" i="7"/>
  <c r="L21" i="7"/>
  <c r="J20" i="8"/>
  <c r="L20" i="8"/>
  <c r="N20" i="8"/>
  <c r="P20" i="8"/>
  <c r="R20" i="8"/>
  <c r="F13" i="14"/>
  <c r="F10" i="15" s="1"/>
  <c r="D34" i="12"/>
  <c r="H34" i="12"/>
  <c r="F12" i="15"/>
  <c r="E17" i="6"/>
  <c r="G17" i="6"/>
  <c r="I17" i="6"/>
  <c r="D13" i="14"/>
  <c r="D29" i="9"/>
  <c r="F29" i="9"/>
  <c r="H29" i="9"/>
  <c r="J29" i="9"/>
  <c r="L29" i="9"/>
  <c r="N29" i="9"/>
  <c r="P29" i="9"/>
  <c r="R29" i="9"/>
  <c r="F21" i="7"/>
  <c r="H21" i="7"/>
  <c r="J21" i="7"/>
  <c r="F15" i="15" l="1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5" i="1" l="1"/>
  <c r="AA18" i="1"/>
  <c r="AA12" i="1"/>
  <c r="AA16" i="1"/>
  <c r="AA13" i="1"/>
  <c r="AA17" i="1"/>
  <c r="AA14" i="1"/>
  <c r="Q13" i="16"/>
  <c r="Z12" i="19"/>
  <c r="Z9" i="19"/>
  <c r="AL17" i="3"/>
  <c r="AL18" i="3"/>
  <c r="Q14" i="16"/>
  <c r="Z10" i="19"/>
  <c r="AL15" i="3"/>
  <c r="AL19" i="3"/>
  <c r="Z11" i="19"/>
  <c r="L10" i="6"/>
  <c r="AL16" i="3"/>
  <c r="AL20" i="3"/>
  <c r="AL14" i="3"/>
  <c r="Q15" i="16"/>
  <c r="L11" i="6"/>
  <c r="L14" i="6"/>
  <c r="L12" i="6"/>
  <c r="L16" i="6"/>
  <c r="L15" i="6"/>
  <c r="L13" i="6"/>
  <c r="AL13" i="3"/>
  <c r="J13" i="15"/>
  <c r="J12" i="15"/>
  <c r="J10" i="15"/>
  <c r="J11" i="15"/>
  <c r="AA11" i="1"/>
  <c r="Q17" i="16"/>
  <c r="Q12" i="16"/>
  <c r="J9" i="15"/>
  <c r="AF14" i="5"/>
  <c r="L17" i="6" l="1"/>
  <c r="AL21" i="3"/>
  <c r="Z13" i="19"/>
  <c r="AA19" i="1"/>
  <c r="J15" i="15"/>
  <c r="E34" i="12"/>
  <c r="G34" i="12"/>
  <c r="I34" i="12"/>
  <c r="K34" i="12"/>
  <c r="M34" i="12"/>
  <c r="O34" i="12"/>
  <c r="Q3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<sst xmlns="http://schemas.openxmlformats.org/spreadsheetml/2006/main" count="983" uniqueCount="322">
  <si>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</si>
  <si>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</si>
  <si>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</si>
  <si>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</si>
  <si>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</si>
  <si>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</si>
  <si>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</si>
  <si>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</si>
  <si>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</si>
  <si>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</si>
  <si>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</si>
  <si>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</si>
  <si>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</si>
  <si>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</si>
  <si>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</si>
  <si>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</si>
  <si>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</si>
  <si>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</si>
  <si>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</si>
  <si>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</si>
  <si>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</si>
  <si>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</si>
  <si>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</si>
  <si>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</si>
  <si>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</si>
  <si>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</si>
  <si>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</si>
  <si>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</si>
  <si>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</si>
  <si>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</si>
  <si>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</si>
  <si>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</si>
  <si>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</si>
  <si>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</si>
  <si>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</si>
  <si>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</si>
  <si>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</si>
  <si>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</si>
  <si>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</si>
  <si>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</si>
  <si>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</si>
  <si>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</si>
  <si>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</si>
  <si>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</si>
  <si>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</si>
  <si>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</si>
  <si>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</si>
  <si>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</si>
  <si>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</si>
  <si>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</si>
  <si>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</si>
  <si>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</si>
  <si>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</si>
  <si>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</si>
  <si>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</si>
  <si>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</si>
  <si>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</si>
  <si>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</si>
  <si>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</si>
  <si>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</si>
  <si>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</si>
  <si>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</si>
  <si>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</si>
  <si>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</si>
  <si>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</si>
  <si>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</si>
  <si>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</si>
  <si>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</si>
  <si>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</si>
  <si>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</si>
  <si>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</si>
  <si>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</si>
  <si>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</si>
  <si>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</si>
  <si>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</si>
  <si>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</si>
  <si>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</si>
  <si>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</si>
  <si>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</si>
  <si>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</si>
  <si>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</si>
  <si>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</si>
  <si>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</si>
  <si>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</si>
  <si>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</si>
  <si>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</si>
  <si>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</si>
  <si>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</si>
  <si>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</si>
  <si>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</si>
  <si>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</si>
  <si>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</si>
  <si>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</si>
  <si>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</si>
  <si>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</si>
  <si>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</si>
  <si>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</si>
  <si>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</si>
  <si>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</si>
  <si>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</si>
  <si>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</si>
  <si>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</si>
  <si>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</si>
  <si>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</si>
  <si>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</si>
  <si>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</si>
  <si>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</si>
  <si>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</si>
  <si>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</si>
  <si>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</si>
  <si>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</si>
  <si>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</si>
  <si>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</si>
  <si>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</si>
  <si>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</si>
  <si>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</si>
  <si>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</si>
  <si>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</si>
  <si>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</si>
  <si>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</si>
  <si>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</si>
  <si>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</si>
  <si>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</si>
  <si>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</si>
  <si>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</si>
  <si>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</si>
  <si>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</si>
  <si>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</si>
  <si>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</si>
  <si>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</si>
  <si>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</si>
  <si>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</si>
  <si>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</si>
  <si>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</si>
  <si>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</si>
  <si>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</si>
  <si>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</si>
  <si>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</si>
  <si>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</si>
  <si>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</si>
  <si>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</si>
  <si>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</si>
  <si>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</si>
  <si>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</si>
  <si>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</si>
  <si>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</si>
  <si>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</si>
  <si>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</si>
  <si>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</si>
  <si>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</si>
  <si>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</si>
  <si>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</si>
  <si>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</si>
  <si>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</si>
  <si>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</si>
  <si>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</si>
  <si>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</si>
  <si>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</si>
  <si>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</si>
  <si>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</si>
  <si>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</si>
  <si>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</si>
  <si>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</si>
  <si>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</si>
  <si>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</si>
  <si>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</si>
  <si>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</si>
  <si>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</si>
  <si>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</si>
  <si>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</si>
  <si>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</si>
  <si>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</si>
  <si>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</si>
  <si>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</si>
  <si>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</si>
  <si>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</si>
  <si>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</si>
  <si>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</si>
  <si>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</si>
  <si>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</si>
  <si>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</si>
  <si>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</si>
  <si>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</si>
  <si>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</si>
  <si>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</si>
  <si>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</si>
  <si>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</si>
  <si>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</si>
  <si>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</si>
  <si>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</si>
  <si>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</si>
  <si>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</si>
  <si>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</si>
  <si>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</si>
  <si>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</si>
  <si>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</si>
  <si>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</si>
  <si>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</si>
  <si>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</si>
  <si>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</si>
  <si>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</si>
  <si>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</si>
  <si>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</si>
  <si>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</si>
  <si>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</si>
  <si>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</si>
  <si>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</si>
  <si>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</si>
  <si>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</si>
  <si>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</si>
  <si>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</si>
  <si>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</si>
  <si>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</si>
  <si>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</si>
  <si>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</si>
  <si>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</si>
  <si>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</si>
  <si>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</si>
  <si>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</si>
  <si>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</si>
  <si>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</si>
  <si>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</si>
  <si>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</si>
  <si>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</si>
  <si>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</si>
  <si>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</si>
  <si>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</si>
  <si>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</si>
  <si>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</si>
  <si>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</si>
  <si>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</si>
  <si>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</si>
  <si>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</si>
  <si>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</si>
  <si>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</si>
  <si>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</si>
  <si>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</si>
  <si>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</si>
  <si>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</si>
  <si>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</si>
  <si>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حفاری شمال</t>
  </si>
  <si>
    <t>فرابورس ایران</t>
  </si>
  <si>
    <t>بهار رز عالیس چناران</t>
  </si>
  <si>
    <t>سرمایه‌گذاری‌توکافولاد(هلدینگ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</si>
  <si>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</si>
  <si>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</si>
  <si>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</si>
  <si>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</si>
  <si>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</si>
  <si>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</si>
  <si>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</si>
  <si>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</si>
  <si>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</si>
  <si>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</si>
  <si>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</si>
  <si>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بانک صادرات ایران</t>
  </si>
  <si>
    <t>تولید برق عسلویه  مپنا</t>
  </si>
  <si>
    <t>تامین سرمایه کیمیا</t>
  </si>
  <si>
    <t>سرمایه گذاری پردیس</t>
  </si>
  <si>
    <t>پالایش نفت اصفهان</t>
  </si>
  <si>
    <t>سایپا</t>
  </si>
  <si>
    <t>مخابرات ایران</t>
  </si>
  <si>
    <t>زامیاد</t>
  </si>
  <si>
    <t>سیمان‌سپاهان‌</t>
  </si>
  <si>
    <t>گسترش نفت و گاز پارسیان</t>
  </si>
  <si>
    <t>پتروشیمی بوعلی سینا</t>
  </si>
  <si>
    <t>گروه مپنا (سهامی عام)</t>
  </si>
  <si>
    <t>پگاه‌آذربایجان‌غربی‌</t>
  </si>
  <si>
    <t>بانک سامان</t>
  </si>
  <si>
    <t>اسناد خزانه-م8بودجه02-041211</t>
  </si>
  <si>
    <t>1404/12/10</t>
  </si>
  <si>
    <t>صندوق س بهین خودرو-بخشی</t>
  </si>
  <si>
    <t>صندوق س صنایع آگاه2-بخشی</t>
  </si>
  <si>
    <t>1-3- درآمد حاصل از سرمایه گذاری در واحدهای صندوق های سرمایه گذاری</t>
  </si>
  <si>
    <t>سرمایه‌گذاری‌ سایپا</t>
  </si>
  <si>
    <t>ذوب آهن اصفهان</t>
  </si>
  <si>
    <t>ایران‌ ترانسفو</t>
  </si>
  <si>
    <t>بانک تجارت</t>
  </si>
  <si>
    <t>بانک دی</t>
  </si>
  <si>
    <t>گروه مدیریت سرمایه گذاری امید</t>
  </si>
  <si>
    <t>پالایش نفت تهران</t>
  </si>
  <si>
    <t>سرمایه‌گذاری‌ ملی‌ایران‌</t>
  </si>
  <si>
    <t>سرمایه‌گذاری‌بهمن‌</t>
  </si>
  <si>
    <t>مدیریت انرژی امید  تابان هور</t>
  </si>
  <si>
    <t>اسناد خزانه-م12بودجه02-050916</t>
  </si>
  <si>
    <t>1405/09/16</t>
  </si>
  <si>
    <t>صنایع پتروشیمی خلیج فارس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</si>
  <si>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</si>
  <si>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</si>
  <si>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</si>
  <si>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</si>
  <si>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</si>
  <si>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صندوق س. اهرمی توان مفید-س</t>
  </si>
  <si>
    <t>1403/11/30</t>
  </si>
  <si>
    <t>برای ماه منتهی به 1403/12/30</t>
  </si>
  <si>
    <t>1403/12/30</t>
  </si>
  <si>
    <t>ح . معدنی‌وصنعتی‌چادرملو</t>
  </si>
  <si>
    <t xml:space="preserve">سپرده بانک آینده </t>
  </si>
  <si>
    <t xml:space="preserve">سپرده  بانک آینده </t>
  </si>
  <si>
    <t xml:space="preserve">سپرده  بانک گردشگری </t>
  </si>
  <si>
    <t xml:space="preserve">سپرده موسسه اعتباری ملل </t>
  </si>
  <si>
    <t xml:space="preserve">سپرده بانک پاسارگاد </t>
  </si>
  <si>
    <t xml:space="preserve">سپرده  بانک تجارت </t>
  </si>
  <si>
    <t xml:space="preserve">سپرده بانک خاورمیانه </t>
  </si>
  <si>
    <t xml:space="preserve">سپرده  بانک دی </t>
  </si>
  <si>
    <t xml:space="preserve">سپرده  بانک توسعه تعاون </t>
  </si>
  <si>
    <t xml:space="preserve">سپرده  بانک پارسیان </t>
  </si>
  <si>
    <t xml:space="preserve">سپرده  بانک سامان </t>
  </si>
  <si>
    <t xml:space="preserve">سپرده  بانک ایران زمین </t>
  </si>
  <si>
    <t>سپرده موسسه اعتباری ملل ن</t>
  </si>
  <si>
    <t xml:space="preserve">سپرده  بانک پاسارگاد </t>
  </si>
  <si>
    <t xml:space="preserve">سپرده بانک تجارت </t>
  </si>
  <si>
    <t xml:space="preserve">حساب  بانک آینده </t>
  </si>
  <si>
    <t xml:space="preserve">سپرده بانک دی </t>
  </si>
  <si>
    <t xml:space="preserve">سپرده بانک پارسیان </t>
  </si>
  <si>
    <t xml:space="preserve">سپرده بانک توسعه تعاون </t>
  </si>
  <si>
    <t xml:space="preserve">سپرده بانک ایران زمین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</si>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</sst>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right" vertical="top"/>
    </xf>
    <xf numFmtId="4" fontId="23" fillId="0" borderId="7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3" fillId="0" borderId="7" xfId="0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3" fillId="0" borderId="8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0" borderId="5" xfId="1" applyNumberFormat="1" applyFont="1" applyBorder="1" applyAlignment="1">
      <alignment horizontal="center" vertical="center"/>
    </xf>
    <xf numFmtId="165" fontId="26" fillId="0" borderId="0" xfId="1" applyNumberFormat="1" applyFont="1" applyBorder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165" fontId="26" fillId="0" borderId="3" xfId="1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0" xfId="2" applyFont="1" applyAlignment="1">
      <alignment horizontal="center" vertical="center"/>
    </xf>
    <xf numFmtId="165" fontId="26" fillId="0" borderId="4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left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43895-2C95-924F-42D7-D10D2577B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1125" y="0"/>
          <a:ext cx="7915275" cy="10086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14" sqref="H14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O27" sqref="O27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</row>
    <row r="3" spans="2:30" ht="26.25" customHeight="1" x14ac:dyDescent="0.55000000000000004">
      <c r="B3" s="179" t="s">
        <v>39</v>
      </c>
      <c r="C3" s="179"/>
      <c r="D3" s="179"/>
      <c r="E3" s="179"/>
      <c r="F3" s="179"/>
      <c r="G3" s="179"/>
      <c r="H3" s="179"/>
      <c r="I3" s="179"/>
      <c r="J3" s="179"/>
    </row>
    <row r="4" spans="2:30" ht="26.25" customHeight="1" x14ac:dyDescent="0.55000000000000004">
      <c r="B4" s="179" t="s">
        <v>294</v>
      </c>
      <c r="C4" s="179"/>
      <c r="D4" s="179"/>
      <c r="E4" s="179"/>
      <c r="F4" s="179"/>
      <c r="G4" s="179"/>
      <c r="H4" s="179"/>
      <c r="I4" s="179"/>
      <c r="J4" s="179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22" t="s">
        <v>43</v>
      </c>
      <c r="C8" s="29"/>
      <c r="D8" s="118" t="s">
        <v>137</v>
      </c>
      <c r="E8" s="29"/>
      <c r="F8" s="222" t="s">
        <v>36</v>
      </c>
      <c r="G8" s="29"/>
      <c r="H8" s="222" t="s">
        <v>59</v>
      </c>
      <c r="I8" s="29"/>
      <c r="J8" s="222" t="s">
        <v>11</v>
      </c>
    </row>
    <row r="9" spans="2:30" s="4" customFormat="1" ht="26.25" customHeight="1" x14ac:dyDescent="0.55000000000000004">
      <c r="B9" s="4" t="s">
        <v>138</v>
      </c>
      <c r="D9" s="137" t="s">
        <v>196</v>
      </c>
      <c r="F9" s="61">
        <f>'درآمد سپرده بانکی'!D21</f>
        <v>1323285969</v>
      </c>
      <c r="H9" s="140">
        <f>F9/$F$15</f>
        <v>-8.8481766966122422</v>
      </c>
      <c r="I9" s="5"/>
      <c r="J9" s="140">
        <f>F9/'سرمایه گذاری ها'!$O$17</f>
        <v>8.0663011081670288E-3</v>
      </c>
    </row>
    <row r="10" spans="2:30" s="4" customFormat="1" ht="26.25" customHeight="1" x14ac:dyDescent="0.55000000000000004">
      <c r="B10" s="4" t="s">
        <v>66</v>
      </c>
      <c r="D10" s="137" t="s">
        <v>193</v>
      </c>
      <c r="F10" s="61">
        <f>'سایر درآمدها'!F13</f>
        <v>50624566</v>
      </c>
      <c r="H10" s="140">
        <f>F10/$F$15</f>
        <v>-0.33850211945934144</v>
      </c>
      <c r="I10" s="5"/>
      <c r="J10" s="140">
        <f>F10/'سرمایه گذاری ها'!$O$17</f>
        <v>3.0859013273968667E-4</v>
      </c>
    </row>
    <row r="11" spans="2:30" s="4" customFormat="1" ht="26.25" customHeight="1" x14ac:dyDescent="0.55000000000000004">
      <c r="B11" s="4" t="s">
        <v>139</v>
      </c>
      <c r="D11" s="137" t="s">
        <v>194</v>
      </c>
      <c r="F11" s="61">
        <f>'درآمد سرمایه گذاری در صندوق'!I23</f>
        <v>-1981836447</v>
      </c>
      <c r="H11" s="140">
        <f>F11/$F$15</f>
        <v>13.251586941629698</v>
      </c>
      <c r="I11" s="5"/>
      <c r="J11" s="140">
        <f>F11/'سرمایه گذاری ها'!$O$17</f>
        <v>-1.2080600794643435E-2</v>
      </c>
    </row>
    <row r="12" spans="2:30" s="4" customFormat="1" ht="26.25" customHeight="1" x14ac:dyDescent="0.55000000000000004">
      <c r="B12" s="4" t="s">
        <v>140</v>
      </c>
      <c r="D12" s="137" t="s">
        <v>195</v>
      </c>
      <c r="F12" s="61">
        <f>'سرمایه‌گذاری در اوراق بهادار'!J34</f>
        <v>642886527</v>
      </c>
      <c r="H12" s="140">
        <f>F12/$F$15</f>
        <v>-4.2986729399587373</v>
      </c>
      <c r="I12" s="5"/>
      <c r="J12" s="140">
        <f>F12/'سرمایه گذاری ها'!$O$17</f>
        <v>3.9188175697839299E-3</v>
      </c>
    </row>
    <row r="13" spans="2:30" s="4" customFormat="1" ht="26.25" customHeight="1" x14ac:dyDescent="0.55000000000000004">
      <c r="B13" s="4" t="s">
        <v>142</v>
      </c>
      <c r="D13" s="136" t="s">
        <v>141</v>
      </c>
      <c r="F13" s="61">
        <f>'سرمایه‌گذاری در سهام'!J67</f>
        <v>-184515265</v>
      </c>
      <c r="H13" s="140">
        <f>F13/$F$15</f>
        <v>1.2337648144006221</v>
      </c>
      <c r="I13" s="5"/>
      <c r="J13" s="140">
        <f>F13/'سرمایه گذاری ها'!$O$17</f>
        <v>-1.1247422865580412E-3</v>
      </c>
    </row>
    <row r="14" spans="2:30" s="4" customFormat="1" ht="26.25" customHeight="1" x14ac:dyDescent="0.55000000000000004">
      <c r="F14" s="61"/>
      <c r="H14" s="139"/>
      <c r="I14" s="5"/>
      <c r="J14" s="140"/>
    </row>
    <row r="15" spans="2:30" ht="24.75" thickBot="1" x14ac:dyDescent="0.65">
      <c r="B15" s="23" t="s">
        <v>67</v>
      </c>
      <c r="D15" s="23"/>
      <c r="F15" s="62">
        <f>SUM(F9:F14)</f>
        <v>-149554650</v>
      </c>
      <c r="G15" s="18"/>
      <c r="H15" s="138">
        <f>SUM(H9:H14)</f>
        <v>0.99999999999999889</v>
      </c>
      <c r="I15" s="48"/>
      <c r="J15" s="141">
        <f>SUM(J9:J14)</f>
        <v>-9.1163427051083067E-4</v>
      </c>
    </row>
    <row r="16" spans="2:30" ht="21.75" thickTop="1" x14ac:dyDescent="0.55000000000000004">
      <c r="F16" s="3"/>
    </row>
    <row r="20" spans="1:12" ht="26.25" customHeight="1" x14ac:dyDescent="0.55000000000000004">
      <c r="A20" s="178">
        <v>9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32"/>
  <sheetViews>
    <sheetView rightToLeft="1" topLeftCell="A2" zoomScale="90" zoomScaleNormal="90" workbookViewId="0">
      <selection activeCell="Q24" sqref="Q24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145" t="s">
        <v>273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21" x14ac:dyDescent="0.25">
      <c r="A6" s="120"/>
      <c r="B6" s="120"/>
      <c r="C6" s="190" t="s">
        <v>41</v>
      </c>
      <c r="D6" s="190"/>
      <c r="E6" s="190"/>
      <c r="F6" s="190"/>
      <c r="G6" s="190"/>
      <c r="H6" s="190"/>
      <c r="I6" s="190"/>
      <c r="J6" s="190"/>
      <c r="K6" s="190"/>
      <c r="L6" s="120"/>
      <c r="M6" s="190" t="s">
        <v>143</v>
      </c>
      <c r="N6" s="190"/>
      <c r="O6" s="190"/>
      <c r="P6" s="190"/>
      <c r="Q6" s="190"/>
      <c r="R6" s="190"/>
      <c r="S6" s="190"/>
      <c r="T6" s="190"/>
      <c r="U6" s="190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86" t="s">
        <v>61</v>
      </c>
      <c r="J7" s="186"/>
      <c r="K7" s="186"/>
      <c r="L7" s="120"/>
      <c r="M7" s="121"/>
      <c r="N7" s="121"/>
      <c r="O7" s="121"/>
      <c r="P7" s="121"/>
      <c r="Q7" s="121"/>
      <c r="R7" s="121"/>
      <c r="S7" s="186" t="s">
        <v>61</v>
      </c>
      <c r="T7" s="186"/>
      <c r="U7" s="186"/>
    </row>
    <row r="8" spans="1:21" ht="21" x14ac:dyDescent="0.25">
      <c r="A8" s="122" t="s">
        <v>133</v>
      </c>
      <c r="B8" s="120"/>
      <c r="C8" s="122" t="s">
        <v>144</v>
      </c>
      <c r="D8" s="120"/>
      <c r="E8" s="122" t="s">
        <v>57</v>
      </c>
      <c r="F8" s="120"/>
      <c r="G8" s="122" t="s">
        <v>58</v>
      </c>
      <c r="H8" s="120"/>
      <c r="I8" s="123" t="s">
        <v>36</v>
      </c>
      <c r="J8" s="121"/>
      <c r="K8" s="123" t="s">
        <v>59</v>
      </c>
      <c r="L8" s="120"/>
      <c r="M8" s="122" t="s">
        <v>144</v>
      </c>
      <c r="N8" s="153"/>
      <c r="O8" s="153" t="s">
        <v>57</v>
      </c>
      <c r="P8" s="120"/>
      <c r="Q8" s="122" t="s">
        <v>58</v>
      </c>
      <c r="R8" s="120"/>
      <c r="S8" s="123" t="s">
        <v>36</v>
      </c>
      <c r="T8" s="121"/>
      <c r="U8" s="123" t="s">
        <v>59</v>
      </c>
    </row>
    <row r="9" spans="1:21" ht="21" x14ac:dyDescent="0.25">
      <c r="A9" s="153" t="s">
        <v>292</v>
      </c>
      <c r="B9" s="120"/>
      <c r="C9" s="168">
        <v>0</v>
      </c>
      <c r="D9" s="169"/>
      <c r="E9" s="168">
        <v>0</v>
      </c>
      <c r="F9" s="169"/>
      <c r="G9" s="170">
        <v>0</v>
      </c>
      <c r="H9" s="169"/>
      <c r="I9" s="171">
        <v>0</v>
      </c>
      <c r="J9" s="169"/>
      <c r="K9" s="172">
        <v>0</v>
      </c>
      <c r="L9" s="169"/>
      <c r="M9" s="168">
        <v>0</v>
      </c>
      <c r="N9" s="168"/>
      <c r="O9" s="173">
        <v>0</v>
      </c>
      <c r="P9" s="169"/>
      <c r="Q9" s="170">
        <v>411780150</v>
      </c>
      <c r="R9" s="174"/>
      <c r="S9" s="171">
        <v>411780150</v>
      </c>
      <c r="T9" s="169"/>
      <c r="U9" s="172">
        <v>1.36</v>
      </c>
    </row>
    <row r="10" spans="1:21" ht="21" x14ac:dyDescent="0.25">
      <c r="A10" s="153" t="s">
        <v>251</v>
      </c>
      <c r="B10" s="120"/>
      <c r="C10" s="168">
        <v>0</v>
      </c>
      <c r="D10" s="169"/>
      <c r="E10" s="168">
        <v>0</v>
      </c>
      <c r="F10" s="169"/>
      <c r="G10" s="170">
        <v>0</v>
      </c>
      <c r="H10" s="169"/>
      <c r="I10" s="170">
        <v>0</v>
      </c>
      <c r="J10" s="169"/>
      <c r="K10" s="168">
        <v>0</v>
      </c>
      <c r="L10" s="169"/>
      <c r="M10" s="168">
        <v>0</v>
      </c>
      <c r="N10" s="168"/>
      <c r="O10" s="168">
        <v>0</v>
      </c>
      <c r="P10" s="169"/>
      <c r="Q10" s="170">
        <v>325308958</v>
      </c>
      <c r="R10" s="174"/>
      <c r="S10" s="170">
        <v>325308958</v>
      </c>
      <c r="T10" s="169"/>
      <c r="U10" s="168">
        <v>1.17</v>
      </c>
    </row>
    <row r="11" spans="1:21" ht="21" x14ac:dyDescent="0.25">
      <c r="A11" s="153" t="s">
        <v>271</v>
      </c>
      <c r="B11" s="120"/>
      <c r="C11" s="168">
        <v>0</v>
      </c>
      <c r="D11" s="169"/>
      <c r="E11" s="168">
        <v>0</v>
      </c>
      <c r="F11" s="169"/>
      <c r="G11" s="170">
        <v>0</v>
      </c>
      <c r="H11" s="169"/>
      <c r="I11" s="170">
        <v>0</v>
      </c>
      <c r="J11" s="169"/>
      <c r="K11" s="168">
        <v>0</v>
      </c>
      <c r="L11" s="169"/>
      <c r="M11" s="168">
        <v>0</v>
      </c>
      <c r="N11" s="168"/>
      <c r="O11" s="168">
        <v>0</v>
      </c>
      <c r="P11" s="169"/>
      <c r="Q11" s="170">
        <v>205594759</v>
      </c>
      <c r="R11" s="174"/>
      <c r="S11" s="170">
        <v>205594759</v>
      </c>
      <c r="T11" s="169"/>
      <c r="U11" s="168">
        <v>1.07</v>
      </c>
    </row>
    <row r="12" spans="1:21" ht="21" x14ac:dyDescent="0.25">
      <c r="A12" s="153" t="s">
        <v>272</v>
      </c>
      <c r="B12" s="120"/>
      <c r="C12" s="168">
        <v>0</v>
      </c>
      <c r="D12" s="169"/>
      <c r="E12" s="168">
        <v>0</v>
      </c>
      <c r="F12" s="169"/>
      <c r="G12" s="170">
        <v>0</v>
      </c>
      <c r="H12" s="169"/>
      <c r="I12" s="170">
        <v>0</v>
      </c>
      <c r="J12" s="169"/>
      <c r="K12" s="168">
        <v>0</v>
      </c>
      <c r="L12" s="169"/>
      <c r="M12" s="168">
        <v>0</v>
      </c>
      <c r="N12" s="168"/>
      <c r="O12" s="168">
        <v>0</v>
      </c>
      <c r="P12" s="169"/>
      <c r="Q12" s="170">
        <v>176292931</v>
      </c>
      <c r="R12" s="174"/>
      <c r="S12" s="170">
        <v>176292931</v>
      </c>
      <c r="T12" s="169"/>
      <c r="U12" s="168">
        <v>0.68</v>
      </c>
    </row>
    <row r="13" spans="1:21" ht="21" x14ac:dyDescent="0.25">
      <c r="A13" s="153" t="s">
        <v>245</v>
      </c>
      <c r="B13" s="120"/>
      <c r="C13" s="168">
        <v>0</v>
      </c>
      <c r="D13" s="169"/>
      <c r="E13" s="168">
        <v>0</v>
      </c>
      <c r="F13" s="169"/>
      <c r="G13" s="170">
        <v>0</v>
      </c>
      <c r="H13" s="169"/>
      <c r="I13" s="170">
        <v>0</v>
      </c>
      <c r="J13" s="169"/>
      <c r="K13" s="168">
        <v>0</v>
      </c>
      <c r="L13" s="169"/>
      <c r="M13" s="168">
        <v>0</v>
      </c>
      <c r="N13" s="168"/>
      <c r="O13" s="168">
        <v>0</v>
      </c>
      <c r="P13" s="169"/>
      <c r="Q13" s="170">
        <v>285505</v>
      </c>
      <c r="R13" s="174"/>
      <c r="S13" s="170">
        <v>285505</v>
      </c>
      <c r="T13" s="169"/>
      <c r="U13" s="168">
        <v>0.57999999999999996</v>
      </c>
    </row>
    <row r="14" spans="1:21" ht="21" x14ac:dyDescent="0.25">
      <c r="A14" s="153" t="s">
        <v>252</v>
      </c>
      <c r="B14" s="120"/>
      <c r="C14" s="168">
        <v>0</v>
      </c>
      <c r="D14" s="169"/>
      <c r="E14" s="168">
        <v>0</v>
      </c>
      <c r="F14" s="169"/>
      <c r="G14" s="170">
        <v>0</v>
      </c>
      <c r="H14" s="169"/>
      <c r="I14" s="170">
        <v>0</v>
      </c>
      <c r="J14" s="169"/>
      <c r="K14" s="168">
        <v>0</v>
      </c>
      <c r="L14" s="169"/>
      <c r="M14" s="168">
        <v>0</v>
      </c>
      <c r="N14" s="168"/>
      <c r="O14" s="168">
        <v>0</v>
      </c>
      <c r="P14" s="169"/>
      <c r="Q14" s="170">
        <v>-9940914</v>
      </c>
      <c r="R14" s="174"/>
      <c r="S14" s="170">
        <v>-9940914</v>
      </c>
      <c r="T14" s="169"/>
      <c r="U14" s="168">
        <v>0</v>
      </c>
    </row>
    <row r="15" spans="1:21" ht="21" x14ac:dyDescent="0.25">
      <c r="A15" s="153" t="s">
        <v>254</v>
      </c>
      <c r="B15" s="120"/>
      <c r="C15" s="168">
        <v>0</v>
      </c>
      <c r="D15" s="169"/>
      <c r="E15" s="168">
        <v>0</v>
      </c>
      <c r="F15" s="169"/>
      <c r="G15" s="170">
        <v>0</v>
      </c>
      <c r="H15" s="169"/>
      <c r="I15" s="170">
        <v>0</v>
      </c>
      <c r="J15" s="169"/>
      <c r="K15" s="168">
        <v>0</v>
      </c>
      <c r="L15" s="169"/>
      <c r="M15" s="168">
        <v>0</v>
      </c>
      <c r="N15" s="168"/>
      <c r="O15" s="168">
        <v>0</v>
      </c>
      <c r="P15" s="169"/>
      <c r="Q15" s="170">
        <v>-22545529</v>
      </c>
      <c r="R15" s="174"/>
      <c r="S15" s="170">
        <v>-22545529</v>
      </c>
      <c r="T15" s="169"/>
      <c r="U15" s="168">
        <v>0</v>
      </c>
    </row>
    <row r="16" spans="1:21" ht="21" x14ac:dyDescent="0.25">
      <c r="A16" s="153" t="s">
        <v>291</v>
      </c>
      <c r="B16" s="120"/>
      <c r="C16" s="168">
        <v>0</v>
      </c>
      <c r="D16" s="169"/>
      <c r="E16" s="168">
        <v>-9038914</v>
      </c>
      <c r="F16" s="169"/>
      <c r="G16" s="170">
        <v>0</v>
      </c>
      <c r="H16" s="169"/>
      <c r="I16" s="170">
        <v>-9038914</v>
      </c>
      <c r="J16" s="169"/>
      <c r="K16" s="168">
        <v>-0.87</v>
      </c>
      <c r="L16" s="169"/>
      <c r="M16" s="168">
        <v>0</v>
      </c>
      <c r="N16" s="168"/>
      <c r="O16" s="168">
        <v>-45335096</v>
      </c>
      <c r="P16" s="169"/>
      <c r="Q16" s="170">
        <v>0</v>
      </c>
      <c r="R16" s="174"/>
      <c r="S16" s="170">
        <v>-45335096</v>
      </c>
      <c r="T16" s="169"/>
      <c r="U16" s="168">
        <v>-0.03</v>
      </c>
    </row>
    <row r="17" spans="1:21" ht="21" x14ac:dyDescent="0.25">
      <c r="A17" s="153" t="s">
        <v>228</v>
      </c>
      <c r="B17" s="120"/>
      <c r="C17" s="168">
        <v>0</v>
      </c>
      <c r="D17" s="169"/>
      <c r="E17" s="168">
        <v>0</v>
      </c>
      <c r="F17" s="169"/>
      <c r="G17" s="170">
        <v>0</v>
      </c>
      <c r="H17" s="169"/>
      <c r="I17" s="170">
        <v>0</v>
      </c>
      <c r="J17" s="169"/>
      <c r="K17" s="168">
        <v>0</v>
      </c>
      <c r="L17" s="169"/>
      <c r="M17" s="168">
        <v>0</v>
      </c>
      <c r="N17" s="168"/>
      <c r="O17" s="168">
        <v>0</v>
      </c>
      <c r="P17" s="169"/>
      <c r="Q17" s="170">
        <v>-87913860</v>
      </c>
      <c r="R17" s="174"/>
      <c r="S17" s="170">
        <v>-87913860</v>
      </c>
      <c r="T17" s="169"/>
      <c r="U17" s="168">
        <v>-7.0000000000000007E-2</v>
      </c>
    </row>
    <row r="18" spans="1:21" ht="21" x14ac:dyDescent="0.25">
      <c r="A18" s="153" t="s">
        <v>253</v>
      </c>
      <c r="B18" s="120"/>
      <c r="C18" s="168">
        <v>0</v>
      </c>
      <c r="D18" s="169"/>
      <c r="E18" s="168">
        <v>0</v>
      </c>
      <c r="F18" s="169"/>
      <c r="G18" s="170">
        <v>0</v>
      </c>
      <c r="H18" s="169"/>
      <c r="I18" s="170">
        <v>0</v>
      </c>
      <c r="J18" s="169"/>
      <c r="K18" s="168">
        <v>0</v>
      </c>
      <c r="L18" s="169"/>
      <c r="M18" s="168">
        <v>0</v>
      </c>
      <c r="N18" s="168"/>
      <c r="O18" s="168">
        <v>0</v>
      </c>
      <c r="P18" s="169"/>
      <c r="Q18" s="170">
        <v>-374646474</v>
      </c>
      <c r="R18" s="174"/>
      <c r="S18" s="170">
        <v>-374646474</v>
      </c>
      <c r="T18" s="169"/>
      <c r="U18" s="168">
        <v>-0.28999999999999998</v>
      </c>
    </row>
    <row r="19" spans="1:21" ht="21" x14ac:dyDescent="0.25">
      <c r="A19" s="153" t="s">
        <v>110</v>
      </c>
      <c r="B19" s="120"/>
      <c r="C19" s="168">
        <v>0</v>
      </c>
      <c r="D19" s="169"/>
      <c r="E19" s="168">
        <v>0</v>
      </c>
      <c r="F19" s="169"/>
      <c r="G19" s="170">
        <v>0</v>
      </c>
      <c r="H19" s="169"/>
      <c r="I19" s="170">
        <v>0</v>
      </c>
      <c r="J19" s="169"/>
      <c r="K19" s="168">
        <v>0</v>
      </c>
      <c r="L19" s="169"/>
      <c r="M19" s="168">
        <v>0</v>
      </c>
      <c r="N19" s="168"/>
      <c r="O19" s="168">
        <v>0</v>
      </c>
      <c r="P19" s="169"/>
      <c r="Q19" s="170">
        <v>-381038837</v>
      </c>
      <c r="R19" s="174"/>
      <c r="S19" s="170">
        <v>-381038837</v>
      </c>
      <c r="T19" s="169"/>
      <c r="U19" s="168">
        <v>-0.91</v>
      </c>
    </row>
    <row r="20" spans="1:21" ht="21" x14ac:dyDescent="0.25">
      <c r="A20" s="153" t="s">
        <v>290</v>
      </c>
      <c r="B20" s="120"/>
      <c r="C20" s="168">
        <v>0</v>
      </c>
      <c r="D20" s="169"/>
      <c r="E20" s="168">
        <v>-535363500</v>
      </c>
      <c r="F20" s="169"/>
      <c r="G20" s="170">
        <v>0</v>
      </c>
      <c r="H20" s="169"/>
      <c r="I20" s="170">
        <v>-535363500</v>
      </c>
      <c r="J20" s="169"/>
      <c r="K20" s="168">
        <v>-51.74</v>
      </c>
      <c r="L20" s="169"/>
      <c r="M20" s="168">
        <v>0</v>
      </c>
      <c r="N20" s="168"/>
      <c r="O20" s="168">
        <v>-632315845</v>
      </c>
      <c r="P20" s="169"/>
      <c r="Q20" s="170">
        <v>132526080</v>
      </c>
      <c r="R20" s="174"/>
      <c r="S20" s="170">
        <v>-499789765</v>
      </c>
      <c r="T20" s="169"/>
      <c r="U20" s="168">
        <v>-1.23</v>
      </c>
    </row>
    <row r="21" spans="1:21" ht="21" x14ac:dyDescent="0.25">
      <c r="A21" s="153" t="s">
        <v>244</v>
      </c>
      <c r="B21" s="120"/>
      <c r="C21" s="168">
        <v>0</v>
      </c>
      <c r="D21" s="169"/>
      <c r="E21" s="168">
        <v>0</v>
      </c>
      <c r="F21" s="169"/>
      <c r="G21" s="170">
        <v>-616769734</v>
      </c>
      <c r="H21" s="169"/>
      <c r="I21" s="170">
        <v>-616769734</v>
      </c>
      <c r="J21" s="169"/>
      <c r="K21" s="168">
        <v>-59.61</v>
      </c>
      <c r="L21" s="169"/>
      <c r="M21" s="168">
        <v>0</v>
      </c>
      <c r="N21" s="168"/>
      <c r="O21" s="168">
        <v>0</v>
      </c>
      <c r="P21" s="169"/>
      <c r="Q21" s="170">
        <v>-540308676</v>
      </c>
      <c r="R21" s="174"/>
      <c r="S21" s="170">
        <v>-540308676</v>
      </c>
      <c r="T21" s="169"/>
      <c r="U21" s="168">
        <v>-1.25</v>
      </c>
    </row>
    <row r="22" spans="1:21" ht="21" x14ac:dyDescent="0.25">
      <c r="A22" s="153" t="s">
        <v>289</v>
      </c>
      <c r="B22" s="120"/>
      <c r="C22" s="168">
        <v>0</v>
      </c>
      <c r="D22" s="169"/>
      <c r="E22" s="168">
        <v>-694151249</v>
      </c>
      <c r="F22" s="169"/>
      <c r="G22" s="170">
        <v>-126513050</v>
      </c>
      <c r="H22" s="169"/>
      <c r="I22" s="170">
        <v>-820664299</v>
      </c>
      <c r="J22" s="169"/>
      <c r="K22" s="168">
        <v>-79.319999999999993</v>
      </c>
      <c r="L22" s="169"/>
      <c r="M22" s="168">
        <v>0</v>
      </c>
      <c r="N22" s="168"/>
      <c r="O22" s="168">
        <v>-1601825664</v>
      </c>
      <c r="P22" s="169"/>
      <c r="Q22" s="170">
        <v>-126513050</v>
      </c>
      <c r="R22" s="174"/>
      <c r="S22" s="170">
        <v>-1728338714</v>
      </c>
      <c r="T22" s="169"/>
      <c r="U22" s="168">
        <v>-2.4700000000000002</v>
      </c>
    </row>
    <row r="23" spans="1:21" ht="21.75" thickBot="1" x14ac:dyDescent="0.3">
      <c r="A23" s="128" t="s">
        <v>61</v>
      </c>
      <c r="B23" s="130"/>
      <c r="C23" s="129">
        <v>0</v>
      </c>
      <c r="D23" s="130"/>
      <c r="E23" s="175">
        <f>SUM(E9:E22)</f>
        <v>-1238553663</v>
      </c>
      <c r="F23" s="175"/>
      <c r="G23" s="175">
        <f>SUM(G9:G22)</f>
        <v>-743282784</v>
      </c>
      <c r="H23" s="175"/>
      <c r="I23" s="175">
        <f>SUM(I9:I22)</f>
        <v>-1981836447</v>
      </c>
      <c r="J23" s="175"/>
      <c r="K23" s="175">
        <f>SUM(K9:K22)</f>
        <v>-191.54</v>
      </c>
      <c r="L23" s="175"/>
      <c r="M23" s="175">
        <v>0</v>
      </c>
      <c r="N23" s="175"/>
      <c r="O23" s="175"/>
      <c r="P23" s="175"/>
      <c r="Q23" s="175">
        <f>SUM(Q9:Q22)</f>
        <v>-291118957</v>
      </c>
      <c r="R23" s="175"/>
      <c r="S23" s="175">
        <f>SUM(S9:S22)</f>
        <v>-2570595562</v>
      </c>
      <c r="T23" s="175"/>
      <c r="U23" s="175">
        <f>SUM(U9:U22)</f>
        <v>-1.3900000000000006</v>
      </c>
    </row>
    <row r="24" spans="1:21" ht="15.75" thickTop="1" x14ac:dyDescent="0.25"/>
    <row r="32" spans="1:21" ht="30" x14ac:dyDescent="0.25">
      <c r="A32" s="178">
        <v>10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</row>
  </sheetData>
  <mergeCells count="8">
    <mergeCell ref="A32:U3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70"/>
  <sheetViews>
    <sheetView rightToLeft="1" topLeftCell="A43" zoomScale="70" zoomScaleNormal="70" zoomScaleSheetLayoutView="70" workbookViewId="0">
      <selection activeCell="F68" sqref="F6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3" t="s">
        <v>83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2:28" ht="35.25" x14ac:dyDescent="0.55000000000000004">
      <c r="B3" s="223" t="s">
        <v>39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2:28" ht="35.25" x14ac:dyDescent="0.55000000000000004">
      <c r="B4" s="223" t="s">
        <v>294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</row>
    <row r="7" spans="2:28" s="2" customFormat="1" ht="30" x14ac:dyDescent="0.55000000000000004">
      <c r="B7" s="11" t="s">
        <v>201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80" t="s">
        <v>1</v>
      </c>
      <c r="D8" s="181" t="s">
        <v>41</v>
      </c>
      <c r="E8" s="181" t="s">
        <v>41</v>
      </c>
      <c r="F8" s="181" t="s">
        <v>41</v>
      </c>
      <c r="G8" s="181" t="s">
        <v>41</v>
      </c>
      <c r="H8" s="181" t="s">
        <v>41</v>
      </c>
      <c r="I8" s="181" t="s">
        <v>41</v>
      </c>
      <c r="J8" s="181" t="s">
        <v>41</v>
      </c>
      <c r="K8" s="181" t="s">
        <v>41</v>
      </c>
      <c r="L8" s="181" t="s">
        <v>41</v>
      </c>
      <c r="N8" s="181" t="s">
        <v>42</v>
      </c>
      <c r="O8" s="181" t="s">
        <v>42</v>
      </c>
      <c r="P8" s="181" t="s">
        <v>42</v>
      </c>
      <c r="Q8" s="181" t="s">
        <v>42</v>
      </c>
      <c r="R8" s="181" t="s">
        <v>42</v>
      </c>
      <c r="S8" s="181" t="s">
        <v>42</v>
      </c>
      <c r="T8" s="181" t="s">
        <v>42</v>
      </c>
      <c r="U8" s="181" t="s">
        <v>42</v>
      </c>
      <c r="V8" s="181" t="s">
        <v>42</v>
      </c>
    </row>
    <row r="9" spans="2:28" s="32" customFormat="1" ht="55.5" customHeight="1" x14ac:dyDescent="0.25">
      <c r="B9" s="180" t="s">
        <v>1</v>
      </c>
      <c r="D9" s="224" t="s">
        <v>56</v>
      </c>
      <c r="E9" s="33"/>
      <c r="F9" s="224" t="s">
        <v>57</v>
      </c>
      <c r="G9" s="33"/>
      <c r="H9" s="224" t="s">
        <v>58</v>
      </c>
      <c r="I9" s="33"/>
      <c r="J9" s="224" t="s">
        <v>36</v>
      </c>
      <c r="K9" s="33"/>
      <c r="L9" s="224" t="s">
        <v>59</v>
      </c>
      <c r="N9" s="224" t="s">
        <v>56</v>
      </c>
      <c r="O9" s="33"/>
      <c r="P9" s="224" t="s">
        <v>57</v>
      </c>
      <c r="Q9" s="33"/>
      <c r="R9" s="224" t="s">
        <v>58</v>
      </c>
      <c r="S9" s="33"/>
      <c r="T9" s="224" t="s">
        <v>36</v>
      </c>
      <c r="U9" s="33"/>
      <c r="V9" s="224" t="s">
        <v>59</v>
      </c>
    </row>
    <row r="10" spans="2:28" x14ac:dyDescent="0.55000000000000004">
      <c r="B10" s="4" t="s">
        <v>248</v>
      </c>
      <c r="D10" s="61">
        <v>0</v>
      </c>
      <c r="E10" s="113"/>
      <c r="F10" s="61">
        <v>61170465</v>
      </c>
      <c r="G10" s="113"/>
      <c r="H10" s="61">
        <v>-61202973</v>
      </c>
      <c r="I10" s="113"/>
      <c r="J10" s="61">
        <v>-32508</v>
      </c>
      <c r="K10" s="113"/>
      <c r="L10" s="167">
        <v>0</v>
      </c>
      <c r="M10" s="113"/>
      <c r="N10" s="61">
        <v>0</v>
      </c>
      <c r="O10" s="113"/>
      <c r="P10" s="61">
        <v>-208657437</v>
      </c>
      <c r="Q10" s="113"/>
      <c r="R10" s="61">
        <v>-250013515</v>
      </c>
      <c r="S10" s="113"/>
      <c r="T10" s="61">
        <v>-458670952</v>
      </c>
      <c r="U10" s="113"/>
      <c r="V10" s="165">
        <v>2.76</v>
      </c>
    </row>
    <row r="11" spans="2:28" x14ac:dyDescent="0.55000000000000004">
      <c r="B11" s="4" t="s">
        <v>275</v>
      </c>
      <c r="D11" s="61">
        <v>0</v>
      </c>
      <c r="E11" s="113"/>
      <c r="F11" s="61">
        <v>72408384</v>
      </c>
      <c r="G11" s="113"/>
      <c r="H11" s="61">
        <v>-67855620</v>
      </c>
      <c r="I11" s="113"/>
      <c r="J11" s="61">
        <v>4552764</v>
      </c>
      <c r="K11" s="113"/>
      <c r="L11" s="167">
        <v>0.44</v>
      </c>
      <c r="M11" s="113"/>
      <c r="N11" s="61">
        <v>0</v>
      </c>
      <c r="O11" s="113"/>
      <c r="P11" s="61">
        <v>-239903922</v>
      </c>
      <c r="Q11" s="113"/>
      <c r="R11" s="61">
        <v>-67855620</v>
      </c>
      <c r="S11" s="113"/>
      <c r="T11" s="61">
        <v>-307759542</v>
      </c>
      <c r="U11" s="113"/>
      <c r="V11" s="165">
        <v>2.0699999999999998</v>
      </c>
    </row>
    <row r="12" spans="2:28" ht="23.25" customHeight="1" x14ac:dyDescent="0.55000000000000004">
      <c r="B12" s="4" t="s">
        <v>93</v>
      </c>
      <c r="D12" s="61">
        <v>0</v>
      </c>
      <c r="E12" s="113"/>
      <c r="F12" s="61">
        <v>0</v>
      </c>
      <c r="G12" s="113"/>
      <c r="H12" s="61">
        <v>0</v>
      </c>
      <c r="I12" s="113"/>
      <c r="J12" s="61">
        <v>0</v>
      </c>
      <c r="K12" s="113"/>
      <c r="L12" s="167">
        <v>0</v>
      </c>
      <c r="M12" s="113"/>
      <c r="N12" s="61">
        <v>0</v>
      </c>
      <c r="O12" s="113"/>
      <c r="P12" s="61">
        <v>0</v>
      </c>
      <c r="Q12" s="113"/>
      <c r="R12" s="61">
        <v>-276842915</v>
      </c>
      <c r="S12" s="113"/>
      <c r="T12" s="61">
        <v>-276842915</v>
      </c>
      <c r="U12" s="113"/>
      <c r="V12" s="165">
        <v>1.77</v>
      </c>
    </row>
    <row r="13" spans="2:28" ht="23.25" customHeight="1" x14ac:dyDescent="0.55000000000000004">
      <c r="B13" s="4" t="s">
        <v>265</v>
      </c>
      <c r="D13" s="61">
        <v>0</v>
      </c>
      <c r="E13" s="113"/>
      <c r="F13" s="61">
        <v>0</v>
      </c>
      <c r="G13" s="113"/>
      <c r="H13" s="61">
        <v>0</v>
      </c>
      <c r="I13" s="113"/>
      <c r="J13" s="61">
        <v>0</v>
      </c>
      <c r="K13" s="113"/>
      <c r="L13" s="167">
        <v>0</v>
      </c>
      <c r="M13" s="113"/>
      <c r="N13" s="61">
        <v>0</v>
      </c>
      <c r="O13" s="113"/>
      <c r="P13" s="61">
        <v>0</v>
      </c>
      <c r="Q13" s="113"/>
      <c r="R13" s="61">
        <v>844494413</v>
      </c>
      <c r="S13" s="113"/>
      <c r="T13" s="61">
        <v>844494413</v>
      </c>
      <c r="U13" s="113"/>
      <c r="V13" s="165">
        <v>1.53</v>
      </c>
    </row>
    <row r="14" spans="2:28" ht="23.25" customHeight="1" x14ac:dyDescent="0.55000000000000004">
      <c r="B14" s="4" t="s">
        <v>243</v>
      </c>
      <c r="D14" s="61">
        <v>0</v>
      </c>
      <c r="E14" s="113"/>
      <c r="F14" s="61">
        <v>0</v>
      </c>
      <c r="G14" s="113"/>
      <c r="H14" s="61">
        <v>0</v>
      </c>
      <c r="I14" s="113"/>
      <c r="J14" s="61">
        <v>0</v>
      </c>
      <c r="K14" s="113"/>
      <c r="L14" s="167">
        <v>0</v>
      </c>
      <c r="M14" s="113"/>
      <c r="N14" s="61">
        <v>0</v>
      </c>
      <c r="O14" s="113"/>
      <c r="P14" s="61">
        <v>0</v>
      </c>
      <c r="Q14" s="113"/>
      <c r="R14" s="61">
        <v>8329093</v>
      </c>
      <c r="S14" s="113"/>
      <c r="T14" s="61">
        <v>8329093</v>
      </c>
      <c r="U14" s="113"/>
      <c r="V14" s="165">
        <v>1.45</v>
      </c>
    </row>
    <row r="15" spans="2:28" ht="23.25" customHeight="1" x14ac:dyDescent="0.55000000000000004">
      <c r="B15" s="4" t="s">
        <v>249</v>
      </c>
      <c r="D15" s="61">
        <v>0</v>
      </c>
      <c r="E15" s="113"/>
      <c r="F15" s="61">
        <v>0</v>
      </c>
      <c r="G15" s="113"/>
      <c r="H15" s="61">
        <v>0</v>
      </c>
      <c r="I15" s="113"/>
      <c r="J15" s="61">
        <v>0</v>
      </c>
      <c r="K15" s="113"/>
      <c r="L15" s="167">
        <v>0</v>
      </c>
      <c r="M15" s="113"/>
      <c r="N15" s="61">
        <v>0</v>
      </c>
      <c r="O15" s="113"/>
      <c r="P15" s="61">
        <v>0</v>
      </c>
      <c r="Q15" s="113"/>
      <c r="R15" s="61">
        <v>-5074257</v>
      </c>
      <c r="S15" s="113"/>
      <c r="T15" s="61">
        <v>-5074257</v>
      </c>
      <c r="U15" s="113"/>
      <c r="V15" s="165">
        <v>1.1200000000000001</v>
      </c>
    </row>
    <row r="16" spans="2:28" ht="23.25" customHeight="1" x14ac:dyDescent="0.55000000000000004">
      <c r="B16" s="4" t="s">
        <v>217</v>
      </c>
      <c r="D16" s="61">
        <v>0</v>
      </c>
      <c r="E16" s="113"/>
      <c r="F16" s="61">
        <v>0</v>
      </c>
      <c r="G16" s="113"/>
      <c r="H16" s="61">
        <v>0</v>
      </c>
      <c r="I16" s="113"/>
      <c r="J16" s="61">
        <v>0</v>
      </c>
      <c r="K16" s="113"/>
      <c r="L16" s="167">
        <v>0</v>
      </c>
      <c r="M16" s="113"/>
      <c r="N16" s="61">
        <v>51000000</v>
      </c>
      <c r="O16" s="113"/>
      <c r="P16" s="61">
        <v>0</v>
      </c>
      <c r="Q16" s="113"/>
      <c r="R16" s="61">
        <v>-87250500</v>
      </c>
      <c r="S16" s="113"/>
      <c r="T16" s="61">
        <v>-36250500</v>
      </c>
      <c r="U16" s="113"/>
      <c r="V16" s="165">
        <v>1.01</v>
      </c>
    </row>
    <row r="17" spans="2:22" ht="23.25" customHeight="1" x14ac:dyDescent="0.55000000000000004">
      <c r="B17" s="4" t="s">
        <v>87</v>
      </c>
      <c r="D17" s="61">
        <v>0</v>
      </c>
      <c r="E17" s="113"/>
      <c r="F17" s="61">
        <v>0</v>
      </c>
      <c r="G17" s="113"/>
      <c r="H17" s="61">
        <v>0</v>
      </c>
      <c r="I17" s="113"/>
      <c r="J17" s="61">
        <v>0</v>
      </c>
      <c r="K17" s="113"/>
      <c r="L17" s="167">
        <v>0</v>
      </c>
      <c r="M17" s="113"/>
      <c r="N17" s="61">
        <v>85376500</v>
      </c>
      <c r="O17" s="113"/>
      <c r="P17" s="61">
        <v>0</v>
      </c>
      <c r="Q17" s="113"/>
      <c r="R17" s="61">
        <v>33834496</v>
      </c>
      <c r="S17" s="113"/>
      <c r="T17" s="61">
        <v>119210996</v>
      </c>
      <c r="U17" s="113"/>
      <c r="V17" s="165"/>
    </row>
    <row r="18" spans="2:22" ht="23.25" customHeight="1" x14ac:dyDescent="0.55000000000000004">
      <c r="B18" s="4" t="s">
        <v>92</v>
      </c>
      <c r="D18" s="61">
        <v>0</v>
      </c>
      <c r="E18" s="113"/>
      <c r="F18" s="61">
        <v>0</v>
      </c>
      <c r="G18" s="113"/>
      <c r="H18" s="61">
        <v>0</v>
      </c>
      <c r="I18" s="113"/>
      <c r="J18" s="61">
        <v>0</v>
      </c>
      <c r="K18" s="113"/>
      <c r="L18" s="167">
        <v>0</v>
      </c>
      <c r="M18" s="113"/>
      <c r="N18" s="61">
        <v>0</v>
      </c>
      <c r="O18" s="113"/>
      <c r="P18" s="61">
        <v>0</v>
      </c>
      <c r="Q18" s="113"/>
      <c r="R18" s="61">
        <v>-32679976</v>
      </c>
      <c r="S18" s="113"/>
      <c r="T18" s="61">
        <v>-32679976</v>
      </c>
      <c r="U18" s="113"/>
      <c r="V18" s="165"/>
    </row>
    <row r="19" spans="2:22" ht="23.25" customHeight="1" x14ac:dyDescent="0.55000000000000004">
      <c r="B19" s="4" t="s">
        <v>246</v>
      </c>
      <c r="D19" s="61">
        <v>0</v>
      </c>
      <c r="E19" s="113"/>
      <c r="F19" s="61">
        <v>0</v>
      </c>
      <c r="G19" s="113"/>
      <c r="H19" s="61">
        <v>0</v>
      </c>
      <c r="I19" s="113"/>
      <c r="J19" s="61">
        <v>0</v>
      </c>
      <c r="K19" s="113"/>
      <c r="L19" s="167">
        <v>0</v>
      </c>
      <c r="M19" s="113"/>
      <c r="N19" s="61">
        <v>0</v>
      </c>
      <c r="O19" s="113"/>
      <c r="P19" s="61">
        <v>0</v>
      </c>
      <c r="Q19" s="113"/>
      <c r="R19" s="61">
        <v>-57773253</v>
      </c>
      <c r="S19" s="113"/>
      <c r="T19" s="61">
        <v>-57773253</v>
      </c>
      <c r="U19" s="113"/>
      <c r="V19" s="165">
        <v>0.9</v>
      </c>
    </row>
    <row r="20" spans="2:22" ht="23.25" customHeight="1" x14ac:dyDescent="0.55000000000000004">
      <c r="B20" s="4" t="s">
        <v>278</v>
      </c>
      <c r="D20" s="61">
        <v>0</v>
      </c>
      <c r="E20" s="113"/>
      <c r="F20" s="61">
        <v>0</v>
      </c>
      <c r="G20" s="113"/>
      <c r="H20" s="61">
        <v>0</v>
      </c>
      <c r="I20" s="113"/>
      <c r="J20" s="61">
        <v>0</v>
      </c>
      <c r="K20" s="113"/>
      <c r="L20" s="167">
        <v>0</v>
      </c>
      <c r="M20" s="113"/>
      <c r="N20" s="61">
        <v>0</v>
      </c>
      <c r="O20" s="113"/>
      <c r="P20" s="61">
        <v>0</v>
      </c>
      <c r="Q20" s="113"/>
      <c r="R20" s="61">
        <v>-43616523</v>
      </c>
      <c r="S20" s="113"/>
      <c r="T20" s="61">
        <v>-43616523</v>
      </c>
      <c r="U20" s="113"/>
      <c r="V20" s="165">
        <v>0.77</v>
      </c>
    </row>
    <row r="21" spans="2:22" ht="23.25" customHeight="1" x14ac:dyDescent="0.55000000000000004">
      <c r="B21" s="4" t="s">
        <v>111</v>
      </c>
      <c r="D21" s="61">
        <v>0</v>
      </c>
      <c r="E21" s="113"/>
      <c r="F21" s="61">
        <v>0</v>
      </c>
      <c r="G21" s="113"/>
      <c r="H21" s="61">
        <v>0</v>
      </c>
      <c r="I21" s="113"/>
      <c r="J21" s="61">
        <v>0</v>
      </c>
      <c r="K21" s="113"/>
      <c r="L21" s="167">
        <v>0</v>
      </c>
      <c r="M21" s="113"/>
      <c r="N21" s="61">
        <v>106000000</v>
      </c>
      <c r="O21" s="113"/>
      <c r="P21" s="61">
        <v>0</v>
      </c>
      <c r="Q21" s="113"/>
      <c r="R21" s="61">
        <v>131066577</v>
      </c>
      <c r="S21" s="113"/>
      <c r="T21" s="61">
        <v>237066577</v>
      </c>
      <c r="U21" s="113"/>
      <c r="V21" s="165">
        <v>0.66</v>
      </c>
    </row>
    <row r="22" spans="2:22" ht="23.25" customHeight="1" x14ac:dyDescent="0.55000000000000004">
      <c r="B22" s="4" t="s">
        <v>250</v>
      </c>
      <c r="D22" s="61">
        <v>0</v>
      </c>
      <c r="E22" s="113"/>
      <c r="F22" s="61">
        <v>0</v>
      </c>
      <c r="G22" s="113"/>
      <c r="H22" s="61">
        <v>0</v>
      </c>
      <c r="I22" s="113"/>
      <c r="J22" s="61">
        <v>0</v>
      </c>
      <c r="K22" s="113"/>
      <c r="L22" s="167">
        <v>0</v>
      </c>
      <c r="M22" s="113"/>
      <c r="N22" s="61">
        <v>0</v>
      </c>
      <c r="O22" s="113"/>
      <c r="P22" s="61">
        <v>0</v>
      </c>
      <c r="Q22" s="113"/>
      <c r="R22" s="61">
        <v>-32542731</v>
      </c>
      <c r="S22" s="113"/>
      <c r="T22" s="61">
        <v>-32542731</v>
      </c>
      <c r="U22" s="113"/>
      <c r="V22" s="165">
        <v>0.51</v>
      </c>
    </row>
    <row r="23" spans="2:22" ht="23.25" customHeight="1" x14ac:dyDescent="0.55000000000000004">
      <c r="B23" s="4" t="s">
        <v>277</v>
      </c>
      <c r="D23" s="61">
        <v>0</v>
      </c>
      <c r="E23" s="113"/>
      <c r="F23" s="61">
        <v>47452652</v>
      </c>
      <c r="G23" s="113"/>
      <c r="H23" s="61">
        <v>0</v>
      </c>
      <c r="I23" s="113"/>
      <c r="J23" s="61">
        <v>47452652</v>
      </c>
      <c r="K23" s="113"/>
      <c r="L23" s="167">
        <v>4.59</v>
      </c>
      <c r="M23" s="113"/>
      <c r="N23" s="61">
        <v>0</v>
      </c>
      <c r="O23" s="113"/>
      <c r="P23" s="61">
        <v>-74947270</v>
      </c>
      <c r="Q23" s="113"/>
      <c r="R23" s="61">
        <v>-17584472</v>
      </c>
      <c r="S23" s="113"/>
      <c r="T23" s="61">
        <v>-92531742</v>
      </c>
      <c r="U23" s="113"/>
      <c r="V23" s="165">
        <v>0.39</v>
      </c>
    </row>
    <row r="24" spans="2:22" ht="23.25" customHeight="1" x14ac:dyDescent="0.55000000000000004">
      <c r="B24" s="4" t="s">
        <v>276</v>
      </c>
      <c r="D24" s="61">
        <v>0</v>
      </c>
      <c r="E24" s="113"/>
      <c r="F24" s="61">
        <v>0</v>
      </c>
      <c r="G24" s="113"/>
      <c r="H24" s="61">
        <v>0</v>
      </c>
      <c r="I24" s="113"/>
      <c r="J24" s="61">
        <v>0</v>
      </c>
      <c r="K24" s="113"/>
      <c r="L24" s="167">
        <v>0</v>
      </c>
      <c r="M24" s="113"/>
      <c r="N24" s="61">
        <v>0</v>
      </c>
      <c r="O24" s="113"/>
      <c r="P24" s="61">
        <v>0</v>
      </c>
      <c r="Q24" s="113"/>
      <c r="R24" s="61">
        <v>-58903527</v>
      </c>
      <c r="S24" s="113"/>
      <c r="T24" s="61">
        <v>-58903527</v>
      </c>
      <c r="U24" s="113"/>
      <c r="V24" s="165">
        <v>0.38</v>
      </c>
    </row>
    <row r="25" spans="2:22" ht="23.25" customHeight="1" x14ac:dyDescent="0.55000000000000004">
      <c r="B25" s="4" t="s">
        <v>263</v>
      </c>
      <c r="D25" s="61">
        <v>0</v>
      </c>
      <c r="E25" s="113"/>
      <c r="F25" s="61">
        <v>0</v>
      </c>
      <c r="G25" s="113"/>
      <c r="H25" s="61">
        <v>0</v>
      </c>
      <c r="I25" s="113"/>
      <c r="J25" s="61">
        <v>0</v>
      </c>
      <c r="K25" s="113"/>
      <c r="L25" s="167">
        <v>0</v>
      </c>
      <c r="M25" s="113"/>
      <c r="N25" s="61">
        <v>0</v>
      </c>
      <c r="O25" s="113"/>
      <c r="P25" s="61">
        <v>0</v>
      </c>
      <c r="Q25" s="113"/>
      <c r="R25" s="61">
        <v>80148581</v>
      </c>
      <c r="S25" s="113"/>
      <c r="T25" s="61">
        <v>80148581</v>
      </c>
      <c r="U25" s="113"/>
      <c r="V25" s="165">
        <v>0.34</v>
      </c>
    </row>
    <row r="26" spans="2:22" ht="23.25" customHeight="1" x14ac:dyDescent="0.55000000000000004">
      <c r="B26" s="4" t="s">
        <v>116</v>
      </c>
      <c r="D26" s="61">
        <v>0</v>
      </c>
      <c r="E26" s="113"/>
      <c r="F26" s="61">
        <v>0</v>
      </c>
      <c r="G26" s="113"/>
      <c r="H26" s="61">
        <v>0</v>
      </c>
      <c r="I26" s="113"/>
      <c r="J26" s="61">
        <v>0</v>
      </c>
      <c r="K26" s="113"/>
      <c r="L26" s="167">
        <v>0</v>
      </c>
      <c r="M26" s="113"/>
      <c r="N26" s="61">
        <v>0</v>
      </c>
      <c r="O26" s="113"/>
      <c r="P26" s="61">
        <v>0</v>
      </c>
      <c r="Q26" s="113"/>
      <c r="R26" s="61">
        <v>342799964</v>
      </c>
      <c r="S26" s="113"/>
      <c r="T26" s="61">
        <v>342799964</v>
      </c>
      <c r="U26" s="113"/>
      <c r="V26" s="165">
        <v>0.31</v>
      </c>
    </row>
    <row r="27" spans="2:22" ht="23.25" customHeight="1" x14ac:dyDescent="0.55000000000000004">
      <c r="B27" s="4" t="s">
        <v>264</v>
      </c>
      <c r="D27" s="61">
        <v>0</v>
      </c>
      <c r="E27" s="113"/>
      <c r="F27" s="61">
        <v>0</v>
      </c>
      <c r="G27" s="113"/>
      <c r="H27" s="61">
        <v>0</v>
      </c>
      <c r="I27" s="113"/>
      <c r="J27" s="61">
        <v>0</v>
      </c>
      <c r="K27" s="113"/>
      <c r="L27" s="167">
        <v>0</v>
      </c>
      <c r="M27" s="113"/>
      <c r="N27" s="61">
        <v>0</v>
      </c>
      <c r="O27" s="113"/>
      <c r="P27" s="61">
        <v>0</v>
      </c>
      <c r="Q27" s="113"/>
      <c r="R27" s="61">
        <v>634724953</v>
      </c>
      <c r="S27" s="113"/>
      <c r="T27" s="61">
        <v>634724953</v>
      </c>
      <c r="U27" s="113"/>
      <c r="V27" s="165">
        <v>0.26</v>
      </c>
    </row>
    <row r="28" spans="2:22" ht="23.25" customHeight="1" x14ac:dyDescent="0.55000000000000004">
      <c r="B28" s="4" t="s">
        <v>95</v>
      </c>
      <c r="D28" s="61">
        <v>0</v>
      </c>
      <c r="E28" s="113"/>
      <c r="F28" s="61">
        <v>0</v>
      </c>
      <c r="G28" s="113"/>
      <c r="H28" s="61">
        <v>0</v>
      </c>
      <c r="I28" s="113"/>
      <c r="J28" s="61">
        <v>0</v>
      </c>
      <c r="K28" s="113"/>
      <c r="L28" s="167">
        <v>0</v>
      </c>
      <c r="M28" s="113"/>
      <c r="N28" s="61">
        <v>315000000</v>
      </c>
      <c r="O28" s="113"/>
      <c r="P28" s="61">
        <v>0</v>
      </c>
      <c r="Q28" s="113"/>
      <c r="R28" s="61">
        <v>-727407054</v>
      </c>
      <c r="S28" s="113"/>
      <c r="T28" s="61">
        <v>-412407054</v>
      </c>
      <c r="U28" s="113"/>
      <c r="V28" s="165">
        <v>0.22</v>
      </c>
    </row>
    <row r="29" spans="2:22" ht="23.25" customHeight="1" x14ac:dyDescent="0.55000000000000004">
      <c r="B29" s="4" t="s">
        <v>259</v>
      </c>
      <c r="D29" s="61">
        <v>0</v>
      </c>
      <c r="E29" s="113"/>
      <c r="F29" s="61">
        <v>0</v>
      </c>
      <c r="G29" s="113"/>
      <c r="H29" s="61">
        <v>0</v>
      </c>
      <c r="I29" s="113"/>
      <c r="J29" s="61">
        <v>0</v>
      </c>
      <c r="K29" s="113"/>
      <c r="L29" s="167">
        <v>0</v>
      </c>
      <c r="M29" s="113"/>
      <c r="N29" s="61">
        <v>0</v>
      </c>
      <c r="O29" s="113"/>
      <c r="P29" s="61">
        <v>0</v>
      </c>
      <c r="Q29" s="113"/>
      <c r="R29" s="61">
        <v>308703620</v>
      </c>
      <c r="S29" s="113"/>
      <c r="T29" s="61">
        <v>308703620</v>
      </c>
      <c r="U29" s="113"/>
      <c r="V29" s="165">
        <v>0.17</v>
      </c>
    </row>
    <row r="30" spans="2:22" ht="23.25" customHeight="1" x14ac:dyDescent="0.55000000000000004">
      <c r="B30" s="4" t="s">
        <v>240</v>
      </c>
      <c r="D30" s="61">
        <v>0</v>
      </c>
      <c r="E30" s="113"/>
      <c r="F30" s="61">
        <v>0</v>
      </c>
      <c r="G30" s="113"/>
      <c r="H30" s="61">
        <v>0</v>
      </c>
      <c r="I30" s="113"/>
      <c r="J30" s="61">
        <v>0</v>
      </c>
      <c r="K30" s="113"/>
      <c r="L30" s="167">
        <v>0</v>
      </c>
      <c r="M30" s="113"/>
      <c r="N30" s="61">
        <v>0</v>
      </c>
      <c r="O30" s="113"/>
      <c r="P30" s="61">
        <v>0</v>
      </c>
      <c r="Q30" s="113"/>
      <c r="R30" s="61">
        <v>-57139746</v>
      </c>
      <c r="S30" s="113"/>
      <c r="T30" s="61">
        <v>-57139746</v>
      </c>
      <c r="U30" s="113"/>
      <c r="V30" s="165">
        <v>0.16</v>
      </c>
    </row>
    <row r="31" spans="2:22" ht="23.25" customHeight="1" x14ac:dyDescent="0.55000000000000004">
      <c r="B31" s="4" t="s">
        <v>286</v>
      </c>
      <c r="D31" s="61">
        <v>0</v>
      </c>
      <c r="E31" s="113"/>
      <c r="F31" s="61">
        <v>0</v>
      </c>
      <c r="G31" s="113"/>
      <c r="H31" s="61">
        <v>0</v>
      </c>
      <c r="I31" s="113"/>
      <c r="J31" s="61">
        <v>0</v>
      </c>
      <c r="K31" s="113"/>
      <c r="L31" s="167">
        <v>0</v>
      </c>
      <c r="M31" s="113"/>
      <c r="N31" s="61">
        <v>0</v>
      </c>
      <c r="O31" s="113"/>
      <c r="P31" s="61">
        <v>0</v>
      </c>
      <c r="Q31" s="113"/>
      <c r="R31" s="61">
        <v>467183179</v>
      </c>
      <c r="S31" s="113"/>
      <c r="T31" s="61">
        <v>467183179</v>
      </c>
      <c r="U31" s="113"/>
      <c r="V31" s="165">
        <v>0.13</v>
      </c>
    </row>
    <row r="32" spans="2:22" ht="23.25" customHeight="1" x14ac:dyDescent="0.55000000000000004">
      <c r="B32" s="4" t="s">
        <v>13</v>
      </c>
      <c r="D32" s="61">
        <v>0</v>
      </c>
      <c r="E32" s="113"/>
      <c r="F32" s="61">
        <v>-21214224</v>
      </c>
      <c r="G32" s="113"/>
      <c r="H32" s="61">
        <v>0</v>
      </c>
      <c r="I32" s="113"/>
      <c r="J32" s="61">
        <v>-21214224</v>
      </c>
      <c r="K32" s="113"/>
      <c r="L32" s="167">
        <v>-2.0499999999999998</v>
      </c>
      <c r="M32" s="113"/>
      <c r="N32" s="61">
        <v>0</v>
      </c>
      <c r="O32" s="113"/>
      <c r="P32" s="61">
        <v>-299812159</v>
      </c>
      <c r="Q32" s="113"/>
      <c r="R32" s="61">
        <v>-313159121</v>
      </c>
      <c r="S32" s="113"/>
      <c r="T32" s="61">
        <v>-612971280</v>
      </c>
      <c r="U32" s="113"/>
      <c r="V32" s="165">
        <v>0.05</v>
      </c>
    </row>
    <row r="33" spans="2:22" ht="23.25" customHeight="1" x14ac:dyDescent="0.55000000000000004">
      <c r="B33" s="4" t="s">
        <v>283</v>
      </c>
      <c r="D33" s="61">
        <v>0</v>
      </c>
      <c r="E33" s="113"/>
      <c r="F33" s="61">
        <v>0</v>
      </c>
      <c r="G33" s="113"/>
      <c r="H33" s="61">
        <v>0</v>
      </c>
      <c r="I33" s="113"/>
      <c r="J33" s="61">
        <v>0</v>
      </c>
      <c r="K33" s="113"/>
      <c r="L33" s="167">
        <v>0</v>
      </c>
      <c r="M33" s="113"/>
      <c r="N33" s="61">
        <v>0</v>
      </c>
      <c r="O33" s="113"/>
      <c r="P33" s="61">
        <v>0</v>
      </c>
      <c r="Q33" s="113"/>
      <c r="R33" s="61">
        <v>322880</v>
      </c>
      <c r="S33" s="113"/>
      <c r="T33" s="61">
        <v>322880</v>
      </c>
      <c r="U33" s="113"/>
      <c r="V33" s="165">
        <v>0.03</v>
      </c>
    </row>
    <row r="34" spans="2:22" ht="23.25" customHeight="1" x14ac:dyDescent="0.55000000000000004">
      <c r="B34" s="4" t="s">
        <v>279</v>
      </c>
      <c r="D34" s="61">
        <v>0</v>
      </c>
      <c r="E34" s="113"/>
      <c r="F34" s="61">
        <v>-8912591</v>
      </c>
      <c r="G34" s="113"/>
      <c r="H34" s="61">
        <v>0</v>
      </c>
      <c r="I34" s="113"/>
      <c r="J34" s="61">
        <v>-8912591</v>
      </c>
      <c r="K34" s="113"/>
      <c r="L34" s="167">
        <v>-0.86</v>
      </c>
      <c r="M34" s="113"/>
      <c r="N34" s="61">
        <v>0</v>
      </c>
      <c r="O34" s="113"/>
      <c r="P34" s="61">
        <v>-14227043</v>
      </c>
      <c r="Q34" s="113"/>
      <c r="R34" s="61">
        <v>-64301789</v>
      </c>
      <c r="S34" s="113"/>
      <c r="T34" s="61">
        <v>-78528832</v>
      </c>
      <c r="U34" s="113"/>
      <c r="V34" s="165">
        <v>0.02</v>
      </c>
    </row>
    <row r="35" spans="2:22" ht="23.25" customHeight="1" x14ac:dyDescent="0.55000000000000004">
      <c r="B35" s="4" t="s">
        <v>103</v>
      </c>
      <c r="D35" s="61">
        <v>0</v>
      </c>
      <c r="E35" s="113"/>
      <c r="F35" s="61">
        <v>0</v>
      </c>
      <c r="G35" s="113"/>
      <c r="H35" s="61">
        <v>0</v>
      </c>
      <c r="I35" s="113"/>
      <c r="J35" s="61">
        <v>0</v>
      </c>
      <c r="K35" s="113"/>
      <c r="L35" s="167">
        <v>0</v>
      </c>
      <c r="M35" s="113"/>
      <c r="N35" s="61">
        <v>108500000</v>
      </c>
      <c r="O35" s="113"/>
      <c r="P35" s="61">
        <v>0</v>
      </c>
      <c r="Q35" s="113"/>
      <c r="R35" s="61">
        <v>-535792950</v>
      </c>
      <c r="S35" s="113"/>
      <c r="T35" s="61">
        <v>-427292950</v>
      </c>
      <c r="U35" s="113"/>
      <c r="V35" s="165">
        <v>0.01</v>
      </c>
    </row>
    <row r="36" spans="2:22" ht="23.25" customHeight="1" x14ac:dyDescent="0.55000000000000004">
      <c r="B36" s="4" t="s">
        <v>268</v>
      </c>
      <c r="D36" s="61">
        <v>0</v>
      </c>
      <c r="E36" s="113"/>
      <c r="F36" s="61">
        <v>0</v>
      </c>
      <c r="G36" s="113"/>
      <c r="H36" s="61">
        <v>0</v>
      </c>
      <c r="I36" s="113"/>
      <c r="J36" s="61">
        <v>0</v>
      </c>
      <c r="K36" s="113"/>
      <c r="L36" s="167">
        <v>0</v>
      </c>
      <c r="M36" s="113"/>
      <c r="N36" s="61">
        <v>0</v>
      </c>
      <c r="O36" s="113"/>
      <c r="P36" s="61">
        <v>0</v>
      </c>
      <c r="Q36" s="113"/>
      <c r="R36" s="61">
        <v>95321300</v>
      </c>
      <c r="S36" s="113"/>
      <c r="T36" s="61">
        <v>95321300</v>
      </c>
      <c r="U36" s="113"/>
      <c r="V36" s="165">
        <v>0</v>
      </c>
    </row>
    <row r="37" spans="2:22" ht="23.25" customHeight="1" x14ac:dyDescent="0.55000000000000004">
      <c r="B37" s="4" t="s">
        <v>281</v>
      </c>
      <c r="D37" s="61">
        <v>0</v>
      </c>
      <c r="E37" s="113"/>
      <c r="F37" s="61">
        <v>0</v>
      </c>
      <c r="G37" s="113"/>
      <c r="H37" s="61">
        <v>0</v>
      </c>
      <c r="I37" s="113"/>
      <c r="J37" s="61">
        <v>0</v>
      </c>
      <c r="K37" s="113"/>
      <c r="L37" s="167">
        <v>0</v>
      </c>
      <c r="M37" s="113"/>
      <c r="N37" s="61">
        <v>0</v>
      </c>
      <c r="O37" s="113"/>
      <c r="P37" s="61">
        <v>0</v>
      </c>
      <c r="Q37" s="113"/>
      <c r="R37" s="61">
        <v>-44173906</v>
      </c>
      <c r="S37" s="113"/>
      <c r="T37" s="61">
        <v>-44173906</v>
      </c>
      <c r="U37" s="113"/>
      <c r="V37" s="165">
        <v>0</v>
      </c>
    </row>
    <row r="38" spans="2:22" ht="23.25" customHeight="1" x14ac:dyDescent="0.55000000000000004">
      <c r="B38" s="4" t="s">
        <v>260</v>
      </c>
      <c r="D38" s="61">
        <v>0</v>
      </c>
      <c r="E38" s="113"/>
      <c r="F38" s="61">
        <v>0</v>
      </c>
      <c r="G38" s="113"/>
      <c r="H38" s="61">
        <v>0</v>
      </c>
      <c r="I38" s="113"/>
      <c r="J38" s="61">
        <v>0</v>
      </c>
      <c r="K38" s="113"/>
      <c r="L38" s="167">
        <v>0</v>
      </c>
      <c r="M38" s="113"/>
      <c r="N38" s="61">
        <v>0</v>
      </c>
      <c r="O38" s="113"/>
      <c r="P38" s="61">
        <v>0</v>
      </c>
      <c r="Q38" s="113"/>
      <c r="R38" s="61">
        <v>115064884</v>
      </c>
      <c r="S38" s="113"/>
      <c r="T38" s="61">
        <v>115064884</v>
      </c>
      <c r="U38" s="113"/>
      <c r="V38" s="165">
        <v>-0.01</v>
      </c>
    </row>
    <row r="39" spans="2:22" ht="23.25" customHeight="1" x14ac:dyDescent="0.55000000000000004">
      <c r="B39" s="4" t="s">
        <v>102</v>
      </c>
      <c r="D39" s="61">
        <v>0</v>
      </c>
      <c r="E39" s="113"/>
      <c r="F39" s="61">
        <v>0</v>
      </c>
      <c r="G39" s="113"/>
      <c r="H39" s="61">
        <v>0</v>
      </c>
      <c r="I39" s="113"/>
      <c r="J39" s="61">
        <v>0</v>
      </c>
      <c r="K39" s="113"/>
      <c r="L39" s="167">
        <v>0</v>
      </c>
      <c r="M39" s="113"/>
      <c r="N39" s="61">
        <v>0</v>
      </c>
      <c r="O39" s="113"/>
      <c r="P39" s="61">
        <v>0</v>
      </c>
      <c r="Q39" s="113"/>
      <c r="R39" s="61">
        <v>-526549880</v>
      </c>
      <c r="S39" s="113"/>
      <c r="T39" s="61">
        <v>-526549880</v>
      </c>
      <c r="U39" s="113"/>
      <c r="V39" s="165">
        <v>-0.02</v>
      </c>
    </row>
    <row r="40" spans="2:22" ht="22.5" customHeight="1" x14ac:dyDescent="0.55000000000000004">
      <c r="B40" s="4" t="s">
        <v>108</v>
      </c>
      <c r="D40" s="61">
        <v>0</v>
      </c>
      <c r="E40" s="113"/>
      <c r="F40" s="61">
        <v>0</v>
      </c>
      <c r="G40" s="113"/>
      <c r="H40" s="61">
        <v>0</v>
      </c>
      <c r="I40" s="113"/>
      <c r="J40" s="61">
        <v>0</v>
      </c>
      <c r="K40" s="113"/>
      <c r="L40" s="167">
        <v>0</v>
      </c>
      <c r="M40" s="113"/>
      <c r="N40" s="61">
        <v>195967500</v>
      </c>
      <c r="O40" s="113"/>
      <c r="P40" s="61">
        <v>0</v>
      </c>
      <c r="Q40" s="113"/>
      <c r="R40" s="61">
        <v>-194350129</v>
      </c>
      <c r="S40" s="113"/>
      <c r="T40" s="61">
        <v>1617371</v>
      </c>
      <c r="U40" s="113"/>
      <c r="V40" s="165">
        <v>-0.04</v>
      </c>
    </row>
    <row r="41" spans="2:22" ht="23.25" customHeight="1" x14ac:dyDescent="0.55000000000000004">
      <c r="B41" s="4" t="s">
        <v>266</v>
      </c>
      <c r="D41" s="61">
        <v>0</v>
      </c>
      <c r="E41" s="113"/>
      <c r="F41" s="61">
        <v>0</v>
      </c>
      <c r="G41" s="113"/>
      <c r="H41" s="61">
        <v>0</v>
      </c>
      <c r="I41" s="113"/>
      <c r="J41" s="61">
        <v>0</v>
      </c>
      <c r="K41" s="113"/>
      <c r="L41" s="167">
        <v>0</v>
      </c>
      <c r="M41" s="113"/>
      <c r="N41" s="61">
        <v>0</v>
      </c>
      <c r="O41" s="113"/>
      <c r="P41" s="61">
        <v>0</v>
      </c>
      <c r="Q41" s="113"/>
      <c r="R41" s="61">
        <v>-141819468</v>
      </c>
      <c r="S41" s="113"/>
      <c r="T41" s="61">
        <v>-141819468</v>
      </c>
      <c r="U41" s="113"/>
      <c r="V41" s="165">
        <v>-0.11</v>
      </c>
    </row>
    <row r="42" spans="2:22" ht="23.25" customHeight="1" x14ac:dyDescent="0.55000000000000004">
      <c r="B42" s="4" t="s">
        <v>94</v>
      </c>
      <c r="D42" s="61">
        <v>0</v>
      </c>
      <c r="E42" s="113"/>
      <c r="F42" s="61">
        <v>0</v>
      </c>
      <c r="G42" s="113"/>
      <c r="H42" s="61">
        <v>0</v>
      </c>
      <c r="I42" s="113"/>
      <c r="J42" s="61">
        <v>0</v>
      </c>
      <c r="K42" s="113"/>
      <c r="L42" s="167">
        <v>0</v>
      </c>
      <c r="M42" s="113"/>
      <c r="N42" s="61">
        <v>38620800</v>
      </c>
      <c r="O42" s="113"/>
      <c r="P42" s="61">
        <v>0</v>
      </c>
      <c r="Q42" s="113"/>
      <c r="R42" s="61">
        <v>-521819377</v>
      </c>
      <c r="S42" s="113"/>
      <c r="T42" s="61">
        <v>-483198577</v>
      </c>
      <c r="U42" s="113"/>
      <c r="V42" s="165">
        <v>-0.11</v>
      </c>
    </row>
    <row r="43" spans="2:22" ht="23.25" customHeight="1" x14ac:dyDescent="0.55000000000000004">
      <c r="B43" s="4" t="s">
        <v>216</v>
      </c>
      <c r="D43" s="61">
        <v>0</v>
      </c>
      <c r="E43" s="113"/>
      <c r="F43" s="61">
        <v>0</v>
      </c>
      <c r="G43" s="113"/>
      <c r="H43" s="61">
        <v>0</v>
      </c>
      <c r="I43" s="113"/>
      <c r="J43" s="61">
        <v>0</v>
      </c>
      <c r="K43" s="113"/>
      <c r="L43" s="167">
        <v>0</v>
      </c>
      <c r="M43" s="113"/>
      <c r="N43" s="61">
        <v>0</v>
      </c>
      <c r="O43" s="113"/>
      <c r="P43" s="61">
        <v>0</v>
      </c>
      <c r="Q43" s="113"/>
      <c r="R43" s="61">
        <v>14571502</v>
      </c>
      <c r="S43" s="113"/>
      <c r="T43" s="61">
        <v>14571502</v>
      </c>
      <c r="U43" s="113"/>
      <c r="V43" s="165">
        <v>-0.12</v>
      </c>
    </row>
    <row r="44" spans="2:22" ht="23.25" customHeight="1" x14ac:dyDescent="0.55000000000000004">
      <c r="B44" s="4" t="s">
        <v>282</v>
      </c>
      <c r="D44" s="61">
        <v>0</v>
      </c>
      <c r="E44" s="113"/>
      <c r="F44" s="61">
        <v>0</v>
      </c>
      <c r="G44" s="113"/>
      <c r="H44" s="61">
        <v>0</v>
      </c>
      <c r="I44" s="113"/>
      <c r="J44" s="61">
        <v>0</v>
      </c>
      <c r="K44" s="113"/>
      <c r="L44" s="167">
        <v>0</v>
      </c>
      <c r="M44" s="113"/>
      <c r="N44" s="61">
        <v>0</v>
      </c>
      <c r="O44" s="113"/>
      <c r="P44" s="61">
        <v>0</v>
      </c>
      <c r="Q44" s="113"/>
      <c r="R44" s="61">
        <v>67864692</v>
      </c>
      <c r="S44" s="113"/>
      <c r="T44" s="61">
        <v>67864692</v>
      </c>
      <c r="U44" s="113"/>
      <c r="V44" s="165">
        <v>-0.13</v>
      </c>
    </row>
    <row r="45" spans="2:22" ht="23.25" customHeight="1" x14ac:dyDescent="0.55000000000000004">
      <c r="B45" s="4" t="s">
        <v>98</v>
      </c>
      <c r="D45" s="61">
        <v>0</v>
      </c>
      <c r="E45" s="113"/>
      <c r="F45" s="61">
        <v>0</v>
      </c>
      <c r="G45" s="113"/>
      <c r="H45" s="61">
        <v>0</v>
      </c>
      <c r="I45" s="113"/>
      <c r="J45" s="61">
        <v>0</v>
      </c>
      <c r="K45" s="113"/>
      <c r="L45" s="167">
        <v>0</v>
      </c>
      <c r="M45" s="113"/>
      <c r="N45" s="61">
        <v>282900000</v>
      </c>
      <c r="O45" s="113"/>
      <c r="P45" s="61">
        <v>0</v>
      </c>
      <c r="Q45" s="113"/>
      <c r="R45" s="61">
        <v>-1012984868</v>
      </c>
      <c r="S45" s="113"/>
      <c r="T45" s="61">
        <v>-730084868</v>
      </c>
      <c r="U45" s="113"/>
      <c r="V45" s="165">
        <v>-0.14000000000000001</v>
      </c>
    </row>
    <row r="46" spans="2:22" ht="23.25" customHeight="1" x14ac:dyDescent="0.55000000000000004">
      <c r="B46" s="4" t="s">
        <v>257</v>
      </c>
      <c r="D46" s="61">
        <v>0</v>
      </c>
      <c r="E46" s="113"/>
      <c r="F46" s="61">
        <v>0</v>
      </c>
      <c r="G46" s="113"/>
      <c r="H46" s="61">
        <v>0</v>
      </c>
      <c r="I46" s="113"/>
      <c r="J46" s="61">
        <v>0</v>
      </c>
      <c r="K46" s="113"/>
      <c r="L46" s="167">
        <v>0</v>
      </c>
      <c r="M46" s="113"/>
      <c r="N46" s="61">
        <v>0</v>
      </c>
      <c r="O46" s="113"/>
      <c r="P46" s="61">
        <v>0</v>
      </c>
      <c r="Q46" s="113"/>
      <c r="R46" s="61">
        <v>155624120</v>
      </c>
      <c r="S46" s="113"/>
      <c r="T46" s="61">
        <v>155624120</v>
      </c>
      <c r="U46" s="113"/>
      <c r="V46" s="165">
        <v>-0.14000000000000001</v>
      </c>
    </row>
    <row r="47" spans="2:22" ht="23.25" customHeight="1" x14ac:dyDescent="0.55000000000000004">
      <c r="B47" s="4" t="s">
        <v>255</v>
      </c>
      <c r="D47" s="61">
        <v>0</v>
      </c>
      <c r="E47" s="113"/>
      <c r="F47" s="61">
        <v>0</v>
      </c>
      <c r="G47" s="113"/>
      <c r="H47" s="61">
        <v>0</v>
      </c>
      <c r="I47" s="113"/>
      <c r="J47" s="61">
        <v>0</v>
      </c>
      <c r="K47" s="113"/>
      <c r="L47" s="167">
        <v>0</v>
      </c>
      <c r="M47" s="113"/>
      <c r="N47" s="61">
        <v>0</v>
      </c>
      <c r="O47" s="113"/>
      <c r="P47" s="61">
        <v>0</v>
      </c>
      <c r="Q47" s="113"/>
      <c r="R47" s="61">
        <v>442170129</v>
      </c>
      <c r="S47" s="113"/>
      <c r="T47" s="61">
        <v>442170129</v>
      </c>
      <c r="U47" s="113"/>
      <c r="V47" s="165">
        <v>-0.15</v>
      </c>
    </row>
    <row r="48" spans="2:22" ht="23.25" customHeight="1" x14ac:dyDescent="0.55000000000000004">
      <c r="B48" s="4" t="s">
        <v>280</v>
      </c>
      <c r="D48" s="61">
        <v>0</v>
      </c>
      <c r="E48" s="113"/>
      <c r="F48" s="61">
        <v>0</v>
      </c>
      <c r="G48" s="113"/>
      <c r="H48" s="61">
        <v>0</v>
      </c>
      <c r="I48" s="113"/>
      <c r="J48" s="61">
        <v>0</v>
      </c>
      <c r="K48" s="113"/>
      <c r="L48" s="167">
        <v>0</v>
      </c>
      <c r="M48" s="113"/>
      <c r="N48" s="61">
        <v>0</v>
      </c>
      <c r="O48" s="113"/>
      <c r="P48" s="61">
        <v>0</v>
      </c>
      <c r="Q48" s="113"/>
      <c r="R48" s="61">
        <v>276001662</v>
      </c>
      <c r="S48" s="113"/>
      <c r="T48" s="61">
        <v>276001662</v>
      </c>
      <c r="U48" s="113"/>
      <c r="V48" s="165">
        <v>-0.19</v>
      </c>
    </row>
    <row r="49" spans="2:22" ht="23.25" customHeight="1" x14ac:dyDescent="0.55000000000000004">
      <c r="B49" s="4" t="s">
        <v>267</v>
      </c>
      <c r="D49" s="61">
        <v>0</v>
      </c>
      <c r="E49" s="113"/>
      <c r="F49" s="61">
        <v>0</v>
      </c>
      <c r="G49" s="113"/>
      <c r="H49" s="61">
        <v>0</v>
      </c>
      <c r="I49" s="113"/>
      <c r="J49" s="61">
        <v>0</v>
      </c>
      <c r="K49" s="113"/>
      <c r="L49" s="167">
        <v>0</v>
      </c>
      <c r="M49" s="113"/>
      <c r="N49" s="61">
        <v>0</v>
      </c>
      <c r="O49" s="113"/>
      <c r="P49" s="61">
        <v>0</v>
      </c>
      <c r="Q49" s="113"/>
      <c r="R49" s="61">
        <v>5871572</v>
      </c>
      <c r="S49" s="113"/>
      <c r="T49" s="61">
        <v>5871572</v>
      </c>
      <c r="U49" s="113"/>
      <c r="V49" s="165">
        <v>-0.19</v>
      </c>
    </row>
    <row r="50" spans="2:22" ht="23.25" customHeight="1" x14ac:dyDescent="0.55000000000000004">
      <c r="B50" s="4" t="s">
        <v>117</v>
      </c>
      <c r="D50" s="61">
        <v>0</v>
      </c>
      <c r="E50" s="113"/>
      <c r="F50" s="61">
        <v>0</v>
      </c>
      <c r="G50" s="113"/>
      <c r="H50" s="61">
        <v>0</v>
      </c>
      <c r="I50" s="113"/>
      <c r="J50" s="61">
        <v>0</v>
      </c>
      <c r="K50" s="113"/>
      <c r="L50" s="167">
        <v>0</v>
      </c>
      <c r="M50" s="113"/>
      <c r="N50" s="61">
        <v>70000000</v>
      </c>
      <c r="O50" s="113"/>
      <c r="P50" s="61">
        <v>0</v>
      </c>
      <c r="Q50" s="113"/>
      <c r="R50" s="61">
        <v>32661736</v>
      </c>
      <c r="S50" s="113"/>
      <c r="T50" s="61">
        <v>102661736</v>
      </c>
      <c r="U50" s="113"/>
      <c r="V50" s="165">
        <v>-0.19</v>
      </c>
    </row>
    <row r="51" spans="2:22" ht="23.25" customHeight="1" x14ac:dyDescent="0.55000000000000004">
      <c r="B51" s="4" t="s">
        <v>258</v>
      </c>
      <c r="D51" s="61">
        <v>0</v>
      </c>
      <c r="E51" s="113"/>
      <c r="F51" s="61">
        <v>0</v>
      </c>
      <c r="G51" s="113"/>
      <c r="H51" s="61">
        <v>0</v>
      </c>
      <c r="I51" s="113"/>
      <c r="J51" s="61">
        <v>0</v>
      </c>
      <c r="K51" s="113"/>
      <c r="L51" s="167">
        <v>0</v>
      </c>
      <c r="M51" s="113"/>
      <c r="N51" s="61">
        <v>0</v>
      </c>
      <c r="O51" s="113"/>
      <c r="P51" s="61">
        <v>0</v>
      </c>
      <c r="Q51" s="113"/>
      <c r="R51" s="61">
        <v>202819092</v>
      </c>
      <c r="S51" s="113"/>
      <c r="T51" s="61">
        <v>202819092</v>
      </c>
      <c r="U51" s="113"/>
      <c r="V51" s="165">
        <v>-0.23</v>
      </c>
    </row>
    <row r="52" spans="2:22" ht="23.25" customHeight="1" x14ac:dyDescent="0.55000000000000004">
      <c r="B52" s="4" t="s">
        <v>261</v>
      </c>
      <c r="D52" s="61">
        <v>0</v>
      </c>
      <c r="E52" s="113"/>
      <c r="F52" s="61">
        <v>0</v>
      </c>
      <c r="G52" s="113"/>
      <c r="H52" s="61">
        <v>0</v>
      </c>
      <c r="I52" s="113"/>
      <c r="J52" s="61">
        <v>0</v>
      </c>
      <c r="K52" s="113"/>
      <c r="L52" s="167">
        <v>0</v>
      </c>
      <c r="M52" s="113"/>
      <c r="N52" s="61">
        <v>0</v>
      </c>
      <c r="O52" s="113"/>
      <c r="P52" s="61">
        <v>0</v>
      </c>
      <c r="Q52" s="113"/>
      <c r="R52" s="61">
        <v>-217468832</v>
      </c>
      <c r="S52" s="113"/>
      <c r="T52" s="61">
        <v>-217468832</v>
      </c>
      <c r="U52" s="113"/>
      <c r="V52" s="165">
        <v>-0.26</v>
      </c>
    </row>
    <row r="53" spans="2:22" ht="23.25" customHeight="1" x14ac:dyDescent="0.55000000000000004">
      <c r="B53" s="4" t="s">
        <v>112</v>
      </c>
      <c r="D53" s="61">
        <v>0</v>
      </c>
      <c r="E53" s="113"/>
      <c r="F53" s="61">
        <v>0</v>
      </c>
      <c r="G53" s="113"/>
      <c r="H53" s="61">
        <v>0</v>
      </c>
      <c r="I53" s="113"/>
      <c r="J53" s="61">
        <v>0</v>
      </c>
      <c r="K53" s="113"/>
      <c r="L53" s="167">
        <v>0</v>
      </c>
      <c r="M53" s="113"/>
      <c r="N53" s="61">
        <v>0</v>
      </c>
      <c r="O53" s="113"/>
      <c r="P53" s="61">
        <v>0</v>
      </c>
      <c r="Q53" s="113"/>
      <c r="R53" s="61">
        <v>-39364379</v>
      </c>
      <c r="S53" s="113"/>
      <c r="T53" s="61">
        <v>-39364379</v>
      </c>
      <c r="U53" s="113"/>
      <c r="V53" s="165">
        <v>-0.3</v>
      </c>
    </row>
    <row r="54" spans="2:22" ht="23.25" customHeight="1" x14ac:dyDescent="0.55000000000000004">
      <c r="B54" s="4" t="s">
        <v>257</v>
      </c>
      <c r="D54" s="61">
        <v>0</v>
      </c>
      <c r="E54" s="113"/>
      <c r="F54" s="61">
        <v>0</v>
      </c>
      <c r="G54" s="113"/>
      <c r="H54" s="61">
        <v>0</v>
      </c>
      <c r="I54" s="113"/>
      <c r="J54" s="61">
        <v>0</v>
      </c>
      <c r="K54" s="113"/>
      <c r="L54" s="167">
        <v>0</v>
      </c>
      <c r="M54" s="113"/>
      <c r="N54" s="61">
        <v>0</v>
      </c>
      <c r="O54" s="113"/>
      <c r="P54" s="61">
        <v>0</v>
      </c>
      <c r="Q54" s="113"/>
      <c r="R54" s="61">
        <v>-9</v>
      </c>
      <c r="S54" s="113"/>
      <c r="T54" s="61">
        <v>-9</v>
      </c>
      <c r="U54" s="113"/>
      <c r="V54" s="165">
        <v>-0.46</v>
      </c>
    </row>
    <row r="55" spans="2:22" ht="23.25" customHeight="1" x14ac:dyDescent="0.55000000000000004">
      <c r="B55" s="4" t="s">
        <v>101</v>
      </c>
      <c r="D55" s="61">
        <v>0</v>
      </c>
      <c r="E55" s="113"/>
      <c r="F55" s="61">
        <v>0</v>
      </c>
      <c r="G55" s="113"/>
      <c r="H55" s="61">
        <v>0</v>
      </c>
      <c r="I55" s="113"/>
      <c r="J55" s="61">
        <v>0</v>
      </c>
      <c r="K55" s="113"/>
      <c r="L55" s="167">
        <v>0</v>
      </c>
      <c r="M55" s="113"/>
      <c r="N55" s="61">
        <v>0</v>
      </c>
      <c r="O55" s="113"/>
      <c r="P55" s="61">
        <v>0</v>
      </c>
      <c r="Q55" s="113"/>
      <c r="R55" s="61">
        <v>-45682250</v>
      </c>
      <c r="S55" s="113"/>
      <c r="T55" s="61">
        <v>-45682250</v>
      </c>
      <c r="U55" s="113"/>
      <c r="V55" s="165">
        <v>-0.46</v>
      </c>
    </row>
    <row r="56" spans="2:22" ht="23.25" customHeight="1" x14ac:dyDescent="0.55000000000000004">
      <c r="B56" s="4" t="s">
        <v>242</v>
      </c>
      <c r="D56" s="61">
        <v>0</v>
      </c>
      <c r="E56" s="113"/>
      <c r="F56" s="61">
        <v>0</v>
      </c>
      <c r="G56" s="113"/>
      <c r="H56" s="61">
        <v>0</v>
      </c>
      <c r="I56" s="113"/>
      <c r="J56" s="61">
        <v>0</v>
      </c>
      <c r="K56" s="113"/>
      <c r="L56" s="167">
        <v>0</v>
      </c>
      <c r="M56" s="113"/>
      <c r="N56" s="61">
        <v>0</v>
      </c>
      <c r="O56" s="113"/>
      <c r="P56" s="61">
        <v>0</v>
      </c>
      <c r="Q56" s="113"/>
      <c r="R56" s="61">
        <v>52658707</v>
      </c>
      <c r="S56" s="113"/>
      <c r="T56" s="61">
        <v>52658707</v>
      </c>
      <c r="U56" s="113"/>
      <c r="V56" s="165">
        <v>-0.71</v>
      </c>
    </row>
    <row r="57" spans="2:22" ht="23.25" customHeight="1" x14ac:dyDescent="0.55000000000000004">
      <c r="B57" s="4" t="s">
        <v>106</v>
      </c>
      <c r="D57" s="61">
        <v>0</v>
      </c>
      <c r="E57" s="113"/>
      <c r="F57" s="61">
        <v>0</v>
      </c>
      <c r="G57" s="113"/>
      <c r="H57" s="61">
        <v>0</v>
      </c>
      <c r="I57" s="113"/>
      <c r="J57" s="61">
        <v>0</v>
      </c>
      <c r="K57" s="113"/>
      <c r="L57" s="167">
        <v>0</v>
      </c>
      <c r="M57" s="113"/>
      <c r="N57" s="61">
        <v>292000000</v>
      </c>
      <c r="O57" s="113"/>
      <c r="P57" s="61">
        <v>0</v>
      </c>
      <c r="Q57" s="113"/>
      <c r="R57" s="61">
        <v>-383941116</v>
      </c>
      <c r="S57" s="113"/>
      <c r="T57" s="61">
        <v>-91941116</v>
      </c>
      <c r="U57" s="113"/>
      <c r="V57" s="165">
        <v>-0.9</v>
      </c>
    </row>
    <row r="58" spans="2:22" ht="23.25" customHeight="1" x14ac:dyDescent="0.55000000000000004">
      <c r="B58" s="4" t="s">
        <v>119</v>
      </c>
      <c r="D58" s="61">
        <v>0</v>
      </c>
      <c r="E58" s="113"/>
      <c r="F58" s="61">
        <v>-32670459</v>
      </c>
      <c r="G58" s="113"/>
      <c r="H58" s="61">
        <v>0</v>
      </c>
      <c r="I58" s="113"/>
      <c r="J58" s="61">
        <v>-32670459</v>
      </c>
      <c r="K58" s="113"/>
      <c r="L58" s="167">
        <v>-3.16</v>
      </c>
      <c r="M58" s="113"/>
      <c r="N58" s="61">
        <v>16400000</v>
      </c>
      <c r="O58" s="113"/>
      <c r="P58" s="61">
        <v>-69887642</v>
      </c>
      <c r="Q58" s="113"/>
      <c r="R58" s="61">
        <v>8284717</v>
      </c>
      <c r="S58" s="113"/>
      <c r="T58" s="61">
        <v>-45202925</v>
      </c>
      <c r="U58" s="113"/>
      <c r="V58" s="165">
        <v>-1.02</v>
      </c>
    </row>
    <row r="59" spans="2:22" ht="23.25" customHeight="1" x14ac:dyDescent="0.55000000000000004">
      <c r="B59" s="4" t="s">
        <v>247</v>
      </c>
      <c r="D59" s="61">
        <v>0</v>
      </c>
      <c r="E59" s="113"/>
      <c r="F59" s="61">
        <v>0</v>
      </c>
      <c r="G59" s="113"/>
      <c r="H59" s="61">
        <v>0</v>
      </c>
      <c r="I59" s="113"/>
      <c r="J59" s="61">
        <v>0</v>
      </c>
      <c r="K59" s="113"/>
      <c r="L59" s="167">
        <v>0</v>
      </c>
      <c r="M59" s="113"/>
      <c r="N59" s="61">
        <v>0</v>
      </c>
      <c r="O59" s="113"/>
      <c r="P59" s="61">
        <v>0</v>
      </c>
      <c r="Q59" s="113"/>
      <c r="R59" s="61">
        <v>-2557779</v>
      </c>
      <c r="S59" s="113"/>
      <c r="T59" s="61">
        <v>-2557779</v>
      </c>
      <c r="U59" s="113"/>
      <c r="V59" s="165">
        <v>-1.28</v>
      </c>
    </row>
    <row r="60" spans="2:22" ht="23.25" customHeight="1" x14ac:dyDescent="0.55000000000000004">
      <c r="B60" s="4" t="s">
        <v>241</v>
      </c>
      <c r="D60" s="61">
        <v>0</v>
      </c>
      <c r="E60" s="113"/>
      <c r="F60" s="61">
        <v>0</v>
      </c>
      <c r="G60" s="113"/>
      <c r="H60" s="61">
        <v>0</v>
      </c>
      <c r="I60" s="113"/>
      <c r="J60" s="61">
        <v>0</v>
      </c>
      <c r="K60" s="113"/>
      <c r="L60" s="167">
        <v>0</v>
      </c>
      <c r="M60" s="113"/>
      <c r="N60" s="61">
        <v>0</v>
      </c>
      <c r="O60" s="113"/>
      <c r="P60" s="61">
        <v>0</v>
      </c>
      <c r="Q60" s="113"/>
      <c r="R60" s="61">
        <v>-948594421</v>
      </c>
      <c r="S60" s="113"/>
      <c r="T60" s="61">
        <v>-948594421</v>
      </c>
      <c r="U60" s="113"/>
      <c r="V60" s="165">
        <v>-1.35</v>
      </c>
    </row>
    <row r="61" spans="2:22" ht="23.25" customHeight="1" x14ac:dyDescent="0.55000000000000004">
      <c r="B61" s="4" t="s">
        <v>118</v>
      </c>
      <c r="D61" s="61">
        <v>0</v>
      </c>
      <c r="E61" s="113"/>
      <c r="F61" s="61">
        <v>0</v>
      </c>
      <c r="G61" s="113"/>
      <c r="H61" s="61">
        <v>0</v>
      </c>
      <c r="I61" s="113"/>
      <c r="J61" s="61">
        <v>0</v>
      </c>
      <c r="K61" s="113"/>
      <c r="L61" s="167">
        <v>0</v>
      </c>
      <c r="M61" s="113"/>
      <c r="N61" s="61">
        <v>0</v>
      </c>
      <c r="O61" s="113"/>
      <c r="P61" s="61">
        <v>0</v>
      </c>
      <c r="Q61" s="113"/>
      <c r="R61" s="61">
        <v>-80077926</v>
      </c>
      <c r="S61" s="113"/>
      <c r="T61" s="61">
        <v>-80077926</v>
      </c>
      <c r="U61" s="113"/>
      <c r="V61" s="165">
        <v>-1.4</v>
      </c>
    </row>
    <row r="62" spans="2:22" ht="23.25" customHeight="1" x14ac:dyDescent="0.55000000000000004">
      <c r="B62" s="4" t="s">
        <v>90</v>
      </c>
      <c r="D62" s="61">
        <v>0</v>
      </c>
      <c r="E62" s="113"/>
      <c r="F62" s="61">
        <v>0</v>
      </c>
      <c r="G62" s="113"/>
      <c r="H62" s="61">
        <v>0</v>
      </c>
      <c r="I62" s="113"/>
      <c r="J62" s="61">
        <v>0</v>
      </c>
      <c r="K62" s="113"/>
      <c r="L62" s="167">
        <v>0</v>
      </c>
      <c r="M62" s="113"/>
      <c r="N62" s="61">
        <v>0</v>
      </c>
      <c r="O62" s="113"/>
      <c r="P62" s="61">
        <v>0</v>
      </c>
      <c r="Q62" s="113"/>
      <c r="R62" s="61">
        <v>-392649732</v>
      </c>
      <c r="S62" s="113"/>
      <c r="T62" s="61">
        <v>-392649732</v>
      </c>
      <c r="U62" s="113"/>
      <c r="V62" s="165">
        <v>-1.5</v>
      </c>
    </row>
    <row r="63" spans="2:22" ht="23.25" customHeight="1" x14ac:dyDescent="0.55000000000000004">
      <c r="B63" s="4" t="s">
        <v>262</v>
      </c>
      <c r="D63" s="61">
        <v>0</v>
      </c>
      <c r="E63" s="113"/>
      <c r="F63" s="61">
        <v>0</v>
      </c>
      <c r="G63" s="113"/>
      <c r="H63" s="61">
        <v>0</v>
      </c>
      <c r="I63" s="113"/>
      <c r="J63" s="61">
        <v>0</v>
      </c>
      <c r="K63" s="113"/>
      <c r="L63" s="167">
        <v>0</v>
      </c>
      <c r="M63" s="113"/>
      <c r="N63" s="61">
        <v>0</v>
      </c>
      <c r="O63" s="113"/>
      <c r="P63" s="61">
        <v>0</v>
      </c>
      <c r="Q63" s="113"/>
      <c r="R63" s="61">
        <v>38649719</v>
      </c>
      <c r="S63" s="113"/>
      <c r="T63" s="61">
        <v>38649719</v>
      </c>
      <c r="U63" s="113"/>
      <c r="V63" s="165">
        <v>-1.58</v>
      </c>
    </row>
    <row r="64" spans="2:22" ht="23.25" customHeight="1" x14ac:dyDescent="0.55000000000000004">
      <c r="B64" s="4" t="s">
        <v>256</v>
      </c>
      <c r="D64" s="61">
        <v>0</v>
      </c>
      <c r="E64" s="113"/>
      <c r="F64" s="61">
        <v>0</v>
      </c>
      <c r="G64" s="113"/>
      <c r="H64" s="61">
        <v>0</v>
      </c>
      <c r="I64" s="113"/>
      <c r="J64" s="61">
        <v>0</v>
      </c>
      <c r="K64" s="113"/>
      <c r="L64" s="167">
        <v>0</v>
      </c>
      <c r="M64" s="113"/>
      <c r="N64" s="61">
        <v>0</v>
      </c>
      <c r="O64" s="113"/>
      <c r="P64" s="61">
        <v>0</v>
      </c>
      <c r="Q64" s="113"/>
      <c r="R64" s="61">
        <v>541260154</v>
      </c>
      <c r="S64" s="113"/>
      <c r="T64" s="61">
        <v>541260154</v>
      </c>
      <c r="U64" s="113"/>
      <c r="V64" s="165">
        <v>-1.72</v>
      </c>
    </row>
    <row r="65" spans="1:22" ht="23.25" customHeight="1" x14ac:dyDescent="0.55000000000000004">
      <c r="B65" s="4" t="s">
        <v>274</v>
      </c>
      <c r="D65" s="61">
        <v>0</v>
      </c>
      <c r="E65" s="113"/>
      <c r="F65" s="61">
        <v>-143607591</v>
      </c>
      <c r="G65" s="113"/>
      <c r="H65" s="61">
        <v>0</v>
      </c>
      <c r="I65" s="113"/>
      <c r="J65" s="61">
        <v>-143607591</v>
      </c>
      <c r="K65" s="113"/>
      <c r="L65" s="167">
        <v>-13.88</v>
      </c>
      <c r="M65" s="113"/>
      <c r="N65" s="61">
        <v>0</v>
      </c>
      <c r="O65" s="113"/>
      <c r="P65" s="61">
        <v>-94479391</v>
      </c>
      <c r="Q65" s="113"/>
      <c r="R65" s="61">
        <v>0</v>
      </c>
      <c r="S65" s="113"/>
      <c r="T65" s="61">
        <v>-94479391</v>
      </c>
      <c r="U65" s="113"/>
      <c r="V65" s="165">
        <v>-1.93</v>
      </c>
    </row>
    <row r="66" spans="1:22" ht="23.25" customHeight="1" x14ac:dyDescent="0.55000000000000004">
      <c r="B66" s="4" t="s">
        <v>296</v>
      </c>
      <c r="D66" s="61">
        <v>0</v>
      </c>
      <c r="E66" s="113"/>
      <c r="F66" s="61">
        <v>-30083308</v>
      </c>
      <c r="G66" s="113"/>
      <c r="H66" s="61">
        <v>0</v>
      </c>
      <c r="I66" s="113"/>
      <c r="J66" s="61">
        <v>-30083308</v>
      </c>
      <c r="K66" s="113"/>
      <c r="L66" s="167">
        <v>-2.91</v>
      </c>
      <c r="M66" s="113"/>
      <c r="N66" s="61">
        <v>0</v>
      </c>
      <c r="O66" s="113"/>
      <c r="P66" s="61">
        <v>-30083308</v>
      </c>
      <c r="Q66" s="113"/>
      <c r="R66" s="61">
        <v>0</v>
      </c>
      <c r="S66" s="113"/>
      <c r="T66" s="61">
        <v>-30083308</v>
      </c>
      <c r="U66" s="113"/>
      <c r="V66" s="165">
        <v>-2.39</v>
      </c>
    </row>
    <row r="67" spans="1:22" ht="21.75" thickBot="1" x14ac:dyDescent="0.6">
      <c r="B67" s="35" t="s">
        <v>67</v>
      </c>
      <c r="D67" s="65">
        <f>SUM(D10:D66)</f>
        <v>0</v>
      </c>
      <c r="E67" s="5"/>
      <c r="F67" s="65">
        <f>SUM(F10:F66)</f>
        <v>-55456672</v>
      </c>
      <c r="G67" s="5"/>
      <c r="H67" s="65">
        <f>SUM(H10:H66)</f>
        <v>-129058593</v>
      </c>
      <c r="I67" s="5"/>
      <c r="J67" s="65">
        <f>SUM(J10:J66)</f>
        <v>-184515265</v>
      </c>
      <c r="K67" s="5"/>
      <c r="L67" s="166">
        <f>SUM(L10:L66)</f>
        <v>-17.829999999999998</v>
      </c>
      <c r="M67" s="5"/>
      <c r="N67" s="65">
        <f>SUM(N10:N66)</f>
        <v>1561764800</v>
      </c>
      <c r="O67" s="5"/>
      <c r="P67" s="65"/>
      <c r="Q67" s="5"/>
      <c r="R67" s="65">
        <f>SUM(R10:R66)</f>
        <v>-2279540279</v>
      </c>
      <c r="S67" s="5"/>
      <c r="T67" s="65">
        <f>SUM(T10:T66)</f>
        <v>-1749773651</v>
      </c>
      <c r="U67" s="5"/>
      <c r="V67" s="166">
        <f>SUM(V10:V66)</f>
        <v>-2.0099999999999971</v>
      </c>
    </row>
    <row r="68" spans="1:22" ht="21.75" thickTop="1" x14ac:dyDescent="0.55000000000000004"/>
    <row r="69" spans="1:22" ht="21" customHeight="1" x14ac:dyDescent="0.55000000000000004">
      <c r="A69" s="225">
        <v>11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</row>
    <row r="70" spans="1:22" x14ac:dyDescent="0.55000000000000004">
      <c r="T70" s="21"/>
    </row>
  </sheetData>
  <sortState xmlns:xlrd2="http://schemas.microsoft.com/office/spreadsheetml/2017/richdata2" ref="B10:V66">
    <sortCondition descending="1" ref="T10:T66"/>
  </sortState>
  <mergeCells count="17">
    <mergeCell ref="A69:V69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40"/>
  <sheetViews>
    <sheetView rightToLeft="1" view="pageBreakPreview" topLeftCell="A7" zoomScale="85" zoomScaleNormal="70" zoomScaleSheetLayoutView="85" workbookViewId="0">
      <selection activeCell="N35" sqref="N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9" t="s">
        <v>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4"/>
      <c r="R2" s="14"/>
      <c r="S2" s="14"/>
      <c r="T2" s="14"/>
      <c r="U2" s="14"/>
    </row>
    <row r="3" spans="2:28" ht="30" x14ac:dyDescent="0.6">
      <c r="B3" s="179" t="s">
        <v>39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4"/>
      <c r="R3" s="14"/>
    </row>
    <row r="4" spans="2:28" ht="30" x14ac:dyDescent="0.6">
      <c r="B4" s="179" t="s">
        <v>294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80" t="s">
        <v>43</v>
      </c>
      <c r="D7" s="181" t="s">
        <v>41</v>
      </c>
      <c r="E7" s="181" t="s">
        <v>41</v>
      </c>
      <c r="F7" s="181" t="s">
        <v>41</v>
      </c>
      <c r="G7" s="181" t="s">
        <v>41</v>
      </c>
      <c r="H7" s="181" t="s">
        <v>41</v>
      </c>
      <c r="I7" s="181" t="s">
        <v>41</v>
      </c>
      <c r="J7" s="181" t="s">
        <v>41</v>
      </c>
      <c r="L7" s="181" t="s">
        <v>42</v>
      </c>
      <c r="M7" s="181" t="s">
        <v>42</v>
      </c>
      <c r="N7" s="181" t="s">
        <v>42</v>
      </c>
      <c r="O7" s="181" t="s">
        <v>42</v>
      </c>
      <c r="P7" s="181" t="s">
        <v>42</v>
      </c>
      <c r="Q7" s="181" t="s">
        <v>42</v>
      </c>
      <c r="R7" s="181" t="s">
        <v>42</v>
      </c>
    </row>
    <row r="8" spans="2:28" s="37" customFormat="1" ht="48" customHeight="1" x14ac:dyDescent="0.75">
      <c r="B8" s="180" t="s">
        <v>43</v>
      </c>
      <c r="D8" s="226" t="s">
        <v>60</v>
      </c>
      <c r="E8" s="38"/>
      <c r="F8" s="226" t="s">
        <v>57</v>
      </c>
      <c r="G8" s="38"/>
      <c r="H8" s="226" t="s">
        <v>58</v>
      </c>
      <c r="I8" s="38"/>
      <c r="J8" s="226" t="s">
        <v>61</v>
      </c>
      <c r="L8" s="226" t="s">
        <v>60</v>
      </c>
      <c r="M8" s="38"/>
      <c r="N8" s="226" t="s">
        <v>57</v>
      </c>
      <c r="O8" s="38"/>
      <c r="P8" s="226" t="s">
        <v>58</v>
      </c>
      <c r="Q8" s="38"/>
      <c r="R8" s="226" t="s">
        <v>61</v>
      </c>
    </row>
    <row r="9" spans="2:28" ht="21.75" x14ac:dyDescent="0.6">
      <c r="B9" s="34" t="s">
        <v>218</v>
      </c>
      <c r="C9" s="4"/>
      <c r="D9" s="63">
        <v>0</v>
      </c>
      <c r="E9" s="5"/>
      <c r="F9" s="63">
        <v>102382690</v>
      </c>
      <c r="G9" s="5"/>
      <c r="H9" s="63">
        <v>0</v>
      </c>
      <c r="I9" s="5"/>
      <c r="J9" s="63">
        <v>102382690</v>
      </c>
      <c r="K9" s="5"/>
      <c r="L9" s="63">
        <v>0</v>
      </c>
      <c r="M9" s="5"/>
      <c r="N9" s="63">
        <v>1136688305</v>
      </c>
      <c r="O9" s="5"/>
      <c r="P9" s="63">
        <v>1726609767</v>
      </c>
      <c r="Q9" s="4"/>
      <c r="R9" s="63">
        <v>2863298072</v>
      </c>
    </row>
    <row r="10" spans="2:28" ht="21.75" x14ac:dyDescent="0.6">
      <c r="B10" s="4" t="s">
        <v>221</v>
      </c>
      <c r="C10" s="4"/>
      <c r="D10" s="64">
        <v>0</v>
      </c>
      <c r="E10" s="5"/>
      <c r="F10" s="64">
        <v>125678127</v>
      </c>
      <c r="G10" s="5"/>
      <c r="H10" s="64">
        <v>0</v>
      </c>
      <c r="I10" s="5"/>
      <c r="J10" s="64">
        <v>125678127</v>
      </c>
      <c r="K10" s="5"/>
      <c r="L10" s="64">
        <v>0</v>
      </c>
      <c r="M10" s="5"/>
      <c r="N10" s="64">
        <v>1751379260</v>
      </c>
      <c r="O10" s="5"/>
      <c r="P10" s="64">
        <v>576355044</v>
      </c>
      <c r="Q10" s="4"/>
      <c r="R10" s="64">
        <v>2327734304</v>
      </c>
    </row>
    <row r="11" spans="2:28" ht="21.75" x14ac:dyDescent="0.6">
      <c r="B11" s="4" t="s">
        <v>88</v>
      </c>
      <c r="C11" s="4"/>
      <c r="D11" s="64">
        <v>0</v>
      </c>
      <c r="E11" s="5"/>
      <c r="F11" s="64">
        <v>0</v>
      </c>
      <c r="G11" s="5"/>
      <c r="H11" s="64">
        <v>0</v>
      </c>
      <c r="I11" s="5"/>
      <c r="J11" s="64">
        <v>0</v>
      </c>
      <c r="K11" s="5"/>
      <c r="L11" s="64">
        <v>1988900495</v>
      </c>
      <c r="M11" s="5"/>
      <c r="N11" s="64">
        <v>0</v>
      </c>
      <c r="O11" s="5"/>
      <c r="P11" s="64">
        <v>104703516</v>
      </c>
      <c r="Q11" s="4"/>
      <c r="R11" s="64">
        <v>2093604011</v>
      </c>
    </row>
    <row r="12" spans="2:28" ht="21.75" x14ac:dyDescent="0.6">
      <c r="B12" s="4" t="s">
        <v>232</v>
      </c>
      <c r="C12" s="4"/>
      <c r="D12" s="64">
        <v>0</v>
      </c>
      <c r="E12" s="5"/>
      <c r="F12" s="64">
        <v>0</v>
      </c>
      <c r="G12" s="5"/>
      <c r="H12" s="64">
        <v>0</v>
      </c>
      <c r="I12" s="5"/>
      <c r="J12" s="64">
        <v>0</v>
      </c>
      <c r="K12" s="5"/>
      <c r="L12" s="64">
        <v>0</v>
      </c>
      <c r="M12" s="5"/>
      <c r="N12" s="64">
        <v>0</v>
      </c>
      <c r="O12" s="5"/>
      <c r="P12" s="64">
        <v>1190807542</v>
      </c>
      <c r="Q12" s="4"/>
      <c r="R12" s="64">
        <v>1190807542</v>
      </c>
    </row>
    <row r="13" spans="2:28" ht="21.75" x14ac:dyDescent="0.6">
      <c r="B13" s="4" t="s">
        <v>105</v>
      </c>
      <c r="C13" s="4"/>
      <c r="D13" s="64">
        <v>0</v>
      </c>
      <c r="E13" s="5"/>
      <c r="F13" s="64">
        <v>0</v>
      </c>
      <c r="G13" s="5"/>
      <c r="H13" s="64">
        <v>0</v>
      </c>
      <c r="I13" s="5"/>
      <c r="J13" s="64">
        <v>0</v>
      </c>
      <c r="K13" s="5"/>
      <c r="L13" s="64">
        <v>0</v>
      </c>
      <c r="M13" s="5"/>
      <c r="N13" s="64">
        <v>0</v>
      </c>
      <c r="O13" s="5"/>
      <c r="P13" s="64">
        <v>1134067225</v>
      </c>
      <c r="Q13" s="4"/>
      <c r="R13" s="64">
        <v>1134067225</v>
      </c>
    </row>
    <row r="14" spans="2:28" ht="21.75" x14ac:dyDescent="0.6">
      <c r="B14" s="4" t="s">
        <v>224</v>
      </c>
      <c r="C14" s="4"/>
      <c r="D14" s="64">
        <v>0</v>
      </c>
      <c r="E14" s="5"/>
      <c r="F14" s="64">
        <v>78757161</v>
      </c>
      <c r="G14" s="5"/>
      <c r="H14" s="64">
        <v>0</v>
      </c>
      <c r="I14" s="5"/>
      <c r="J14" s="64">
        <v>78757161</v>
      </c>
      <c r="K14" s="5"/>
      <c r="L14" s="64">
        <v>0</v>
      </c>
      <c r="M14" s="5"/>
      <c r="N14" s="64">
        <v>499197602</v>
      </c>
      <c r="O14" s="5"/>
      <c r="P14" s="64">
        <v>424337316</v>
      </c>
      <c r="Q14" s="4"/>
      <c r="R14" s="64">
        <v>923534918</v>
      </c>
    </row>
    <row r="15" spans="2:28" ht="21.75" x14ac:dyDescent="0.6">
      <c r="B15" s="4" t="s">
        <v>99</v>
      </c>
      <c r="C15" s="4"/>
      <c r="D15" s="64">
        <v>0</v>
      </c>
      <c r="E15" s="5"/>
      <c r="F15" s="64">
        <v>0</v>
      </c>
      <c r="G15" s="5"/>
      <c r="H15" s="64">
        <v>0</v>
      </c>
      <c r="I15" s="5"/>
      <c r="J15" s="64">
        <v>0</v>
      </c>
      <c r="K15" s="5"/>
      <c r="L15" s="64">
        <v>0</v>
      </c>
      <c r="M15" s="5"/>
      <c r="N15" s="64">
        <v>0</v>
      </c>
      <c r="O15" s="5"/>
      <c r="P15" s="64">
        <v>761528368</v>
      </c>
      <c r="Q15" s="4"/>
      <c r="R15" s="64">
        <v>761528368</v>
      </c>
    </row>
    <row r="16" spans="2:28" ht="21.75" x14ac:dyDescent="0.6">
      <c r="B16" s="4" t="s">
        <v>236</v>
      </c>
      <c r="C16" s="4"/>
      <c r="D16" s="64">
        <v>0</v>
      </c>
      <c r="E16" s="5"/>
      <c r="F16" s="64">
        <v>80469713</v>
      </c>
      <c r="G16" s="5"/>
      <c r="H16" s="64">
        <v>0</v>
      </c>
      <c r="I16" s="5"/>
      <c r="J16" s="64">
        <v>80469713</v>
      </c>
      <c r="K16" s="5"/>
      <c r="L16" s="64">
        <v>0</v>
      </c>
      <c r="M16" s="5"/>
      <c r="N16" s="64">
        <v>512362543</v>
      </c>
      <c r="O16" s="5"/>
      <c r="P16" s="64">
        <v>224919642</v>
      </c>
      <c r="Q16" s="4"/>
      <c r="R16" s="64">
        <v>737282185</v>
      </c>
    </row>
    <row r="17" spans="2:18" ht="21.75" x14ac:dyDescent="0.6">
      <c r="B17" s="4" t="s">
        <v>233</v>
      </c>
      <c r="C17" s="4"/>
      <c r="D17" s="64">
        <v>0</v>
      </c>
      <c r="E17" s="5"/>
      <c r="F17" s="64">
        <v>105390195</v>
      </c>
      <c r="G17" s="5"/>
      <c r="H17" s="64">
        <v>0</v>
      </c>
      <c r="I17" s="5"/>
      <c r="J17" s="64">
        <v>105390195</v>
      </c>
      <c r="K17" s="5"/>
      <c r="L17" s="64">
        <v>0</v>
      </c>
      <c r="M17" s="5"/>
      <c r="N17" s="64">
        <v>732042150</v>
      </c>
      <c r="O17" s="5"/>
      <c r="P17" s="64">
        <v>227164</v>
      </c>
      <c r="Q17" s="4"/>
      <c r="R17" s="64">
        <v>732269314</v>
      </c>
    </row>
    <row r="18" spans="2:18" ht="21.75" x14ac:dyDescent="0.6">
      <c r="B18" s="4" t="s">
        <v>79</v>
      </c>
      <c r="C18" s="4"/>
      <c r="D18" s="64">
        <v>0</v>
      </c>
      <c r="E18" s="5"/>
      <c r="F18" s="64">
        <v>0</v>
      </c>
      <c r="G18" s="5"/>
      <c r="H18" s="64">
        <v>0</v>
      </c>
      <c r="I18" s="5"/>
      <c r="J18" s="64">
        <v>0</v>
      </c>
      <c r="K18" s="5"/>
      <c r="L18" s="64">
        <v>0</v>
      </c>
      <c r="M18" s="5"/>
      <c r="N18" s="64">
        <v>0</v>
      </c>
      <c r="O18" s="5"/>
      <c r="P18" s="64">
        <v>471325377</v>
      </c>
      <c r="Q18" s="4"/>
      <c r="R18" s="64">
        <v>471325377</v>
      </c>
    </row>
    <row r="19" spans="2:18" ht="21.75" x14ac:dyDescent="0.6">
      <c r="B19" s="4" t="s">
        <v>284</v>
      </c>
      <c r="C19" s="4"/>
      <c r="D19" s="64">
        <v>0</v>
      </c>
      <c r="E19" s="5"/>
      <c r="F19" s="64">
        <v>73354582</v>
      </c>
      <c r="G19" s="5"/>
      <c r="H19" s="64">
        <v>0</v>
      </c>
      <c r="I19" s="5"/>
      <c r="J19" s="64">
        <v>73354582</v>
      </c>
      <c r="K19" s="5"/>
      <c r="L19" s="64">
        <v>0</v>
      </c>
      <c r="M19" s="5"/>
      <c r="N19" s="64">
        <v>263706522</v>
      </c>
      <c r="O19" s="5"/>
      <c r="P19" s="64">
        <v>0</v>
      </c>
      <c r="Q19" s="4"/>
      <c r="R19" s="64">
        <v>263706522</v>
      </c>
    </row>
    <row r="20" spans="2:18" ht="21.75" x14ac:dyDescent="0.6">
      <c r="B20" s="4" t="s">
        <v>269</v>
      </c>
      <c r="C20" s="4"/>
      <c r="D20" s="64">
        <v>0</v>
      </c>
      <c r="E20" s="5"/>
      <c r="F20" s="64">
        <v>18443656</v>
      </c>
      <c r="G20" s="5"/>
      <c r="H20" s="64">
        <v>0</v>
      </c>
      <c r="I20" s="5"/>
      <c r="J20" s="64">
        <v>18443656</v>
      </c>
      <c r="K20" s="5"/>
      <c r="L20" s="64">
        <v>0</v>
      </c>
      <c r="M20" s="5"/>
      <c r="N20" s="64">
        <v>77887612</v>
      </c>
      <c r="O20" s="5"/>
      <c r="P20" s="64">
        <v>174651069</v>
      </c>
      <c r="Q20" s="4"/>
      <c r="R20" s="64">
        <v>252538681</v>
      </c>
    </row>
    <row r="21" spans="2:18" ht="21.75" x14ac:dyDescent="0.6">
      <c r="B21" s="4" t="s">
        <v>80</v>
      </c>
      <c r="C21" s="4"/>
      <c r="D21" s="64">
        <v>0</v>
      </c>
      <c r="E21" s="5"/>
      <c r="F21" s="64">
        <v>0</v>
      </c>
      <c r="G21" s="5"/>
      <c r="H21" s="64">
        <v>0</v>
      </c>
      <c r="I21" s="5"/>
      <c r="J21" s="64">
        <v>0</v>
      </c>
      <c r="K21" s="5"/>
      <c r="L21" s="64">
        <v>0</v>
      </c>
      <c r="M21" s="5"/>
      <c r="N21" s="64">
        <v>0</v>
      </c>
      <c r="O21" s="5"/>
      <c r="P21" s="64">
        <v>226851121</v>
      </c>
      <c r="Q21" s="4"/>
      <c r="R21" s="64">
        <v>226851121</v>
      </c>
    </row>
    <row r="22" spans="2:18" ht="21.75" x14ac:dyDescent="0.6">
      <c r="B22" s="4" t="s">
        <v>238</v>
      </c>
      <c r="C22" s="4"/>
      <c r="D22" s="64">
        <v>0</v>
      </c>
      <c r="E22" s="5"/>
      <c r="F22" s="64">
        <v>0</v>
      </c>
      <c r="G22" s="5"/>
      <c r="H22" s="64">
        <v>0</v>
      </c>
      <c r="I22" s="5"/>
      <c r="J22" s="64">
        <v>0</v>
      </c>
      <c r="K22" s="5"/>
      <c r="L22" s="64">
        <v>0</v>
      </c>
      <c r="M22" s="5"/>
      <c r="N22" s="64">
        <v>0</v>
      </c>
      <c r="O22" s="5"/>
      <c r="P22" s="64">
        <v>97543287</v>
      </c>
      <c r="Q22" s="4"/>
      <c r="R22" s="64">
        <v>97543287</v>
      </c>
    </row>
    <row r="23" spans="2:18" ht="21.75" x14ac:dyDescent="0.6">
      <c r="B23" s="4" t="s">
        <v>287</v>
      </c>
      <c r="C23" s="4"/>
      <c r="D23" s="64">
        <v>0</v>
      </c>
      <c r="E23" s="5"/>
      <c r="F23" s="64">
        <v>58410403</v>
      </c>
      <c r="G23" s="5"/>
      <c r="H23" s="64">
        <v>0</v>
      </c>
      <c r="I23" s="5"/>
      <c r="J23" s="64">
        <v>58410403</v>
      </c>
      <c r="K23" s="5"/>
      <c r="L23" s="64">
        <v>0</v>
      </c>
      <c r="M23" s="5"/>
      <c r="N23" s="64">
        <v>73316777</v>
      </c>
      <c r="O23" s="5"/>
      <c r="P23" s="64">
        <v>0</v>
      </c>
      <c r="Q23" s="4"/>
      <c r="R23" s="64">
        <v>73316777</v>
      </c>
    </row>
    <row r="24" spans="2:18" ht="21.75" x14ac:dyDescent="0.6">
      <c r="B24" s="4" t="s">
        <v>227</v>
      </c>
      <c r="C24" s="4"/>
      <c r="D24" s="64">
        <v>0</v>
      </c>
      <c r="E24" s="5"/>
      <c r="F24" s="64">
        <v>0</v>
      </c>
      <c r="G24" s="5"/>
      <c r="H24" s="64">
        <v>0</v>
      </c>
      <c r="I24" s="5"/>
      <c r="J24" s="64">
        <v>0</v>
      </c>
      <c r="K24" s="5"/>
      <c r="L24" s="64">
        <v>0</v>
      </c>
      <c r="M24" s="5"/>
      <c r="N24" s="64">
        <v>0</v>
      </c>
      <c r="O24" s="5"/>
      <c r="P24" s="64">
        <v>57922755</v>
      </c>
      <c r="Q24" s="4"/>
      <c r="R24" s="64">
        <v>57922755</v>
      </c>
    </row>
    <row r="25" spans="2:18" ht="21.75" x14ac:dyDescent="0.6">
      <c r="B25" s="4" t="s">
        <v>86</v>
      </c>
      <c r="C25" s="4"/>
      <c r="D25" s="64">
        <v>0</v>
      </c>
      <c r="E25" s="5"/>
      <c r="F25" s="64">
        <v>0</v>
      </c>
      <c r="G25" s="5"/>
      <c r="H25" s="64">
        <v>0</v>
      </c>
      <c r="I25" s="5"/>
      <c r="J25" s="64">
        <v>0</v>
      </c>
      <c r="K25" s="5"/>
      <c r="L25" s="64">
        <v>0</v>
      </c>
      <c r="M25" s="5"/>
      <c r="N25" s="64">
        <v>0</v>
      </c>
      <c r="O25" s="5"/>
      <c r="P25" s="64">
        <v>12922488</v>
      </c>
      <c r="Q25" s="4"/>
      <c r="R25" s="64">
        <v>12922488</v>
      </c>
    </row>
    <row r="26" spans="2:18" ht="21.75" x14ac:dyDescent="0.6">
      <c r="B26" s="4" t="s">
        <v>100</v>
      </c>
      <c r="C26" s="4"/>
      <c r="D26" s="64">
        <v>0</v>
      </c>
      <c r="E26" s="5"/>
      <c r="F26" s="64">
        <v>0</v>
      </c>
      <c r="G26" s="5"/>
      <c r="H26" s="64">
        <v>0</v>
      </c>
      <c r="I26" s="5"/>
      <c r="J26" s="64">
        <v>0</v>
      </c>
      <c r="K26" s="5"/>
      <c r="L26" s="64">
        <v>0</v>
      </c>
      <c r="M26" s="5"/>
      <c r="N26" s="64">
        <v>0</v>
      </c>
      <c r="O26" s="5"/>
      <c r="P26" s="64">
        <v>9513536</v>
      </c>
      <c r="Q26" s="4"/>
      <c r="R26" s="64">
        <v>9513536</v>
      </c>
    </row>
    <row r="27" spans="2:18" ht="21.75" x14ac:dyDescent="0.6">
      <c r="B27" s="4" t="s">
        <v>104</v>
      </c>
      <c r="C27" s="4"/>
      <c r="D27" s="64">
        <v>0</v>
      </c>
      <c r="E27" s="5"/>
      <c r="F27" s="64">
        <v>0</v>
      </c>
      <c r="G27" s="5"/>
      <c r="H27" s="64">
        <v>0</v>
      </c>
      <c r="I27" s="5"/>
      <c r="J27" s="64">
        <v>0</v>
      </c>
      <c r="K27" s="5"/>
      <c r="L27" s="64">
        <v>0</v>
      </c>
      <c r="M27" s="5"/>
      <c r="N27" s="64">
        <v>0</v>
      </c>
      <c r="O27" s="5"/>
      <c r="P27" s="64">
        <v>-11683877</v>
      </c>
      <c r="Q27" s="4"/>
      <c r="R27" s="64">
        <v>-11683877</v>
      </c>
    </row>
    <row r="28" spans="2:18" ht="21.75" x14ac:dyDescent="0.6">
      <c r="B28" s="4" t="s">
        <v>109</v>
      </c>
      <c r="C28" s="4"/>
      <c r="D28" s="64">
        <v>0</v>
      </c>
      <c r="E28" s="5"/>
      <c r="F28" s="64">
        <v>0</v>
      </c>
      <c r="G28" s="5"/>
      <c r="H28" s="64">
        <v>0</v>
      </c>
      <c r="I28" s="5"/>
      <c r="J28" s="64">
        <v>0</v>
      </c>
      <c r="K28" s="5"/>
      <c r="L28" s="64">
        <v>0</v>
      </c>
      <c r="M28" s="5"/>
      <c r="N28" s="64">
        <v>0</v>
      </c>
      <c r="O28" s="5"/>
      <c r="P28" s="64">
        <v>-13209603</v>
      </c>
      <c r="Q28" s="4"/>
      <c r="R28" s="64">
        <v>-13209603</v>
      </c>
    </row>
    <row r="29" spans="2:18" ht="21.75" x14ac:dyDescent="0.6">
      <c r="B29" s="4" t="s">
        <v>96</v>
      </c>
      <c r="C29" s="4"/>
      <c r="D29" s="64">
        <v>0</v>
      </c>
      <c r="E29" s="5"/>
      <c r="F29" s="64">
        <v>0</v>
      </c>
      <c r="G29" s="5"/>
      <c r="H29" s="64">
        <v>0</v>
      </c>
      <c r="I29" s="5"/>
      <c r="J29" s="64">
        <v>0</v>
      </c>
      <c r="K29" s="5"/>
      <c r="L29" s="64">
        <v>0</v>
      </c>
      <c r="M29" s="5"/>
      <c r="N29" s="64">
        <v>0</v>
      </c>
      <c r="O29" s="5"/>
      <c r="P29" s="64">
        <v>-15236034</v>
      </c>
      <c r="Q29" s="4"/>
      <c r="R29" s="64">
        <v>-15236034</v>
      </c>
    </row>
    <row r="30" spans="2:18" ht="21.75" x14ac:dyDescent="0.6">
      <c r="B30" s="4" t="s">
        <v>107</v>
      </c>
      <c r="C30" s="4"/>
      <c r="D30" s="64">
        <v>0</v>
      </c>
      <c r="E30" s="5"/>
      <c r="F30" s="64">
        <v>0</v>
      </c>
      <c r="G30" s="5"/>
      <c r="H30" s="64">
        <v>0</v>
      </c>
      <c r="I30" s="5"/>
      <c r="J30" s="64">
        <v>0</v>
      </c>
      <c r="K30" s="5"/>
      <c r="L30" s="64">
        <v>0</v>
      </c>
      <c r="M30" s="5"/>
      <c r="N30" s="64">
        <v>0</v>
      </c>
      <c r="O30" s="5"/>
      <c r="P30" s="64">
        <v>-17842764</v>
      </c>
      <c r="Q30" s="4"/>
      <c r="R30" s="64">
        <v>-17842764</v>
      </c>
    </row>
    <row r="31" spans="2:18" ht="21.75" x14ac:dyDescent="0.6">
      <c r="B31" s="4" t="s">
        <v>81</v>
      </c>
      <c r="C31" s="4"/>
      <c r="D31" s="64">
        <v>0</v>
      </c>
      <c r="E31" s="5"/>
      <c r="F31" s="64">
        <v>0</v>
      </c>
      <c r="G31" s="5"/>
      <c r="H31" s="64">
        <v>0</v>
      </c>
      <c r="I31" s="5"/>
      <c r="J31" s="64">
        <v>0</v>
      </c>
      <c r="K31" s="5"/>
      <c r="L31" s="64">
        <v>0</v>
      </c>
      <c r="M31" s="5"/>
      <c r="N31" s="64">
        <v>0</v>
      </c>
      <c r="O31" s="5"/>
      <c r="P31" s="64">
        <v>-18416257</v>
      </c>
      <c r="Q31" s="4"/>
      <c r="R31" s="64">
        <v>-18416257</v>
      </c>
    </row>
    <row r="32" spans="2:18" ht="21.75" x14ac:dyDescent="0.6">
      <c r="B32" s="4" t="s">
        <v>78</v>
      </c>
      <c r="C32" s="4"/>
      <c r="D32" s="64">
        <v>0</v>
      </c>
      <c r="E32" s="5"/>
      <c r="F32" s="64">
        <v>0</v>
      </c>
      <c r="G32" s="5"/>
      <c r="H32" s="64">
        <v>0</v>
      </c>
      <c r="I32" s="5"/>
      <c r="J32" s="64">
        <v>0</v>
      </c>
      <c r="K32" s="5"/>
      <c r="L32" s="64">
        <v>0</v>
      </c>
      <c r="M32" s="5"/>
      <c r="N32" s="64">
        <v>0</v>
      </c>
      <c r="O32" s="5"/>
      <c r="P32" s="64">
        <v>-66464947</v>
      </c>
      <c r="Q32" s="4"/>
      <c r="R32" s="64">
        <v>-66464947</v>
      </c>
    </row>
    <row r="33" spans="1:18" ht="21.75" x14ac:dyDescent="0.6">
      <c r="B33" s="4" t="s">
        <v>91</v>
      </c>
      <c r="C33" s="4"/>
      <c r="D33" s="64">
        <v>0</v>
      </c>
      <c r="E33" s="5"/>
      <c r="F33" s="64">
        <v>0</v>
      </c>
      <c r="G33" s="5"/>
      <c r="H33" s="64">
        <v>0</v>
      </c>
      <c r="I33" s="5"/>
      <c r="J33" s="64">
        <v>0</v>
      </c>
      <c r="K33" s="5"/>
      <c r="L33" s="64">
        <v>0</v>
      </c>
      <c r="M33" s="5"/>
      <c r="N33" s="64">
        <v>0</v>
      </c>
      <c r="O33" s="5"/>
      <c r="P33" s="64">
        <v>-455435619</v>
      </c>
      <c r="Q33" s="4"/>
      <c r="R33" s="64">
        <v>-455435619</v>
      </c>
    </row>
    <row r="34" spans="1:18" ht="24.75" thickBot="1" x14ac:dyDescent="0.65">
      <c r="B34" s="18" t="s">
        <v>67</v>
      </c>
      <c r="D34" s="66">
        <f>SUM(D9:D33)</f>
        <v>0</v>
      </c>
      <c r="E34" s="66">
        <f t="shared" ref="E34:M34" si="0">SUM(E9:E33)</f>
        <v>0</v>
      </c>
      <c r="F34" s="66">
        <f>SUM(F9:F33)</f>
        <v>642886527</v>
      </c>
      <c r="G34" s="66">
        <f t="shared" si="0"/>
        <v>0</v>
      </c>
      <c r="H34" s="66">
        <f t="shared" si="0"/>
        <v>0</v>
      </c>
      <c r="I34" s="66">
        <f t="shared" si="0"/>
        <v>0</v>
      </c>
      <c r="J34" s="66">
        <f>SUM(J9:J33)</f>
        <v>642886527</v>
      </c>
      <c r="K34" s="66">
        <f t="shared" si="0"/>
        <v>0</v>
      </c>
      <c r="L34" s="66">
        <f>SUM(L9:L33)</f>
        <v>1988900495</v>
      </c>
      <c r="M34" s="66">
        <f t="shared" si="0"/>
        <v>0</v>
      </c>
      <c r="N34" s="66">
        <f>SUM(N9:N33)</f>
        <v>5046580771</v>
      </c>
      <c r="O34" s="66">
        <f>SUM(O9:O33)</f>
        <v>0</v>
      </c>
      <c r="P34" s="66">
        <f>SUM(P9:P33)</f>
        <v>6595996116</v>
      </c>
      <c r="Q34" s="66">
        <f>SUM(Q9:Q33)</f>
        <v>0</v>
      </c>
      <c r="R34" s="66">
        <f>SUM(R9:R33)</f>
        <v>13631477382</v>
      </c>
    </row>
    <row r="35" spans="1:18" ht="21.75" thickTop="1" x14ac:dyDescent="0.6">
      <c r="L35"/>
    </row>
    <row r="36" spans="1:18" ht="21" customHeight="1" x14ac:dyDescent="0.6">
      <c r="A36" s="178">
        <v>12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x14ac:dyDescent="0.6">
      <c r="L37"/>
    </row>
    <row r="38" spans="1:18" x14ac:dyDescent="0.6">
      <c r="L38"/>
    </row>
    <row r="39" spans="1:18" x14ac:dyDescent="0.6">
      <c r="L39"/>
    </row>
    <row r="40" spans="1:18" x14ac:dyDescent="0.6">
      <c r="L40"/>
    </row>
  </sheetData>
  <sortState xmlns:xlrd2="http://schemas.microsoft.com/office/spreadsheetml/2017/richdata2" ref="B9:R33">
    <sortCondition descending="1" ref="R9:R33"/>
  </sortState>
  <mergeCells count="15">
    <mergeCell ref="A36:R36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24"/>
  <sheetViews>
    <sheetView rightToLeft="1" view="pageBreakPreview" topLeftCell="B6" zoomScaleNormal="70" zoomScaleSheetLayoutView="100" workbookViewId="0">
      <selection activeCell="G10" sqref="G10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</row>
    <row r="3" spans="2:26" ht="31.5" customHeight="1" x14ac:dyDescent="0.55000000000000004">
      <c r="B3" s="179" t="s">
        <v>39</v>
      </c>
      <c r="C3" s="179"/>
      <c r="D3" s="179"/>
      <c r="E3" s="179"/>
      <c r="F3" s="179"/>
      <c r="G3" s="179"/>
      <c r="H3" s="179"/>
      <c r="I3" s="179"/>
      <c r="J3" s="179"/>
    </row>
    <row r="4" spans="2:26" ht="31.5" customHeight="1" x14ac:dyDescent="0.55000000000000004">
      <c r="B4" s="179" t="s">
        <v>294</v>
      </c>
      <c r="C4" s="179"/>
      <c r="D4" s="179"/>
      <c r="E4" s="179"/>
      <c r="F4" s="179"/>
      <c r="G4" s="179"/>
      <c r="H4" s="179"/>
      <c r="I4" s="179"/>
      <c r="J4" s="179"/>
    </row>
    <row r="5" spans="2:26" ht="73.5" customHeight="1" x14ac:dyDescent="0.55000000000000004"/>
    <row r="6" spans="2:26" ht="30" x14ac:dyDescent="0.55000000000000004">
      <c r="B6" s="11" t="s">
        <v>203</v>
      </c>
      <c r="D6" s="176"/>
      <c r="E6" s="176"/>
      <c r="F6" s="176"/>
      <c r="G6" s="176"/>
      <c r="H6" s="176"/>
      <c r="I6" s="176"/>
      <c r="J6" s="17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83" t="s">
        <v>62</v>
      </c>
      <c r="C8" s="183" t="s">
        <v>62</v>
      </c>
      <c r="D8" s="183" t="s">
        <v>41</v>
      </c>
      <c r="E8" s="183" t="s">
        <v>41</v>
      </c>
      <c r="F8" s="183" t="s">
        <v>41</v>
      </c>
      <c r="H8" s="183" t="s">
        <v>42</v>
      </c>
      <c r="I8" s="183" t="s">
        <v>42</v>
      </c>
      <c r="J8" s="183" t="s">
        <v>42</v>
      </c>
    </row>
    <row r="9" spans="2:26" s="29" customFormat="1" ht="50.25" customHeight="1" x14ac:dyDescent="0.6">
      <c r="B9" s="228" t="s">
        <v>63</v>
      </c>
      <c r="D9" s="228" t="s">
        <v>64</v>
      </c>
      <c r="F9" s="228" t="s">
        <v>65</v>
      </c>
      <c r="H9" s="228" t="s">
        <v>64</v>
      </c>
      <c r="J9" s="228" t="s">
        <v>65</v>
      </c>
    </row>
    <row r="10" spans="2:26" s="4" customFormat="1" ht="27.75" customHeight="1" x14ac:dyDescent="0.55000000000000004">
      <c r="B10" s="5" t="s">
        <v>309</v>
      </c>
      <c r="D10" s="63">
        <v>447217025</v>
      </c>
      <c r="F10" s="5">
        <v>0</v>
      </c>
      <c r="G10" s="5"/>
      <c r="H10" s="63">
        <v>7323665615</v>
      </c>
      <c r="I10" s="5">
        <v>0</v>
      </c>
      <c r="J10" s="90"/>
    </row>
    <row r="11" spans="2:26" s="4" customFormat="1" ht="27.75" customHeight="1" x14ac:dyDescent="0.55000000000000004">
      <c r="B11" s="5" t="s">
        <v>299</v>
      </c>
      <c r="D11" s="64">
        <v>443815566</v>
      </c>
      <c r="E11" s="5"/>
      <c r="F11" s="5"/>
      <c r="G11" s="5"/>
      <c r="H11" s="64">
        <v>6958132910</v>
      </c>
      <c r="I11" s="5">
        <v>0</v>
      </c>
      <c r="J11" s="31"/>
    </row>
    <row r="12" spans="2:26" s="4" customFormat="1" ht="27.75" customHeight="1" x14ac:dyDescent="0.55000000000000004">
      <c r="B12" s="5" t="s">
        <v>310</v>
      </c>
      <c r="D12" s="64">
        <v>432201008</v>
      </c>
      <c r="E12" s="5"/>
      <c r="F12" s="5"/>
      <c r="G12" s="5"/>
      <c r="H12" s="64">
        <v>4808497041</v>
      </c>
      <c r="I12" s="5">
        <v>0</v>
      </c>
      <c r="J12" s="31"/>
    </row>
    <row r="13" spans="2:26" s="4" customFormat="1" ht="27.75" customHeight="1" x14ac:dyDescent="0.55000000000000004">
      <c r="B13" s="5" t="s">
        <v>311</v>
      </c>
      <c r="D13" s="64">
        <v>0</v>
      </c>
      <c r="E13" s="5"/>
      <c r="F13" s="5"/>
      <c r="G13" s="5"/>
      <c r="H13" s="64">
        <v>1832742399</v>
      </c>
      <c r="I13" s="5">
        <v>0</v>
      </c>
      <c r="J13" s="31"/>
    </row>
    <row r="14" spans="2:26" s="4" customFormat="1" ht="27.75" customHeight="1" x14ac:dyDescent="0.55000000000000004">
      <c r="B14" s="5" t="s">
        <v>303</v>
      </c>
      <c r="D14" s="64">
        <v>13737</v>
      </c>
      <c r="E14" s="5"/>
      <c r="F14" s="5"/>
      <c r="G14" s="5"/>
      <c r="H14" s="64">
        <v>182467538</v>
      </c>
      <c r="I14" s="5">
        <v>0</v>
      </c>
      <c r="J14" s="31"/>
    </row>
    <row r="15" spans="2:26" s="4" customFormat="1" ht="27.75" customHeight="1" x14ac:dyDescent="0.55000000000000004">
      <c r="B15" s="5" t="s">
        <v>312</v>
      </c>
      <c r="D15" s="64">
        <v>29955</v>
      </c>
      <c r="E15" s="5"/>
      <c r="F15" s="5"/>
      <c r="G15" s="5"/>
      <c r="H15" s="64">
        <v>372010</v>
      </c>
      <c r="I15" s="5">
        <v>0</v>
      </c>
      <c r="J15" s="31"/>
    </row>
    <row r="16" spans="2:26" s="4" customFormat="1" ht="27.75" customHeight="1" x14ac:dyDescent="0.55000000000000004">
      <c r="B16" s="5" t="s">
        <v>313</v>
      </c>
      <c r="D16" s="64">
        <v>0</v>
      </c>
      <c r="E16" s="5"/>
      <c r="F16" s="5"/>
      <c r="G16" s="5"/>
      <c r="H16" s="64">
        <v>178217</v>
      </c>
      <c r="I16" s="5"/>
      <c r="J16" s="31"/>
    </row>
    <row r="17" spans="1:10" s="4" customFormat="1" ht="27.75" customHeight="1" x14ac:dyDescent="0.55000000000000004">
      <c r="B17" s="5" t="s">
        <v>314</v>
      </c>
      <c r="D17" s="64">
        <v>6473</v>
      </c>
      <c r="E17" s="5"/>
      <c r="F17" s="5"/>
      <c r="G17" s="5"/>
      <c r="H17" s="64">
        <v>76979</v>
      </c>
      <c r="I17" s="5">
        <v>0</v>
      </c>
      <c r="J17" s="31"/>
    </row>
    <row r="18" spans="1:10" s="4" customFormat="1" ht="27.75" customHeight="1" x14ac:dyDescent="0.55000000000000004">
      <c r="B18" s="5" t="s">
        <v>315</v>
      </c>
      <c r="D18" s="64">
        <v>2205</v>
      </c>
      <c r="E18" s="5"/>
      <c r="F18" s="5"/>
      <c r="G18" s="5"/>
      <c r="H18" s="64">
        <v>47724</v>
      </c>
      <c r="I18" s="5"/>
      <c r="J18" s="31"/>
    </row>
    <row r="19" spans="1:10" s="4" customFormat="1" ht="27.75" customHeight="1" x14ac:dyDescent="0.55000000000000004">
      <c r="B19" s="5" t="s">
        <v>307</v>
      </c>
      <c r="D19" s="64">
        <v>0</v>
      </c>
      <c r="E19" s="5"/>
      <c r="F19" s="5"/>
      <c r="G19" s="5"/>
      <c r="H19" s="64">
        <v>21525</v>
      </c>
      <c r="I19" s="5"/>
      <c r="J19" s="31"/>
    </row>
    <row r="20" spans="1:10" s="4" customFormat="1" ht="27.75" customHeight="1" x14ac:dyDescent="0.55000000000000004">
      <c r="B20" s="5" t="s">
        <v>316</v>
      </c>
      <c r="D20" s="64">
        <v>0</v>
      </c>
      <c r="E20" s="5"/>
      <c r="F20" s="5"/>
      <c r="G20" s="5"/>
      <c r="H20" s="64">
        <v>3786</v>
      </c>
      <c r="I20" s="5"/>
      <c r="J20" s="31"/>
    </row>
    <row r="21" spans="1:10" ht="21.75" customHeight="1" thickBot="1" x14ac:dyDescent="0.6">
      <c r="B21" s="227" t="s">
        <v>67</v>
      </c>
      <c r="C21" s="227"/>
      <c r="D21" s="66">
        <f>SUM(D10:D20)</f>
        <v>1323285969</v>
      </c>
      <c r="E21" s="67"/>
      <c r="F21" s="68"/>
      <c r="G21" s="67"/>
      <c r="H21" s="66">
        <f>SUM(H10:H20)</f>
        <v>21106205744</v>
      </c>
      <c r="I21" s="67"/>
      <c r="J21" s="92"/>
    </row>
    <row r="22" spans="1:10" ht="21.75" customHeight="1" thickTop="1" x14ac:dyDescent="0.55000000000000004">
      <c r="D22" s="2" t="s">
        <v>191</v>
      </c>
      <c r="J22" s="89"/>
    </row>
    <row r="23" spans="1:10" ht="21" customHeight="1" x14ac:dyDescent="0.55000000000000004">
      <c r="A23" s="178">
        <v>13</v>
      </c>
      <c r="B23" s="178"/>
      <c r="C23" s="178"/>
      <c r="D23" s="178"/>
      <c r="E23" s="178"/>
      <c r="F23" s="178"/>
      <c r="G23" s="178"/>
      <c r="H23" s="178"/>
      <c r="I23" s="178"/>
      <c r="J23" s="178"/>
    </row>
    <row r="24" spans="1:10" ht="21.75" customHeight="1" x14ac:dyDescent="0.55000000000000004">
      <c r="J24" s="89"/>
    </row>
  </sheetData>
  <sortState xmlns:xlrd2="http://schemas.microsoft.com/office/spreadsheetml/2017/richdata2" ref="B10:J20">
    <sortCondition descending="1" ref="H10:H20"/>
  </sortState>
  <mergeCells count="13">
    <mergeCell ref="A23:J23"/>
    <mergeCell ref="B2:J2"/>
    <mergeCell ref="B3:J3"/>
    <mergeCell ref="B4:J4"/>
    <mergeCell ref="B21:C21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9" t="s">
        <v>83</v>
      </c>
      <c r="C2" s="179"/>
      <c r="D2" s="179"/>
      <c r="E2" s="179"/>
      <c r="F2" s="179"/>
    </row>
    <row r="3" spans="2:16" ht="30" x14ac:dyDescent="0.55000000000000004">
      <c r="B3" s="179" t="s">
        <v>39</v>
      </c>
      <c r="C3" s="179"/>
      <c r="D3" s="179"/>
      <c r="E3" s="179"/>
      <c r="F3" s="179"/>
    </row>
    <row r="4" spans="2:16" ht="30" x14ac:dyDescent="0.55000000000000004">
      <c r="B4" s="179" t="s">
        <v>294</v>
      </c>
      <c r="C4" s="179"/>
      <c r="D4" s="179"/>
      <c r="E4" s="179"/>
      <c r="F4" s="179"/>
    </row>
    <row r="5" spans="2:16" ht="125.25" customHeight="1" x14ac:dyDescent="0.55000000000000004"/>
    <row r="6" spans="2:16" s="18" customFormat="1" ht="24" x14ac:dyDescent="0.6">
      <c r="B6" s="45" t="s">
        <v>204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21" t="s">
        <v>66</v>
      </c>
      <c r="D8" s="179" t="s">
        <v>41</v>
      </c>
      <c r="F8" s="179" t="s">
        <v>295</v>
      </c>
    </row>
    <row r="9" spans="2:16" ht="30" x14ac:dyDescent="0.55000000000000004">
      <c r="B9" s="230" t="s">
        <v>66</v>
      </c>
      <c r="D9" s="231" t="s">
        <v>36</v>
      </c>
      <c r="F9" s="231" t="s">
        <v>36</v>
      </c>
    </row>
    <row r="10" spans="2:16" x14ac:dyDescent="0.55000000000000004">
      <c r="B10" s="2" t="s">
        <v>115</v>
      </c>
      <c r="D10" s="69">
        <v>7</v>
      </c>
      <c r="E10" s="67"/>
      <c r="F10" s="69">
        <v>31602220</v>
      </c>
    </row>
    <row r="11" spans="2:16" x14ac:dyDescent="0.55000000000000004">
      <c r="B11" s="2" t="s">
        <v>66</v>
      </c>
      <c r="D11" s="69">
        <v>0</v>
      </c>
      <c r="E11" s="67"/>
      <c r="F11" s="69">
        <v>12543849</v>
      </c>
    </row>
    <row r="12" spans="2:16" x14ac:dyDescent="0.55000000000000004">
      <c r="B12" s="2" t="s">
        <v>84</v>
      </c>
      <c r="D12" s="69">
        <v>0</v>
      </c>
      <c r="E12" s="67"/>
      <c r="F12" s="69">
        <v>6478497</v>
      </c>
    </row>
    <row r="13" spans="2:16" ht="21.75" thickBot="1" x14ac:dyDescent="0.6">
      <c r="B13" s="23" t="s">
        <v>67</v>
      </c>
      <c r="D13" s="66">
        <f>SUM(D10:D12)</f>
        <v>7</v>
      </c>
      <c r="E13" s="67"/>
      <c r="F13" s="66">
        <f>SUM(F10:F12)</f>
        <v>50624566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9">
        <v>14</v>
      </c>
      <c r="B17" s="229"/>
      <c r="C17" s="229"/>
      <c r="D17" s="229"/>
      <c r="E17" s="229"/>
      <c r="F17" s="229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32" t="s">
        <v>211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41</v>
      </c>
      <c r="J6" s="120"/>
      <c r="K6" s="122" t="s">
        <v>143</v>
      </c>
    </row>
    <row r="7" spans="1:11" ht="114" customHeight="1" x14ac:dyDescent="0.25">
      <c r="A7" s="122" t="s">
        <v>172</v>
      </c>
      <c r="B7" s="120"/>
      <c r="C7" s="132" t="s">
        <v>173</v>
      </c>
      <c r="D7" s="120"/>
      <c r="E7" s="132" t="s">
        <v>174</v>
      </c>
      <c r="F7" s="120"/>
      <c r="G7" s="132" t="s">
        <v>175</v>
      </c>
      <c r="H7" s="120"/>
      <c r="I7" s="131" t="s">
        <v>176</v>
      </c>
      <c r="J7" s="120"/>
      <c r="K7" s="131" t="s">
        <v>176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15.75" thickBot="1" x14ac:dyDescent="0.3">
      <c r="A12" s="147" t="s">
        <v>61</v>
      </c>
      <c r="B12" s="120"/>
      <c r="C12" s="146"/>
      <c r="D12" s="120"/>
      <c r="E12" s="146"/>
      <c r="F12" s="120"/>
      <c r="G12" s="146"/>
      <c r="H12" s="120"/>
      <c r="I12" s="146"/>
      <c r="J12" s="120"/>
      <c r="K12" s="146"/>
    </row>
    <row r="13" spans="1:11" ht="15.75" thickTop="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9.25" customHeight="1" x14ac:dyDescent="0.25">
      <c r="A15" s="217">
        <v>15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7" zoomScale="85" zoomScaleNormal="110" zoomScaleSheetLayoutView="85" workbookViewId="0">
      <selection activeCell="T21" sqref="T21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30" x14ac:dyDescent="0.55000000000000004">
      <c r="B3" s="179" t="s">
        <v>39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30" x14ac:dyDescent="0.55000000000000004">
      <c r="B4" s="179" t="s">
        <v>294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ht="67.5" customHeight="1" x14ac:dyDescent="0.55000000000000004"/>
    <row r="6" spans="2:28" ht="30" x14ac:dyDescent="0.55000000000000004">
      <c r="B6" s="207" t="s">
        <v>212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33" t="s">
        <v>1</v>
      </c>
      <c r="D7" s="228" t="s">
        <v>47</v>
      </c>
      <c r="E7" s="228" t="s">
        <v>47</v>
      </c>
      <c r="F7" s="228" t="s">
        <v>47</v>
      </c>
      <c r="G7" s="228" t="s">
        <v>47</v>
      </c>
      <c r="H7" s="228" t="s">
        <v>47</v>
      </c>
      <c r="J7" s="228" t="s">
        <v>41</v>
      </c>
      <c r="K7" s="228" t="s">
        <v>41</v>
      </c>
      <c r="L7" s="228" t="s">
        <v>41</v>
      </c>
      <c r="M7" s="228" t="s">
        <v>41</v>
      </c>
      <c r="N7" s="228" t="s">
        <v>41</v>
      </c>
      <c r="P7" s="228" t="s">
        <v>42</v>
      </c>
      <c r="Q7" s="228" t="s">
        <v>42</v>
      </c>
      <c r="R7" s="228" t="s">
        <v>42</v>
      </c>
      <c r="S7" s="228" t="s">
        <v>42</v>
      </c>
      <c r="T7" s="228" t="s">
        <v>42</v>
      </c>
    </row>
    <row r="8" spans="2:28" s="29" customFormat="1" ht="63.75" customHeight="1" x14ac:dyDescent="0.6">
      <c r="B8" s="233" t="s">
        <v>1</v>
      </c>
      <c r="D8" s="119" t="s">
        <v>167</v>
      </c>
      <c r="E8" s="44"/>
      <c r="F8" s="234" t="s">
        <v>48</v>
      </c>
      <c r="G8" s="44"/>
      <c r="H8" s="234" t="s">
        <v>49</v>
      </c>
      <c r="J8" s="234" t="s">
        <v>50</v>
      </c>
      <c r="K8" s="44"/>
      <c r="L8" s="234" t="s">
        <v>45</v>
      </c>
      <c r="M8" s="44"/>
      <c r="N8" s="234" t="s">
        <v>51</v>
      </c>
      <c r="P8" s="234" t="s">
        <v>50</v>
      </c>
      <c r="Q8" s="44"/>
      <c r="R8" s="234" t="s">
        <v>45</v>
      </c>
      <c r="S8" s="44"/>
      <c r="T8" s="234" t="s">
        <v>51</v>
      </c>
    </row>
    <row r="9" spans="2:28" s="29" customFormat="1" ht="24" x14ac:dyDescent="0.6">
      <c r="B9" s="93" t="s">
        <v>95</v>
      </c>
      <c r="D9" s="70" t="s">
        <v>168</v>
      </c>
      <c r="F9" s="64">
        <v>90000</v>
      </c>
      <c r="H9" s="64">
        <v>3500</v>
      </c>
      <c r="J9" s="70">
        <v>0</v>
      </c>
      <c r="L9" s="70">
        <v>0</v>
      </c>
      <c r="N9" s="70">
        <v>0</v>
      </c>
      <c r="P9" s="64">
        <v>315000000</v>
      </c>
      <c r="R9" s="70">
        <v>0</v>
      </c>
      <c r="T9" s="64">
        <v>315000000</v>
      </c>
    </row>
    <row r="10" spans="2:28" s="29" customFormat="1" ht="24" x14ac:dyDescent="0.6">
      <c r="B10" s="93" t="s">
        <v>106</v>
      </c>
      <c r="D10" s="70" t="s">
        <v>113</v>
      </c>
      <c r="F10" s="64">
        <v>40000</v>
      </c>
      <c r="H10" s="64">
        <v>7300</v>
      </c>
      <c r="J10" s="70">
        <v>0</v>
      </c>
      <c r="L10" s="70">
        <v>0</v>
      </c>
      <c r="N10" s="70">
        <v>0</v>
      </c>
      <c r="P10" s="64">
        <v>292000000</v>
      </c>
      <c r="R10" s="70">
        <v>0</v>
      </c>
      <c r="T10" s="64">
        <v>292000000</v>
      </c>
    </row>
    <row r="11" spans="2:28" s="29" customFormat="1" ht="24" x14ac:dyDescent="0.6">
      <c r="B11" s="93" t="s">
        <v>98</v>
      </c>
      <c r="D11" s="70" t="s">
        <v>169</v>
      </c>
      <c r="F11" s="64">
        <v>3450000</v>
      </c>
      <c r="H11" s="64">
        <v>82</v>
      </c>
      <c r="J11" s="70">
        <v>0</v>
      </c>
      <c r="L11" s="70">
        <v>0</v>
      </c>
      <c r="N11" s="70">
        <v>0</v>
      </c>
      <c r="P11" s="64">
        <v>282900000</v>
      </c>
      <c r="R11" s="70">
        <v>0</v>
      </c>
      <c r="T11" s="64">
        <v>282900000</v>
      </c>
    </row>
    <row r="12" spans="2:28" s="29" customFormat="1" ht="24" x14ac:dyDescent="0.6">
      <c r="B12" s="93" t="s">
        <v>108</v>
      </c>
      <c r="D12" s="70" t="s">
        <v>170</v>
      </c>
      <c r="F12" s="64">
        <v>230550</v>
      </c>
      <c r="H12" s="64">
        <v>850</v>
      </c>
      <c r="J12" s="70">
        <v>0</v>
      </c>
      <c r="L12" s="70">
        <v>0</v>
      </c>
      <c r="N12" s="70">
        <v>0</v>
      </c>
      <c r="P12" s="64">
        <v>195967500</v>
      </c>
      <c r="R12" s="70">
        <v>0</v>
      </c>
      <c r="T12" s="64">
        <v>195967500</v>
      </c>
    </row>
    <row r="13" spans="2:28" s="29" customFormat="1" ht="24" x14ac:dyDescent="0.6">
      <c r="B13" s="93" t="s">
        <v>103</v>
      </c>
      <c r="D13" s="70" t="s">
        <v>215</v>
      </c>
      <c r="F13" s="64">
        <v>50000</v>
      </c>
      <c r="H13" s="64">
        <v>2170</v>
      </c>
      <c r="J13" s="70">
        <v>0</v>
      </c>
      <c r="L13" s="70">
        <v>0</v>
      </c>
      <c r="N13" s="70">
        <v>0</v>
      </c>
      <c r="P13" s="64">
        <v>108500000</v>
      </c>
      <c r="R13" s="70">
        <v>0</v>
      </c>
      <c r="T13" s="64">
        <v>108500000</v>
      </c>
    </row>
    <row r="14" spans="2:28" s="29" customFormat="1" ht="24" x14ac:dyDescent="0.6">
      <c r="B14" s="93" t="s">
        <v>111</v>
      </c>
      <c r="D14" s="70" t="s">
        <v>171</v>
      </c>
      <c r="F14" s="64">
        <v>100000</v>
      </c>
      <c r="H14" s="64">
        <v>1060</v>
      </c>
      <c r="J14" s="70">
        <v>0</v>
      </c>
      <c r="L14" s="70">
        <v>0</v>
      </c>
      <c r="N14" s="70">
        <v>0</v>
      </c>
      <c r="P14" s="64">
        <v>106000000</v>
      </c>
      <c r="R14" s="70">
        <v>0</v>
      </c>
      <c r="T14" s="64">
        <v>106000000</v>
      </c>
    </row>
    <row r="15" spans="2:28" s="29" customFormat="1" ht="24" x14ac:dyDescent="0.6">
      <c r="B15" s="93" t="s">
        <v>87</v>
      </c>
      <c r="D15" s="70" t="s">
        <v>229</v>
      </c>
      <c r="F15" s="64">
        <v>8987</v>
      </c>
      <c r="H15" s="64">
        <v>9500</v>
      </c>
      <c r="J15" s="70">
        <v>0</v>
      </c>
      <c r="L15" s="70">
        <v>0</v>
      </c>
      <c r="N15" s="70">
        <v>0</v>
      </c>
      <c r="P15" s="64">
        <v>85376500</v>
      </c>
      <c r="R15" s="70">
        <v>0</v>
      </c>
      <c r="T15" s="64">
        <v>85376500</v>
      </c>
    </row>
    <row r="16" spans="2:28" s="29" customFormat="1" ht="24" x14ac:dyDescent="0.6">
      <c r="B16" s="93" t="s">
        <v>117</v>
      </c>
      <c r="D16" s="70" t="s">
        <v>230</v>
      </c>
      <c r="F16" s="64">
        <v>1000000</v>
      </c>
      <c r="H16" s="64">
        <v>70</v>
      </c>
      <c r="J16" s="70">
        <v>0</v>
      </c>
      <c r="L16" s="70">
        <v>0</v>
      </c>
      <c r="N16" s="70">
        <v>0</v>
      </c>
      <c r="P16" s="64">
        <v>70000000</v>
      </c>
      <c r="R16" s="70">
        <v>0</v>
      </c>
      <c r="T16" s="64">
        <v>70000000</v>
      </c>
    </row>
    <row r="17" spans="2:20" s="29" customFormat="1" ht="24" x14ac:dyDescent="0.6">
      <c r="B17" s="93" t="s">
        <v>217</v>
      </c>
      <c r="D17" s="70" t="s">
        <v>229</v>
      </c>
      <c r="F17" s="64">
        <v>60000</v>
      </c>
      <c r="H17" s="64">
        <v>850</v>
      </c>
      <c r="J17" s="70">
        <v>0</v>
      </c>
      <c r="L17" s="70">
        <v>0</v>
      </c>
      <c r="N17" s="70">
        <v>0</v>
      </c>
      <c r="P17" s="64">
        <v>51000000</v>
      </c>
      <c r="R17" s="70">
        <v>0</v>
      </c>
      <c r="T17" s="64">
        <v>51000000</v>
      </c>
    </row>
    <row r="18" spans="2:20" s="29" customFormat="1" ht="25.5" customHeight="1" x14ac:dyDescent="0.6">
      <c r="B18" s="93" t="s">
        <v>94</v>
      </c>
      <c r="D18" s="70" t="s">
        <v>114</v>
      </c>
      <c r="F18" s="64">
        <v>120690</v>
      </c>
      <c r="H18" s="64">
        <v>320</v>
      </c>
      <c r="J18" s="70">
        <v>0</v>
      </c>
      <c r="L18" s="70">
        <v>0</v>
      </c>
      <c r="N18" s="70">
        <v>0</v>
      </c>
      <c r="P18" s="64">
        <v>38620800</v>
      </c>
      <c r="R18" s="70">
        <v>0</v>
      </c>
      <c r="T18" s="64">
        <v>38620800</v>
      </c>
    </row>
    <row r="19" spans="2:20" s="29" customFormat="1" ht="24" x14ac:dyDescent="0.6">
      <c r="B19" s="93" t="s">
        <v>119</v>
      </c>
      <c r="D19" s="70" t="s">
        <v>231</v>
      </c>
      <c r="F19" s="64">
        <v>200000</v>
      </c>
      <c r="H19" s="64">
        <v>82</v>
      </c>
      <c r="J19" s="70">
        <v>0</v>
      </c>
      <c r="L19" s="70">
        <v>0</v>
      </c>
      <c r="N19" s="70">
        <v>0</v>
      </c>
      <c r="P19" s="64">
        <v>16400000</v>
      </c>
      <c r="R19" s="70">
        <v>0</v>
      </c>
      <c r="T19" s="64">
        <v>16400000</v>
      </c>
    </row>
    <row r="20" spans="2:20" ht="21.75" thickBot="1" x14ac:dyDescent="0.6">
      <c r="B20" s="68" t="s">
        <v>67</v>
      </c>
      <c r="C20" s="97"/>
      <c r="D20" s="97"/>
      <c r="E20" s="97"/>
      <c r="F20" s="66"/>
      <c r="G20" s="68"/>
      <c r="H20" s="66"/>
      <c r="I20" s="67"/>
      <c r="J20" s="66">
        <f>SUM(J9:J19)</f>
        <v>0</v>
      </c>
      <c r="K20" s="67"/>
      <c r="L20" s="66">
        <f>SUM(L9:L19)</f>
        <v>0</v>
      </c>
      <c r="M20" s="67"/>
      <c r="N20" s="66">
        <f>SUM(N9:N19)</f>
        <v>0</v>
      </c>
      <c r="O20" s="67"/>
      <c r="P20" s="66">
        <f>SUM(P9:P19)</f>
        <v>1561764800</v>
      </c>
      <c r="Q20" s="67"/>
      <c r="R20" s="66">
        <f>SUM(R9:R19)</f>
        <v>0</v>
      </c>
      <c r="S20" s="67"/>
      <c r="T20" s="66">
        <f>SUM(T9:T19)</f>
        <v>1561764800</v>
      </c>
    </row>
    <row r="21" spans="2:20" ht="21.75" thickTop="1" x14ac:dyDescent="0.55000000000000004">
      <c r="L21"/>
    </row>
    <row r="22" spans="2:20" ht="30" x14ac:dyDescent="0.55000000000000004">
      <c r="B22" s="67"/>
      <c r="C22" s="67"/>
      <c r="D22" s="67"/>
      <c r="E22" s="67"/>
      <c r="F22" s="67"/>
      <c r="G22" s="67"/>
      <c r="H22" s="67"/>
      <c r="I22" s="67"/>
      <c r="J22" s="74">
        <v>16</v>
      </c>
      <c r="K22" s="67"/>
      <c r="L22" s="130"/>
      <c r="M22" s="67"/>
      <c r="N22" s="67"/>
      <c r="O22" s="67"/>
      <c r="P22" s="67"/>
      <c r="Q22" s="67"/>
      <c r="R22" s="67"/>
      <c r="S22" s="67"/>
      <c r="T22" s="67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87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  <rowBreaks count="1" manualBreakCount="1">
    <brk id="1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24" x14ac:dyDescent="0.25">
      <c r="A5" s="232" t="s">
        <v>213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</row>
    <row r="6" spans="1:19" ht="21" x14ac:dyDescent="0.25">
      <c r="A6" s="190" t="s">
        <v>177</v>
      </c>
      <c r="B6" s="120"/>
      <c r="C6" s="120"/>
      <c r="D6" s="120"/>
      <c r="E6" s="120"/>
      <c r="F6" s="120"/>
      <c r="G6" s="120"/>
      <c r="H6" s="120"/>
      <c r="I6" s="190" t="s">
        <v>41</v>
      </c>
      <c r="J6" s="190"/>
      <c r="K6" s="190"/>
      <c r="L6" s="190"/>
      <c r="M6" s="190"/>
      <c r="N6" s="120"/>
      <c r="O6" s="190" t="s">
        <v>143</v>
      </c>
      <c r="P6" s="190"/>
      <c r="Q6" s="190"/>
      <c r="R6" s="190"/>
      <c r="S6" s="190"/>
    </row>
    <row r="7" spans="1:19" ht="63" x14ac:dyDescent="0.25">
      <c r="A7" s="190"/>
      <c r="B7" s="120"/>
      <c r="C7" s="132" t="s">
        <v>178</v>
      </c>
      <c r="D7" s="120"/>
      <c r="E7" s="132" t="s">
        <v>72</v>
      </c>
      <c r="F7" s="120"/>
      <c r="G7" s="132" t="s">
        <v>179</v>
      </c>
      <c r="H7" s="120"/>
      <c r="I7" s="131" t="s">
        <v>44</v>
      </c>
      <c r="J7" s="121"/>
      <c r="K7" s="131" t="s">
        <v>45</v>
      </c>
      <c r="L7" s="121"/>
      <c r="M7" s="131" t="s">
        <v>46</v>
      </c>
      <c r="N7" s="120"/>
      <c r="O7" s="131" t="s">
        <v>44</v>
      </c>
      <c r="P7" s="121"/>
      <c r="Q7" s="131" t="s">
        <v>45</v>
      </c>
      <c r="R7" s="121"/>
      <c r="S7" s="131" t="s">
        <v>46</v>
      </c>
    </row>
    <row r="8" spans="1:19" ht="18.75" x14ac:dyDescent="0.25">
      <c r="A8" s="127" t="s">
        <v>88</v>
      </c>
      <c r="B8" s="120"/>
      <c r="C8" s="133"/>
      <c r="D8" s="120"/>
      <c r="E8" s="152" t="s">
        <v>89</v>
      </c>
      <c r="F8" s="120"/>
      <c r="G8" s="125">
        <v>18</v>
      </c>
      <c r="H8" s="120"/>
      <c r="I8" s="124">
        <v>0</v>
      </c>
      <c r="J8" s="120"/>
      <c r="K8" s="124">
        <v>0</v>
      </c>
      <c r="L8" s="120"/>
      <c r="M8" s="124">
        <v>0</v>
      </c>
      <c r="N8" s="120"/>
      <c r="O8" s="124">
        <v>1988900495</v>
      </c>
      <c r="P8" s="120"/>
      <c r="Q8" s="124">
        <v>0</v>
      </c>
      <c r="R8" s="120"/>
      <c r="S8" s="124">
        <v>1988900495</v>
      </c>
    </row>
    <row r="9" spans="1:19" ht="21.75" thickBot="1" x14ac:dyDescent="0.3">
      <c r="A9" s="128" t="s">
        <v>61</v>
      </c>
      <c r="B9" s="120"/>
      <c r="C9" s="126"/>
      <c r="D9" s="120"/>
      <c r="E9" s="151"/>
      <c r="F9" s="120"/>
      <c r="G9" s="126"/>
      <c r="H9" s="120"/>
      <c r="I9" s="126">
        <f>SUM(I8)</f>
        <v>0</v>
      </c>
      <c r="J9" s="120"/>
      <c r="K9" s="126">
        <v>0</v>
      </c>
      <c r="L9" s="120"/>
      <c r="M9" s="126">
        <f>SUM(M8)</f>
        <v>0</v>
      </c>
      <c r="N9" s="120"/>
      <c r="O9" s="126">
        <f>SUM(O8)</f>
        <v>1988900495</v>
      </c>
      <c r="P9" s="120"/>
      <c r="Q9" s="126">
        <v>0</v>
      </c>
      <c r="R9" s="120"/>
      <c r="S9" s="126">
        <f>SUM(S8)</f>
        <v>1988900495</v>
      </c>
    </row>
    <row r="10" spans="1:19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19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30" x14ac:dyDescent="0.25">
      <c r="A15" s="178">
        <v>17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</row>
    <row r="16" spans="1:19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spans="1:19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4"/>
  <sheetViews>
    <sheetView rightToLeft="1" view="pageBreakPreview" topLeftCell="A4" zoomScale="70" zoomScaleNormal="70" zoomScaleSheetLayoutView="70" workbookViewId="0">
      <selection activeCell="L27" sqref="L27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8" t="s">
        <v>83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22" ht="27" customHeight="1" x14ac:dyDescent="0.25">
      <c r="B3" s="238" t="s">
        <v>39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22" ht="27" customHeight="1" x14ac:dyDescent="0.25">
      <c r="B4" s="238" t="s">
        <v>294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2:22" s="25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30.75" customHeight="1" x14ac:dyDescent="0.55000000000000004">
      <c r="B6" s="236" t="s">
        <v>197</v>
      </c>
      <c r="C6" s="236"/>
      <c r="D6" s="236"/>
      <c r="E6" s="236"/>
      <c r="F6" s="236"/>
      <c r="G6" s="236"/>
      <c r="H6" s="236"/>
      <c r="I6" s="236"/>
      <c r="J6" s="236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7" t="s">
        <v>40</v>
      </c>
      <c r="C8" s="237" t="s">
        <v>40</v>
      </c>
      <c r="D8" s="237" t="s">
        <v>41</v>
      </c>
      <c r="E8" s="237" t="s">
        <v>41</v>
      </c>
      <c r="F8" s="237" t="s">
        <v>41</v>
      </c>
      <c r="G8" s="237" t="s">
        <v>41</v>
      </c>
      <c r="H8" s="237" t="s">
        <v>41</v>
      </c>
      <c r="I8" s="76"/>
      <c r="J8" s="237" t="s">
        <v>42</v>
      </c>
      <c r="K8" s="237" t="s">
        <v>42</v>
      </c>
      <c r="L8" s="237" t="s">
        <v>42</v>
      </c>
      <c r="M8" s="237" t="s">
        <v>42</v>
      </c>
      <c r="N8" s="237" t="s">
        <v>42</v>
      </c>
    </row>
    <row r="9" spans="2:22" s="26" customFormat="1" ht="58.5" customHeight="1" x14ac:dyDescent="0.25">
      <c r="B9" s="240" t="s">
        <v>43</v>
      </c>
      <c r="C9" s="77"/>
      <c r="D9" s="240" t="s">
        <v>44</v>
      </c>
      <c r="E9" s="77"/>
      <c r="F9" s="240" t="s">
        <v>45</v>
      </c>
      <c r="G9" s="77"/>
      <c r="H9" s="240" t="s">
        <v>46</v>
      </c>
      <c r="I9" s="76"/>
      <c r="J9" s="240" t="s">
        <v>44</v>
      </c>
      <c r="K9" s="77"/>
      <c r="L9" s="240" t="s">
        <v>45</v>
      </c>
      <c r="M9" s="77"/>
      <c r="N9" s="240" t="s">
        <v>46</v>
      </c>
    </row>
    <row r="10" spans="2:22" s="25" customFormat="1" ht="23.25" customHeight="1" x14ac:dyDescent="0.25">
      <c r="B10" s="78" t="s">
        <v>299</v>
      </c>
      <c r="C10" s="76"/>
      <c r="D10" s="134">
        <v>443815566</v>
      </c>
      <c r="E10" s="80"/>
      <c r="F10" s="79">
        <v>-400</v>
      </c>
      <c r="G10" s="80"/>
      <c r="H10" s="79">
        <v>443815966</v>
      </c>
      <c r="I10" s="80"/>
      <c r="J10" s="79">
        <v>6958132910</v>
      </c>
      <c r="K10" s="80"/>
      <c r="L10" s="79">
        <v>1037705</v>
      </c>
      <c r="M10" s="80"/>
      <c r="N10" s="79">
        <v>6957095205</v>
      </c>
    </row>
    <row r="11" spans="2:22" s="25" customFormat="1" ht="23.25" customHeight="1" x14ac:dyDescent="0.25">
      <c r="B11" s="78" t="s">
        <v>300</v>
      </c>
      <c r="C11" s="76"/>
      <c r="D11" s="134">
        <v>447217025</v>
      </c>
      <c r="E11" s="80"/>
      <c r="F11" s="79">
        <v>-5135</v>
      </c>
      <c r="G11" s="80"/>
      <c r="H11" s="79">
        <v>447222160</v>
      </c>
      <c r="I11" s="80"/>
      <c r="J11" s="79">
        <v>7323665615</v>
      </c>
      <c r="K11" s="80"/>
      <c r="L11" s="79">
        <v>921185</v>
      </c>
      <c r="M11" s="80"/>
      <c r="N11" s="79">
        <v>7322744430</v>
      </c>
    </row>
    <row r="12" spans="2:22" s="25" customFormat="1" ht="23.25" customHeight="1" x14ac:dyDescent="0.25">
      <c r="B12" s="78" t="s">
        <v>301</v>
      </c>
      <c r="C12" s="76"/>
      <c r="D12" s="134">
        <v>432201008</v>
      </c>
      <c r="E12" s="80"/>
      <c r="F12" s="79">
        <v>19709</v>
      </c>
      <c r="G12" s="80"/>
      <c r="H12" s="79">
        <v>432181299</v>
      </c>
      <c r="I12" s="80"/>
      <c r="J12" s="79">
        <v>4808497041</v>
      </c>
      <c r="K12" s="80"/>
      <c r="L12" s="79">
        <v>1483422</v>
      </c>
      <c r="M12" s="80"/>
      <c r="N12" s="79">
        <v>4807013619</v>
      </c>
    </row>
    <row r="13" spans="2:22" s="25" customFormat="1" ht="23.25" customHeight="1" x14ac:dyDescent="0.25">
      <c r="B13" s="78" t="s">
        <v>302</v>
      </c>
      <c r="C13" s="76"/>
      <c r="D13" s="134">
        <v>0</v>
      </c>
      <c r="E13" s="80"/>
      <c r="F13" s="79">
        <v>0</v>
      </c>
      <c r="G13" s="80"/>
      <c r="H13" s="79">
        <v>0</v>
      </c>
      <c r="I13" s="80"/>
      <c r="J13" s="79">
        <v>1832742399</v>
      </c>
      <c r="K13" s="80"/>
      <c r="L13" s="79">
        <v>0</v>
      </c>
      <c r="M13" s="80"/>
      <c r="N13" s="79">
        <v>1832742399</v>
      </c>
    </row>
    <row r="14" spans="2:22" s="25" customFormat="1" ht="23.25" customHeight="1" x14ac:dyDescent="0.25">
      <c r="B14" s="78" t="s">
        <v>303</v>
      </c>
      <c r="C14" s="76"/>
      <c r="D14" s="134">
        <v>13737</v>
      </c>
      <c r="E14" s="80"/>
      <c r="F14" s="79">
        <v>0</v>
      </c>
      <c r="G14" s="80"/>
      <c r="H14" s="79">
        <v>13737</v>
      </c>
      <c r="I14" s="80"/>
      <c r="J14" s="79">
        <v>182467538</v>
      </c>
      <c r="K14" s="80"/>
      <c r="L14" s="79">
        <v>0</v>
      </c>
      <c r="M14" s="80"/>
      <c r="N14" s="79">
        <v>182467538</v>
      </c>
    </row>
    <row r="15" spans="2:22" s="25" customFormat="1" ht="23.25" customHeight="1" x14ac:dyDescent="0.25">
      <c r="B15" s="78" t="s">
        <v>298</v>
      </c>
      <c r="C15" s="76"/>
      <c r="D15" s="134">
        <v>29955</v>
      </c>
      <c r="E15" s="80"/>
      <c r="F15" s="79">
        <v>0</v>
      </c>
      <c r="G15" s="80"/>
      <c r="H15" s="79">
        <v>29955</v>
      </c>
      <c r="I15" s="80"/>
      <c r="J15" s="79">
        <v>372010</v>
      </c>
      <c r="K15" s="80"/>
      <c r="L15" s="79">
        <v>0</v>
      </c>
      <c r="M15" s="80"/>
      <c r="N15" s="79">
        <v>372010</v>
      </c>
    </row>
    <row r="16" spans="2:22" s="25" customFormat="1" ht="23.25" customHeight="1" x14ac:dyDescent="0.25">
      <c r="B16" s="78" t="s">
        <v>304</v>
      </c>
      <c r="C16" s="76"/>
      <c r="D16" s="134">
        <v>0</v>
      </c>
      <c r="E16" s="80"/>
      <c r="F16" s="79">
        <v>0</v>
      </c>
      <c r="G16" s="80"/>
      <c r="H16" s="79">
        <v>0</v>
      </c>
      <c r="I16" s="80"/>
      <c r="J16" s="79">
        <v>178217</v>
      </c>
      <c r="K16" s="80"/>
      <c r="L16" s="79">
        <v>0</v>
      </c>
      <c r="M16" s="80"/>
      <c r="N16" s="79">
        <v>178217</v>
      </c>
    </row>
    <row r="17" spans="2:14" s="25" customFormat="1" ht="23.25" customHeight="1" x14ac:dyDescent="0.25">
      <c r="B17" s="78" t="s">
        <v>305</v>
      </c>
      <c r="C17" s="76"/>
      <c r="D17" s="134">
        <v>2205</v>
      </c>
      <c r="E17" s="80"/>
      <c r="F17" s="79">
        <v>0</v>
      </c>
      <c r="G17" s="80"/>
      <c r="H17" s="79">
        <v>2205</v>
      </c>
      <c r="I17" s="80"/>
      <c r="J17" s="79">
        <v>47724</v>
      </c>
      <c r="K17" s="80"/>
      <c r="L17" s="79">
        <v>0</v>
      </c>
      <c r="M17" s="80"/>
      <c r="N17" s="79">
        <v>47724</v>
      </c>
    </row>
    <row r="18" spans="2:14" s="25" customFormat="1" ht="22.5" customHeight="1" x14ac:dyDescent="0.25">
      <c r="B18" s="78" t="s">
        <v>306</v>
      </c>
      <c r="C18" s="76"/>
      <c r="D18" s="134">
        <v>6473</v>
      </c>
      <c r="E18" s="80"/>
      <c r="F18" s="79">
        <v>0</v>
      </c>
      <c r="G18" s="80"/>
      <c r="H18" s="79">
        <v>6473</v>
      </c>
      <c r="I18" s="80"/>
      <c r="J18" s="79">
        <v>76979</v>
      </c>
      <c r="K18" s="80"/>
      <c r="L18" s="79">
        <v>0</v>
      </c>
      <c r="M18" s="80"/>
      <c r="N18" s="79">
        <v>76979</v>
      </c>
    </row>
    <row r="19" spans="2:14" s="25" customFormat="1" ht="23.25" customHeight="1" x14ac:dyDescent="0.25">
      <c r="B19" s="78" t="s">
        <v>307</v>
      </c>
      <c r="C19" s="76"/>
      <c r="D19" s="134">
        <v>0</v>
      </c>
      <c r="E19" s="80"/>
      <c r="F19" s="79">
        <v>0</v>
      </c>
      <c r="G19" s="80"/>
      <c r="H19" s="79">
        <v>0</v>
      </c>
      <c r="I19" s="80"/>
      <c r="J19" s="79">
        <v>21525</v>
      </c>
      <c r="K19" s="80"/>
      <c r="L19" s="79">
        <v>0</v>
      </c>
      <c r="M19" s="80"/>
      <c r="N19" s="79">
        <v>21525</v>
      </c>
    </row>
    <row r="20" spans="2:14" s="25" customFormat="1" ht="23.25" customHeight="1" x14ac:dyDescent="0.25">
      <c r="B20" s="78" t="s">
        <v>308</v>
      </c>
      <c r="C20" s="76"/>
      <c r="D20" s="134">
        <v>0</v>
      </c>
      <c r="E20" s="80"/>
      <c r="F20" s="79">
        <v>0</v>
      </c>
      <c r="G20" s="80"/>
      <c r="H20" s="79">
        <v>0</v>
      </c>
      <c r="I20" s="80"/>
      <c r="J20" s="79">
        <v>3786</v>
      </c>
      <c r="K20" s="80"/>
      <c r="L20" s="79">
        <v>0</v>
      </c>
      <c r="M20" s="80"/>
      <c r="N20" s="79">
        <v>3786</v>
      </c>
    </row>
    <row r="21" spans="2:14" s="25" customFormat="1" ht="21.75" customHeight="1" thickBot="1" x14ac:dyDescent="0.3">
      <c r="B21" s="239" t="s">
        <v>67</v>
      </c>
      <c r="C21" s="239"/>
      <c r="D21" s="81">
        <f>SUM(D10:D20)</f>
        <v>1323285969</v>
      </c>
      <c r="E21" s="81"/>
      <c r="F21" s="159">
        <f>SUM(F10:F20)</f>
        <v>14174</v>
      </c>
      <c r="G21" s="81"/>
      <c r="H21" s="81">
        <f>SUM(H10:H20)</f>
        <v>1323271795</v>
      </c>
      <c r="I21" s="81"/>
      <c r="J21" s="81">
        <f>SUM(J10:J20)</f>
        <v>21106205744</v>
      </c>
      <c r="K21" s="81"/>
      <c r="L21" s="81">
        <f>SUM(L10:L20)</f>
        <v>3442312</v>
      </c>
      <c r="M21" s="81"/>
      <c r="N21" s="81">
        <f>SUM(N10:N20)</f>
        <v>21102763432</v>
      </c>
    </row>
    <row r="22" spans="2:14" ht="21.75" customHeight="1" thickTop="1" x14ac:dyDescent="0.25"/>
    <row r="23" spans="2:14" ht="21.75" customHeight="1" x14ac:dyDescent="0.25">
      <c r="F23" s="88"/>
    </row>
    <row r="24" spans="2:14" ht="21.75" customHeight="1" x14ac:dyDescent="0.25">
      <c r="B24" s="235">
        <v>18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</row>
  </sheetData>
  <sortState xmlns:xlrd2="http://schemas.microsoft.com/office/spreadsheetml/2017/richdata2" ref="B10:N20">
    <sortCondition descending="1" ref="N10:N20"/>
  </sortState>
  <mergeCells count="16">
    <mergeCell ref="B24:N24"/>
    <mergeCell ref="B6:J6"/>
    <mergeCell ref="B8:C8"/>
    <mergeCell ref="B2:N2"/>
    <mergeCell ref="B3:N3"/>
    <mergeCell ref="B4:N4"/>
    <mergeCell ref="B21:C21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9" t="s">
        <v>83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3:17" ht="30" x14ac:dyDescent="0.55000000000000004">
      <c r="C3" s="179" t="s"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3:17" ht="30" x14ac:dyDescent="0.55000000000000004">
      <c r="C4" s="179" t="s">
        <v>294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80" t="s">
        <v>73</v>
      </c>
      <c r="D9" s="181" t="s">
        <v>293</v>
      </c>
      <c r="E9" s="181" t="s">
        <v>2</v>
      </c>
      <c r="F9" s="181" t="s">
        <v>2</v>
      </c>
      <c r="G9" s="181" t="s">
        <v>2</v>
      </c>
      <c r="I9" s="181" t="s">
        <v>3</v>
      </c>
      <c r="J9" s="181" t="s">
        <v>3</v>
      </c>
      <c r="K9" s="181" t="s">
        <v>3</v>
      </c>
      <c r="M9" s="181" t="s">
        <v>295</v>
      </c>
      <c r="N9" s="181" t="s">
        <v>4</v>
      </c>
      <c r="O9" s="181" t="s">
        <v>4</v>
      </c>
      <c r="P9" s="181" t="s">
        <v>4</v>
      </c>
      <c r="Q9" s="181" t="s">
        <v>4</v>
      </c>
    </row>
    <row r="10" spans="3:17" s="5" customFormat="1" ht="44.25" customHeight="1" x14ac:dyDescent="0.25">
      <c r="C10" s="180"/>
      <c r="D10" s="9"/>
      <c r="E10" s="182" t="s">
        <v>6</v>
      </c>
      <c r="F10" s="9"/>
      <c r="G10" s="182" t="s">
        <v>7</v>
      </c>
      <c r="I10" s="182" t="s">
        <v>74</v>
      </c>
      <c r="J10" s="9"/>
      <c r="K10" s="182" t="s">
        <v>75</v>
      </c>
      <c r="L10" s="31">
        <v>0</v>
      </c>
      <c r="M10" s="182" t="s">
        <v>6</v>
      </c>
      <c r="N10" s="9"/>
      <c r="O10" s="182" t="s">
        <v>7</v>
      </c>
      <c r="Q10" s="184" t="s">
        <v>11</v>
      </c>
    </row>
    <row r="11" spans="3:17" s="5" customFormat="1" ht="39.75" customHeight="1" x14ac:dyDescent="0.25">
      <c r="C11" s="180"/>
      <c r="D11" s="8"/>
      <c r="E11" s="183" t="s">
        <v>6</v>
      </c>
      <c r="F11" s="8"/>
      <c r="G11" s="183" t="s">
        <v>7</v>
      </c>
      <c r="I11" s="183"/>
      <c r="J11" s="8"/>
      <c r="K11" s="183"/>
      <c r="L11" s="31">
        <v>0</v>
      </c>
      <c r="M11" s="183" t="s">
        <v>6</v>
      </c>
      <c r="N11" s="8"/>
      <c r="O11" s="183" t="s">
        <v>7</v>
      </c>
      <c r="Q11" s="185" t="s">
        <v>11</v>
      </c>
    </row>
    <row r="12" spans="3:17" x14ac:dyDescent="0.55000000000000004">
      <c r="C12" s="30" t="s">
        <v>70</v>
      </c>
      <c r="E12" s="99">
        <f>'اوراق مشارکت'!R21</f>
        <v>74208986230</v>
      </c>
      <c r="F12" s="20"/>
      <c r="G12" s="99">
        <f>'اوراق مشارکت'!T21</f>
        <v>78612680474</v>
      </c>
      <c r="H12" s="20"/>
      <c r="I12" s="99">
        <f>'اوراق مشارکت'!X21</f>
        <v>9282892301</v>
      </c>
      <c r="J12" s="20"/>
      <c r="K12" s="99">
        <f>'اوراق مشارکت'!AB21</f>
        <v>0</v>
      </c>
      <c r="L12" s="47">
        <v>0</v>
      </c>
      <c r="M12" s="99">
        <f>'اوراق مشارکت'!AH21</f>
        <v>83491878531</v>
      </c>
      <c r="N12" s="20"/>
      <c r="O12" s="99">
        <f>'اوراق مشارکت'!AJ21</f>
        <v>88538459302</v>
      </c>
      <c r="P12" s="20"/>
      <c r="Q12" s="47">
        <f>O12/$O$17</f>
        <v>0.53970032866200823</v>
      </c>
    </row>
    <row r="13" spans="3:17" x14ac:dyDescent="0.55000000000000004">
      <c r="C13" s="2" t="s">
        <v>85</v>
      </c>
      <c r="E13" s="99">
        <f>سپرده!D17</f>
        <v>54068721049</v>
      </c>
      <c r="F13" s="20"/>
      <c r="G13" s="99">
        <f>سپرده!D17</f>
        <v>54068721049</v>
      </c>
      <c r="H13" s="20"/>
      <c r="I13" s="99">
        <f>سپرده!F17</f>
        <v>4208283283</v>
      </c>
      <c r="J13" s="20"/>
      <c r="K13" s="99">
        <f>سپرده!H17</f>
        <v>3727489142</v>
      </c>
      <c r="L13" s="47">
        <v>0.3836</v>
      </c>
      <c r="M13" s="99">
        <f>سپرده!J17</f>
        <v>54549515190</v>
      </c>
      <c r="N13" s="20"/>
      <c r="O13" s="99">
        <f>سپرده!J17</f>
        <v>54549515190</v>
      </c>
      <c r="P13" s="20"/>
      <c r="Q13" s="98">
        <f>O13/$O$17</f>
        <v>0.33251528780251971</v>
      </c>
    </row>
    <row r="14" spans="3:17" x14ac:dyDescent="0.55000000000000004">
      <c r="C14" s="2" t="s">
        <v>69</v>
      </c>
      <c r="E14" s="99">
        <f>سهام!G19</f>
        <v>10282416799</v>
      </c>
      <c r="F14" s="20"/>
      <c r="G14" s="99">
        <f>سهام!I19</f>
        <v>9305875298.7539997</v>
      </c>
      <c r="H14" s="20"/>
      <c r="I14" s="99">
        <f>سهام!M19</f>
        <v>0</v>
      </c>
      <c r="J14" s="20"/>
      <c r="K14" s="99">
        <f>سهام!Q19</f>
        <v>584950165</v>
      </c>
      <c r="L14" s="47">
        <v>0</v>
      </c>
      <c r="M14" s="99">
        <f>سهام!W19</f>
        <v>9568408041</v>
      </c>
      <c r="N14" s="20"/>
      <c r="O14" s="99">
        <f>سهام!Y19</f>
        <v>8536409865.1381493</v>
      </c>
      <c r="P14" s="20"/>
      <c r="Q14" s="105">
        <f>O14/$O$17</f>
        <v>5.2035050599808647E-2</v>
      </c>
    </row>
    <row r="15" spans="3:17" x14ac:dyDescent="0.55000000000000004">
      <c r="C15" s="2" t="s">
        <v>192</v>
      </c>
      <c r="E15" s="99">
        <f>'واحدهای صندوق'!F13</f>
        <v>26107911164</v>
      </c>
      <c r="F15" s="20"/>
      <c r="G15" s="99">
        <f>'واحدهای صندوق'!H13</f>
        <v>23848337211.696369</v>
      </c>
      <c r="H15" s="20"/>
      <c r="I15" s="99">
        <f>'واحدهای صندوق'!L13</f>
        <v>0</v>
      </c>
      <c r="J15" s="20"/>
      <c r="K15" s="99">
        <f>'واحدهای صندوق'!P13</f>
        <v>10658386632</v>
      </c>
      <c r="L15" s="47"/>
      <c r="M15" s="99">
        <f>'واحدهای صندوق'!V13</f>
        <v>14706241748</v>
      </c>
      <c r="N15" s="20"/>
      <c r="O15" s="99">
        <f>'واحدهای صندوق'!X13</f>
        <v>12426765141.879375</v>
      </c>
      <c r="P15" s="20"/>
      <c r="Q15" s="164">
        <f>O15/O17</f>
        <v>7.5749332935663452E-2</v>
      </c>
    </row>
    <row r="16" spans="3:17" x14ac:dyDescent="0.55000000000000004">
      <c r="E16" s="3"/>
      <c r="G16" s="3"/>
      <c r="I16" s="3"/>
      <c r="K16" s="3"/>
      <c r="L16" s="89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164668035242</v>
      </c>
      <c r="F17" s="69">
        <f>SUM(F12:F14)</f>
        <v>0</v>
      </c>
      <c r="G17" s="66">
        <f>SUM(G12:G16)</f>
        <v>165835614033.45038</v>
      </c>
      <c r="H17" s="69">
        <f>SUM(H12:H14)</f>
        <v>0</v>
      </c>
      <c r="I17" s="66">
        <f>SUM(I12:I16)</f>
        <v>13491175584</v>
      </c>
      <c r="J17" s="69">
        <f>SUM(J12:J14)</f>
        <v>0</v>
      </c>
      <c r="K17" s="66">
        <f>SUM(K12:K16)</f>
        <v>14970825939</v>
      </c>
      <c r="L17" s="69">
        <v>0</v>
      </c>
      <c r="M17" s="66">
        <f>SUM(M12:M16)</f>
        <v>162316043510</v>
      </c>
      <c r="N17" s="69">
        <f>SUM(N12:N14)</f>
        <v>0</v>
      </c>
      <c r="O17" s="66">
        <f>SUM(O12:O16)</f>
        <v>164051149499.01752</v>
      </c>
      <c r="P17" s="69">
        <f>SUM(P12:P14)</f>
        <v>0</v>
      </c>
      <c r="Q17" s="101">
        <f>O17/$O$17</f>
        <v>1</v>
      </c>
    </row>
    <row r="18" spans="1:19" ht="21.75" thickTop="1" x14ac:dyDescent="0.55000000000000004">
      <c r="L18" s="89">
        <v>0.2044</v>
      </c>
      <c r="Q18" s="7"/>
    </row>
    <row r="19" spans="1:19" x14ac:dyDescent="0.55000000000000004">
      <c r="L19" s="89">
        <v>0.11650000000000001</v>
      </c>
    </row>
    <row r="20" spans="1:19" x14ac:dyDescent="0.55000000000000004">
      <c r="L20" s="89">
        <v>0</v>
      </c>
    </row>
    <row r="21" spans="1:19" ht="21" customHeight="1" x14ac:dyDescent="0.55000000000000004">
      <c r="A21" s="178">
        <v>1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</row>
    <row r="22" spans="1:19" x14ac:dyDescent="0.55000000000000004">
      <c r="L22" s="89">
        <v>0</v>
      </c>
    </row>
    <row r="23" spans="1:19" x14ac:dyDescent="0.55000000000000004">
      <c r="L23" s="89">
        <v>0.13189999999999999</v>
      </c>
    </row>
    <row r="24" spans="1:19" x14ac:dyDescent="0.55000000000000004">
      <c r="L24" s="89">
        <v>3.9899999999999998E-2</v>
      </c>
    </row>
    <row r="25" spans="1:19" x14ac:dyDescent="0.55000000000000004">
      <c r="L25" s="89">
        <v>0.18509999999999999</v>
      </c>
    </row>
    <row r="26" spans="1:19" x14ac:dyDescent="0.55000000000000004">
      <c r="L26" s="89">
        <v>1.89E-2</v>
      </c>
    </row>
    <row r="27" spans="1:19" x14ac:dyDescent="0.55000000000000004">
      <c r="L27" s="89">
        <v>5.16E-2</v>
      </c>
    </row>
    <row r="28" spans="1:19" x14ac:dyDescent="0.55000000000000004">
      <c r="L28" s="89">
        <v>3.6200000000000003E-2</v>
      </c>
    </row>
    <row r="29" spans="1:19" x14ac:dyDescent="0.55000000000000004">
      <c r="L29" s="89">
        <v>0</v>
      </c>
    </row>
    <row r="30" spans="1:19" x14ac:dyDescent="0.55000000000000004">
      <c r="L30" s="89">
        <v>1.8200000000000001E-2</v>
      </c>
    </row>
    <row r="31" spans="1:19" x14ac:dyDescent="0.55000000000000004">
      <c r="L31" s="89">
        <v>3.3000000000000002E-2</v>
      </c>
    </row>
    <row r="32" spans="1:19" x14ac:dyDescent="0.55000000000000004">
      <c r="L32" s="89">
        <v>5.7999999999999996E-3</v>
      </c>
    </row>
    <row r="33" spans="12:12" x14ac:dyDescent="0.55000000000000004">
      <c r="L33" s="89">
        <v>2.0000000000000001E-4</v>
      </c>
    </row>
    <row r="34" spans="12:12" x14ac:dyDescent="0.55000000000000004">
      <c r="L34" s="89">
        <v>0</v>
      </c>
    </row>
    <row r="35" spans="12:12" x14ac:dyDescent="0.55000000000000004">
      <c r="L35" s="89">
        <v>0</v>
      </c>
    </row>
    <row r="36" spans="12:12" x14ac:dyDescent="0.55000000000000004">
      <c r="L36" s="89">
        <v>0</v>
      </c>
    </row>
    <row r="37" spans="12:12" x14ac:dyDescent="0.55000000000000004">
      <c r="L37" s="89">
        <v>1E-4</v>
      </c>
    </row>
    <row r="38" spans="12:12" x14ac:dyDescent="0.55000000000000004">
      <c r="L38" s="89">
        <v>-9.1000000000000004E-3</v>
      </c>
    </row>
    <row r="39" spans="12:12" x14ac:dyDescent="0.55000000000000004">
      <c r="L39" s="89">
        <v>0</v>
      </c>
    </row>
    <row r="40" spans="12:12" x14ac:dyDescent="0.55000000000000004">
      <c r="L40" s="89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4"/>
  <sheetViews>
    <sheetView rightToLeft="1" view="pageBreakPreview" topLeftCell="B10" zoomScaleNormal="55" zoomScaleSheetLayoutView="100" workbookViewId="0">
      <selection activeCell="B10" sqref="B10:R2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1" t="s">
        <v>83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2:28" ht="30" x14ac:dyDescent="0.55000000000000004">
      <c r="B3" s="181" t="s">
        <v>39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2:28" ht="30" x14ac:dyDescent="0.55000000000000004">
      <c r="B4" s="181" t="s">
        <v>294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2:28" ht="61.5" customHeight="1" x14ac:dyDescent="0.55000000000000004"/>
    <row r="6" spans="2:28" s="2" customFormat="1" ht="30" x14ac:dyDescent="0.55000000000000004">
      <c r="B6" s="11" t="s">
        <v>198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80" t="s">
        <v>1</v>
      </c>
      <c r="D8" s="181" t="s">
        <v>41</v>
      </c>
      <c r="E8" s="181" t="s">
        <v>41</v>
      </c>
      <c r="F8" s="181" t="s">
        <v>41</v>
      </c>
      <c r="G8" s="181" t="s">
        <v>41</v>
      </c>
      <c r="H8" s="181" t="s">
        <v>41</v>
      </c>
      <c r="I8" s="181" t="s">
        <v>41</v>
      </c>
      <c r="J8" s="181" t="s">
        <v>41</v>
      </c>
      <c r="L8" s="181" t="s">
        <v>42</v>
      </c>
      <c r="M8" s="181" t="s">
        <v>42</v>
      </c>
      <c r="N8" s="181" t="s">
        <v>42</v>
      </c>
      <c r="O8" s="181" t="s">
        <v>42</v>
      </c>
      <c r="P8" s="181" t="s">
        <v>42</v>
      </c>
      <c r="Q8" s="181" t="s">
        <v>42</v>
      </c>
      <c r="R8" s="181" t="s">
        <v>42</v>
      </c>
    </row>
    <row r="9" spans="2:28" ht="69" customHeight="1" x14ac:dyDescent="0.65">
      <c r="B9" s="180" t="s">
        <v>1</v>
      </c>
      <c r="D9" s="241" t="s">
        <v>5</v>
      </c>
      <c r="E9" s="39"/>
      <c r="F9" s="241" t="s">
        <v>180</v>
      </c>
      <c r="G9" s="39"/>
      <c r="H9" s="241" t="s">
        <v>53</v>
      </c>
      <c r="I9" s="39"/>
      <c r="J9" s="241" t="s">
        <v>54</v>
      </c>
      <c r="K9" s="28"/>
      <c r="L9" s="241" t="s">
        <v>5</v>
      </c>
      <c r="M9" s="39"/>
      <c r="N9" s="241" t="s">
        <v>180</v>
      </c>
      <c r="O9" s="39"/>
      <c r="P9" s="241" t="s">
        <v>53</v>
      </c>
      <c r="Q9" s="39"/>
      <c r="R9" s="224" t="s">
        <v>190</v>
      </c>
    </row>
    <row r="10" spans="2:28" ht="21.75" customHeight="1" x14ac:dyDescent="0.55000000000000004">
      <c r="B10" s="22" t="s">
        <v>221</v>
      </c>
      <c r="D10" s="64">
        <v>25601</v>
      </c>
      <c r="E10" s="5"/>
      <c r="F10" s="64">
        <v>15943972531</v>
      </c>
      <c r="G10" s="5"/>
      <c r="H10" s="64">
        <v>15818294404</v>
      </c>
      <c r="I10" s="5"/>
      <c r="J10" s="64">
        <v>125678127</v>
      </c>
      <c r="K10" s="5"/>
      <c r="L10" s="64">
        <v>25601</v>
      </c>
      <c r="M10" s="5"/>
      <c r="N10" s="64">
        <v>15943972531</v>
      </c>
      <c r="O10" s="5"/>
      <c r="P10" s="64">
        <v>14192593271</v>
      </c>
      <c r="Q10" s="5"/>
      <c r="R10" s="64">
        <v>1751379260</v>
      </c>
    </row>
    <row r="11" spans="2:28" ht="21.75" customHeight="1" x14ac:dyDescent="0.55000000000000004">
      <c r="B11" s="22" t="s">
        <v>218</v>
      </c>
      <c r="D11" s="64">
        <v>24675</v>
      </c>
      <c r="E11" s="5"/>
      <c r="F11" s="64">
        <v>14051099026</v>
      </c>
      <c r="G11" s="5"/>
      <c r="H11" s="64">
        <v>13948716336</v>
      </c>
      <c r="I11" s="5"/>
      <c r="J11" s="64">
        <v>102382690</v>
      </c>
      <c r="K11" s="5"/>
      <c r="L11" s="64">
        <v>24675</v>
      </c>
      <c r="M11" s="5"/>
      <c r="N11" s="64">
        <v>14051099026</v>
      </c>
      <c r="O11" s="5"/>
      <c r="P11" s="64">
        <v>12914410721</v>
      </c>
      <c r="Q11" s="5"/>
      <c r="R11" s="64">
        <v>1136688305</v>
      </c>
    </row>
    <row r="12" spans="2:28" ht="21.75" customHeight="1" x14ac:dyDescent="0.55000000000000004">
      <c r="B12" s="22" t="s">
        <v>233</v>
      </c>
      <c r="D12" s="64">
        <v>9190</v>
      </c>
      <c r="E12" s="5"/>
      <c r="F12" s="64">
        <v>7246104205</v>
      </c>
      <c r="G12" s="5"/>
      <c r="H12" s="64">
        <v>7140714010</v>
      </c>
      <c r="I12" s="5"/>
      <c r="J12" s="64">
        <v>105390195</v>
      </c>
      <c r="K12" s="5"/>
      <c r="L12" s="64">
        <v>9190</v>
      </c>
      <c r="M12" s="5"/>
      <c r="N12" s="64">
        <v>7246104205</v>
      </c>
      <c r="O12" s="5"/>
      <c r="P12" s="64">
        <v>6514062055</v>
      </c>
      <c r="Q12" s="5"/>
      <c r="R12" s="64">
        <v>732042150</v>
      </c>
    </row>
    <row r="13" spans="2:28" ht="21.75" customHeight="1" x14ac:dyDescent="0.55000000000000004">
      <c r="B13" s="22" t="s">
        <v>236</v>
      </c>
      <c r="D13" s="64">
        <v>20637</v>
      </c>
      <c r="E13" s="5"/>
      <c r="F13" s="64">
        <v>11936340646</v>
      </c>
      <c r="G13" s="5"/>
      <c r="H13" s="64">
        <v>11855870933</v>
      </c>
      <c r="I13" s="5"/>
      <c r="J13" s="64">
        <v>80469713</v>
      </c>
      <c r="K13" s="5"/>
      <c r="L13" s="64">
        <v>20637</v>
      </c>
      <c r="M13" s="5"/>
      <c r="N13" s="64">
        <v>11936340646</v>
      </c>
      <c r="O13" s="5"/>
      <c r="P13" s="64">
        <v>11423978103</v>
      </c>
      <c r="Q13" s="5"/>
      <c r="R13" s="64">
        <v>512362543</v>
      </c>
    </row>
    <row r="14" spans="2:28" ht="21.75" customHeight="1" x14ac:dyDescent="0.55000000000000004">
      <c r="B14" s="22" t="s">
        <v>224</v>
      </c>
      <c r="D14" s="64">
        <v>31273</v>
      </c>
      <c r="E14" s="5"/>
      <c r="F14" s="64">
        <v>18438970890</v>
      </c>
      <c r="G14" s="5"/>
      <c r="H14" s="64">
        <v>18360213729</v>
      </c>
      <c r="I14" s="5"/>
      <c r="J14" s="64">
        <v>78757161</v>
      </c>
      <c r="K14" s="5"/>
      <c r="L14" s="64">
        <v>31273</v>
      </c>
      <c r="M14" s="5"/>
      <c r="N14" s="64">
        <v>18438970890</v>
      </c>
      <c r="O14" s="5"/>
      <c r="P14" s="64">
        <v>17939773288</v>
      </c>
      <c r="Q14" s="5"/>
      <c r="R14" s="64">
        <v>499197602</v>
      </c>
    </row>
    <row r="15" spans="2:28" ht="21.75" customHeight="1" x14ac:dyDescent="0.55000000000000004">
      <c r="B15" s="22" t="s">
        <v>284</v>
      </c>
      <c r="D15" s="64">
        <v>24294</v>
      </c>
      <c r="E15" s="5"/>
      <c r="F15" s="64">
        <v>14420733568</v>
      </c>
      <c r="G15" s="5"/>
      <c r="H15" s="64">
        <v>14347378986</v>
      </c>
      <c r="I15" s="5"/>
      <c r="J15" s="64">
        <v>73354582</v>
      </c>
      <c r="K15" s="5"/>
      <c r="L15" s="64">
        <v>24294</v>
      </c>
      <c r="M15" s="5"/>
      <c r="N15" s="64">
        <v>14420733568</v>
      </c>
      <c r="O15" s="5"/>
      <c r="P15" s="64">
        <v>14157027046</v>
      </c>
      <c r="Q15" s="5"/>
      <c r="R15" s="64">
        <v>263706522</v>
      </c>
    </row>
    <row r="16" spans="2:28" ht="21.75" customHeight="1" x14ac:dyDescent="0.55000000000000004">
      <c r="B16" s="22" t="s">
        <v>269</v>
      </c>
      <c r="D16" s="64">
        <v>1300</v>
      </c>
      <c r="E16" s="5"/>
      <c r="F16" s="64">
        <v>981439081</v>
      </c>
      <c r="G16" s="5"/>
      <c r="H16" s="64">
        <v>962995425</v>
      </c>
      <c r="I16" s="5"/>
      <c r="J16" s="64">
        <v>18443656</v>
      </c>
      <c r="K16" s="5"/>
      <c r="L16" s="64">
        <v>1300</v>
      </c>
      <c r="M16" s="5"/>
      <c r="N16" s="64">
        <v>981439081</v>
      </c>
      <c r="O16" s="5"/>
      <c r="P16" s="64">
        <v>903551469</v>
      </c>
      <c r="Q16" s="5"/>
      <c r="R16" s="64">
        <v>77887612</v>
      </c>
    </row>
    <row r="17" spans="2:51" ht="21.75" customHeight="1" x14ac:dyDescent="0.55000000000000004">
      <c r="B17" s="22" t="s">
        <v>287</v>
      </c>
      <c r="D17" s="64">
        <v>8000</v>
      </c>
      <c r="E17" s="5"/>
      <c r="F17" s="64">
        <v>5519799355</v>
      </c>
      <c r="G17" s="5"/>
      <c r="H17" s="64">
        <v>5461388952</v>
      </c>
      <c r="I17" s="5"/>
      <c r="J17" s="64">
        <v>58410403</v>
      </c>
      <c r="K17" s="5"/>
      <c r="L17" s="64">
        <v>8000</v>
      </c>
      <c r="M17" s="5"/>
      <c r="N17" s="64">
        <v>5519799355</v>
      </c>
      <c r="O17" s="5"/>
      <c r="P17" s="64">
        <v>5446482578</v>
      </c>
      <c r="Q17" s="5"/>
      <c r="R17" s="64">
        <v>73316777</v>
      </c>
    </row>
    <row r="18" spans="2:51" ht="21.75" customHeight="1" x14ac:dyDescent="0.55000000000000004">
      <c r="B18" s="22" t="s">
        <v>279</v>
      </c>
      <c r="D18" s="64">
        <v>13382</v>
      </c>
      <c r="E18" s="5"/>
      <c r="F18" s="64">
        <v>213636176</v>
      </c>
      <c r="G18" s="5"/>
      <c r="H18" s="64">
        <v>222548768</v>
      </c>
      <c r="I18" s="5"/>
      <c r="J18" s="64">
        <v>-8912591</v>
      </c>
      <c r="K18" s="5"/>
      <c r="L18" s="64">
        <v>13382</v>
      </c>
      <c r="M18" s="5"/>
      <c r="N18" s="64">
        <v>213636176</v>
      </c>
      <c r="O18" s="5"/>
      <c r="P18" s="64">
        <v>227863220</v>
      </c>
      <c r="Q18" s="5"/>
      <c r="R18" s="64">
        <v>-14227043</v>
      </c>
    </row>
    <row r="19" spans="2:51" ht="21.75" customHeight="1" x14ac:dyDescent="0.55000000000000004">
      <c r="B19" s="22" t="s">
        <v>296</v>
      </c>
      <c r="D19" s="64">
        <v>48452</v>
      </c>
      <c r="E19" s="5"/>
      <c r="F19" s="64">
        <v>80048087</v>
      </c>
      <c r="G19" s="5"/>
      <c r="H19" s="64">
        <v>110131396</v>
      </c>
      <c r="I19" s="5"/>
      <c r="J19" s="64">
        <v>-30083308</v>
      </c>
      <c r="K19" s="5"/>
      <c r="L19" s="64">
        <v>48452</v>
      </c>
      <c r="M19" s="5"/>
      <c r="N19" s="64">
        <v>80048087</v>
      </c>
      <c r="O19" s="5"/>
      <c r="P19" s="64">
        <v>110131396</v>
      </c>
      <c r="Q19" s="5"/>
      <c r="R19" s="64">
        <v>-30083308</v>
      </c>
    </row>
    <row r="20" spans="2:51" ht="21.75" customHeight="1" x14ac:dyDescent="0.55000000000000004">
      <c r="B20" s="22" t="s">
        <v>291</v>
      </c>
      <c r="D20" s="64">
        <v>64182</v>
      </c>
      <c r="E20" s="5"/>
      <c r="F20" s="64">
        <v>774718398</v>
      </c>
      <c r="G20" s="5"/>
      <c r="H20" s="64">
        <v>783757313</v>
      </c>
      <c r="I20" s="5"/>
      <c r="J20" s="64">
        <v>-9038914</v>
      </c>
      <c r="K20" s="5"/>
      <c r="L20" s="64">
        <v>64182</v>
      </c>
      <c r="M20" s="5"/>
      <c r="N20" s="64">
        <v>774718398</v>
      </c>
      <c r="O20" s="5"/>
      <c r="P20" s="64">
        <v>820053495</v>
      </c>
      <c r="Q20" s="5"/>
      <c r="R20" s="64">
        <v>-45335096</v>
      </c>
    </row>
    <row r="21" spans="2:51" ht="21.75" customHeight="1" x14ac:dyDescent="0.55000000000000004">
      <c r="B21" s="22" t="s">
        <v>119</v>
      </c>
      <c r="D21" s="64">
        <v>678726</v>
      </c>
      <c r="E21" s="5"/>
      <c r="F21" s="64">
        <v>1644888320</v>
      </c>
      <c r="G21" s="5"/>
      <c r="H21" s="64">
        <v>1677558780</v>
      </c>
      <c r="I21" s="5"/>
      <c r="J21" s="64">
        <v>-32670459</v>
      </c>
      <c r="K21" s="5"/>
      <c r="L21" s="64">
        <v>678726</v>
      </c>
      <c r="M21" s="5"/>
      <c r="N21" s="64">
        <v>1644888320</v>
      </c>
      <c r="O21" s="5"/>
      <c r="P21" s="64">
        <v>1714775963</v>
      </c>
      <c r="Q21" s="5"/>
      <c r="R21" s="64">
        <v>-69887642</v>
      </c>
    </row>
    <row r="22" spans="2:51" ht="21.75" customHeight="1" x14ac:dyDescent="0.55000000000000004">
      <c r="B22" s="22" t="s">
        <v>277</v>
      </c>
      <c r="D22" s="64">
        <v>1762649</v>
      </c>
      <c r="E22" s="5"/>
      <c r="F22" s="64">
        <v>725394752</v>
      </c>
      <c r="G22" s="5"/>
      <c r="H22" s="64">
        <v>677942100</v>
      </c>
      <c r="I22" s="5"/>
      <c r="J22" s="64">
        <v>47452652</v>
      </c>
      <c r="K22" s="5"/>
      <c r="L22" s="64">
        <v>1762649</v>
      </c>
      <c r="M22" s="5"/>
      <c r="N22" s="64">
        <v>725394752</v>
      </c>
      <c r="O22" s="5"/>
      <c r="P22" s="64">
        <v>800342023</v>
      </c>
      <c r="Q22" s="5"/>
      <c r="R22" s="64">
        <v>-74947270</v>
      </c>
    </row>
    <row r="23" spans="2:51" ht="21.75" customHeight="1" x14ac:dyDescent="0.55000000000000004">
      <c r="B23" s="22" t="s">
        <v>274</v>
      </c>
      <c r="D23" s="64">
        <v>525253</v>
      </c>
      <c r="E23" s="5"/>
      <c r="F23" s="64">
        <v>1667153888</v>
      </c>
      <c r="G23" s="5"/>
      <c r="H23" s="64">
        <v>1810761480</v>
      </c>
      <c r="I23" s="5"/>
      <c r="J23" s="64">
        <v>-143607591</v>
      </c>
      <c r="K23" s="5"/>
      <c r="L23" s="64">
        <v>525253</v>
      </c>
      <c r="M23" s="5"/>
      <c r="N23" s="64">
        <v>1667153888</v>
      </c>
      <c r="O23" s="5"/>
      <c r="P23" s="64">
        <v>1761633280</v>
      </c>
      <c r="Q23" s="5"/>
      <c r="R23" s="64">
        <v>-94479391</v>
      </c>
    </row>
    <row r="24" spans="2:51" ht="21.75" customHeight="1" x14ac:dyDescent="0.55000000000000004">
      <c r="B24" s="22" t="s">
        <v>248</v>
      </c>
      <c r="D24" s="64">
        <v>332301</v>
      </c>
      <c r="E24" s="5"/>
      <c r="F24" s="64">
        <v>879321979</v>
      </c>
      <c r="G24" s="5"/>
      <c r="H24" s="64">
        <v>818151514</v>
      </c>
      <c r="I24" s="5"/>
      <c r="J24" s="64">
        <v>61170465</v>
      </c>
      <c r="K24" s="5"/>
      <c r="L24" s="64">
        <v>332301</v>
      </c>
      <c r="M24" s="5"/>
      <c r="N24" s="64">
        <v>879321979</v>
      </c>
      <c r="O24" s="5"/>
      <c r="P24" s="64">
        <v>1087979417</v>
      </c>
      <c r="Q24" s="5"/>
      <c r="R24" s="64">
        <v>-208657437</v>
      </c>
    </row>
    <row r="25" spans="2:51" ht="21.75" customHeight="1" x14ac:dyDescent="0.55000000000000004">
      <c r="B25" s="22" t="s">
        <v>275</v>
      </c>
      <c r="D25" s="64">
        <v>2420000</v>
      </c>
      <c r="E25" s="5"/>
      <c r="F25" s="64">
        <v>1072898046</v>
      </c>
      <c r="G25" s="5"/>
      <c r="H25" s="64">
        <v>1000489662</v>
      </c>
      <c r="I25" s="5"/>
      <c r="J25" s="64">
        <v>72408384</v>
      </c>
      <c r="K25" s="5"/>
      <c r="L25" s="64">
        <v>2420000</v>
      </c>
      <c r="M25" s="5"/>
      <c r="N25" s="64">
        <v>1072898046</v>
      </c>
      <c r="O25" s="5"/>
      <c r="P25" s="64">
        <v>1312801968</v>
      </c>
      <c r="Q25" s="5"/>
      <c r="R25" s="64">
        <v>-239903922</v>
      </c>
    </row>
    <row r="26" spans="2:51" ht="21.75" customHeight="1" x14ac:dyDescent="0.55000000000000004">
      <c r="B26" s="22" t="s">
        <v>13</v>
      </c>
      <c r="D26" s="64">
        <v>586279</v>
      </c>
      <c r="E26" s="5"/>
      <c r="F26" s="64">
        <v>2253068614</v>
      </c>
      <c r="G26" s="5"/>
      <c r="H26" s="64">
        <v>2274282839</v>
      </c>
      <c r="I26" s="5"/>
      <c r="J26" s="64">
        <v>-21214224</v>
      </c>
      <c r="K26" s="5"/>
      <c r="L26" s="64">
        <v>586279</v>
      </c>
      <c r="M26" s="5"/>
      <c r="N26" s="64">
        <v>2253068614</v>
      </c>
      <c r="O26" s="5"/>
      <c r="P26" s="64">
        <v>2552880774</v>
      </c>
      <c r="Q26" s="5"/>
      <c r="R26" s="64">
        <v>-299812159</v>
      </c>
    </row>
    <row r="27" spans="2:51" ht="21.75" customHeight="1" x14ac:dyDescent="0.55000000000000004">
      <c r="B27" s="22" t="s">
        <v>290</v>
      </c>
      <c r="D27" s="64">
        <v>400000</v>
      </c>
      <c r="E27" s="5"/>
      <c r="F27" s="64">
        <v>4934133750</v>
      </c>
      <c r="G27" s="5"/>
      <c r="H27" s="64">
        <v>5469497250</v>
      </c>
      <c r="I27" s="5"/>
      <c r="J27" s="64">
        <v>-535363500</v>
      </c>
      <c r="K27" s="5"/>
      <c r="L27" s="64">
        <v>400000</v>
      </c>
      <c r="M27" s="5"/>
      <c r="N27" s="64">
        <v>4934133750</v>
      </c>
      <c r="O27" s="5"/>
      <c r="P27" s="64">
        <v>5566449595</v>
      </c>
      <c r="Q27" s="5"/>
      <c r="R27" s="64">
        <v>-632315845</v>
      </c>
    </row>
    <row r="28" spans="2:51" ht="21.75" customHeight="1" x14ac:dyDescent="0.55000000000000004">
      <c r="B28" s="22" t="s">
        <v>289</v>
      </c>
      <c r="D28" s="64">
        <v>653000</v>
      </c>
      <c r="E28" s="5"/>
      <c r="F28" s="64">
        <v>6717912993</v>
      </c>
      <c r="G28" s="5"/>
      <c r="H28" s="64">
        <v>7412064243</v>
      </c>
      <c r="I28" s="5"/>
      <c r="J28" s="64">
        <v>-694151249</v>
      </c>
      <c r="K28" s="5"/>
      <c r="L28" s="64">
        <v>653000</v>
      </c>
      <c r="M28" s="5"/>
      <c r="N28" s="64">
        <v>6717912993</v>
      </c>
      <c r="O28" s="5"/>
      <c r="P28" s="64">
        <v>8319738658</v>
      </c>
      <c r="Q28" s="5"/>
      <c r="R28" s="64">
        <v>-1601825664</v>
      </c>
    </row>
    <row r="29" spans="2:51" ht="21.75" thickBot="1" x14ac:dyDescent="0.6">
      <c r="B29" s="36" t="s">
        <v>67</v>
      </c>
      <c r="D29" s="65">
        <f>SUM(D10:D28)</f>
        <v>7629194</v>
      </c>
      <c r="E29" s="5"/>
      <c r="F29" s="65">
        <f>SUM(F10:F28)</f>
        <v>109501634305</v>
      </c>
      <c r="G29" s="5"/>
      <c r="H29" s="65">
        <f>SUM(H10:H28)</f>
        <v>110152758120</v>
      </c>
      <c r="I29" s="5"/>
      <c r="J29" s="65">
        <f>SUM(J10:J28)</f>
        <v>-651123808</v>
      </c>
      <c r="K29" s="5"/>
      <c r="L29" s="65">
        <f>SUM(L10:L28)</f>
        <v>7629194</v>
      </c>
      <c r="M29" s="5"/>
      <c r="N29" s="65">
        <f>SUM(N10:N28)</f>
        <v>109501634305</v>
      </c>
      <c r="O29" s="5"/>
      <c r="P29" s="65">
        <f>SUM(P10:P28)</f>
        <v>107766528320</v>
      </c>
      <c r="Q29" s="5"/>
      <c r="R29" s="65">
        <f>SUM(R10:R28)</f>
        <v>1735105994</v>
      </c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1" ht="21.75" thickTop="1" x14ac:dyDescent="0.55000000000000004"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1" ht="30" x14ac:dyDescent="0.75">
      <c r="J31" s="43">
        <v>19</v>
      </c>
      <c r="L31" s="21"/>
      <c r="AI31" s="22"/>
      <c r="AK31" s="64"/>
      <c r="AL31" s="5"/>
      <c r="AM31" s="64"/>
      <c r="AN31" s="5"/>
      <c r="AO31" s="64"/>
      <c r="AP31" s="5"/>
      <c r="AQ31" s="64"/>
      <c r="AR31" s="5"/>
      <c r="AS31" s="64"/>
      <c r="AT31" s="5"/>
      <c r="AU31" s="64"/>
      <c r="AV31" s="5"/>
      <c r="AW31" s="64"/>
      <c r="AX31" s="5"/>
      <c r="AY31" s="64"/>
    </row>
    <row r="32" spans="2:51" x14ac:dyDescent="0.55000000000000004">
      <c r="AI32" s="22"/>
      <c r="AK32" s="64"/>
      <c r="AL32" s="5"/>
      <c r="AM32" s="64"/>
      <c r="AN32" s="5"/>
      <c r="AO32" s="64"/>
      <c r="AP32" s="5"/>
      <c r="AQ32" s="64"/>
      <c r="AR32" s="5"/>
      <c r="AS32" s="64"/>
      <c r="AT32" s="5"/>
      <c r="AU32" s="64"/>
      <c r="AV32" s="5"/>
      <c r="AW32" s="64"/>
      <c r="AX32" s="5"/>
      <c r="AY32" s="64"/>
    </row>
    <row r="33" spans="35:52" x14ac:dyDescent="0.55000000000000004">
      <c r="AI33" s="22"/>
      <c r="AK33" s="64"/>
      <c r="AL33" s="5"/>
      <c r="AM33" s="64"/>
      <c r="AN33" s="5"/>
      <c r="AO33" s="64"/>
      <c r="AP33" s="5"/>
      <c r="AQ33" s="64"/>
      <c r="AR33" s="5"/>
      <c r="AS33" s="64"/>
      <c r="AT33" s="5"/>
      <c r="AU33" s="64"/>
      <c r="AV33" s="5"/>
      <c r="AW33" s="64"/>
      <c r="AX33" s="5"/>
      <c r="AY33" s="64"/>
    </row>
    <row r="34" spans="35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5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5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5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5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5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5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5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  <row r="42" spans="35:52" x14ac:dyDescent="0.55000000000000004">
      <c r="AJ42" s="22"/>
      <c r="AL42" s="64"/>
      <c r="AM42" s="5"/>
      <c r="AN42" s="64"/>
      <c r="AO42" s="5"/>
      <c r="AP42" s="64"/>
      <c r="AQ42" s="5"/>
      <c r="AR42" s="64"/>
      <c r="AS42" s="5"/>
      <c r="AT42" s="64"/>
      <c r="AU42" s="5"/>
      <c r="AV42" s="64"/>
      <c r="AW42" s="5"/>
      <c r="AX42" s="64"/>
      <c r="AY42" s="5"/>
      <c r="AZ42" s="64"/>
    </row>
    <row r="43" spans="35:52" x14ac:dyDescent="0.55000000000000004">
      <c r="AJ43" s="22"/>
      <c r="AL43" s="64"/>
      <c r="AM43" s="5"/>
      <c r="AN43" s="64"/>
      <c r="AO43" s="5"/>
      <c r="AP43" s="64"/>
      <c r="AQ43" s="5"/>
      <c r="AR43" s="64"/>
      <c r="AS43" s="5"/>
      <c r="AT43" s="64"/>
      <c r="AU43" s="5"/>
      <c r="AV43" s="64"/>
      <c r="AW43" s="5"/>
      <c r="AX43" s="64"/>
      <c r="AY43" s="5"/>
      <c r="AZ43" s="64"/>
    </row>
    <row r="44" spans="35:52" x14ac:dyDescent="0.55000000000000004">
      <c r="AJ44" s="22"/>
      <c r="AL44" s="64"/>
      <c r="AM44" s="5"/>
      <c r="AN44" s="64"/>
      <c r="AO44" s="5"/>
      <c r="AP44" s="64"/>
      <c r="AQ44" s="5"/>
      <c r="AR44" s="64"/>
      <c r="AS44" s="5"/>
      <c r="AT44" s="64"/>
      <c r="AU44" s="5"/>
      <c r="AV44" s="64"/>
      <c r="AW44" s="5"/>
      <c r="AX44" s="64"/>
      <c r="AY44" s="5"/>
      <c r="AZ44" s="64"/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0" orientation="landscape" r:id="rId1"/>
  <rowBreaks count="1" manualBreakCount="1">
    <brk id="2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103"/>
  <sheetViews>
    <sheetView rightToLeft="1" view="pageBreakPreview" topLeftCell="A79" zoomScale="70" zoomScaleNormal="85" zoomScaleSheetLayoutView="70" workbookViewId="0">
      <selection activeCell="A101" sqref="A101:XFD101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9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27" ht="30" x14ac:dyDescent="0.55000000000000004">
      <c r="A3" s="179" t="s">
        <v>39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27" ht="30" x14ac:dyDescent="0.55000000000000004">
      <c r="A4" s="179" t="s">
        <v>294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6" spans="1:27" ht="30" x14ac:dyDescent="0.55000000000000004">
      <c r="A6" s="11" t="s">
        <v>199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7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7" t="s">
        <v>1</v>
      </c>
      <c r="C9" s="115" t="s">
        <v>5</v>
      </c>
      <c r="D9" s="34"/>
      <c r="E9" s="115" t="s">
        <v>52</v>
      </c>
      <c r="F9" s="34"/>
      <c r="G9" s="115" t="s">
        <v>53</v>
      </c>
      <c r="H9" s="34"/>
      <c r="I9" s="115" t="s">
        <v>55</v>
      </c>
      <c r="K9" s="115" t="s">
        <v>5</v>
      </c>
      <c r="L9" s="34"/>
      <c r="M9" s="115" t="s">
        <v>52</v>
      </c>
      <c r="N9" s="34"/>
      <c r="O9" s="115" t="s">
        <v>53</v>
      </c>
      <c r="P9" s="34"/>
      <c r="Q9" s="115" t="s">
        <v>55</v>
      </c>
    </row>
    <row r="10" spans="1:27" ht="25.5" customHeight="1" x14ac:dyDescent="0.55000000000000004">
      <c r="A10" s="30" t="s">
        <v>218</v>
      </c>
      <c r="C10" s="114">
        <v>0</v>
      </c>
      <c r="D10" s="67"/>
      <c r="E10" s="114">
        <v>0</v>
      </c>
      <c r="F10" s="67"/>
      <c r="G10" s="114">
        <v>0</v>
      </c>
      <c r="H10" s="67"/>
      <c r="I10" s="114">
        <v>0</v>
      </c>
      <c r="J10" s="67"/>
      <c r="K10" s="114">
        <v>63747</v>
      </c>
      <c r="L10" s="67"/>
      <c r="M10" s="114">
        <v>34834743488</v>
      </c>
      <c r="N10" s="67"/>
      <c r="O10" s="114">
        <v>33108133721</v>
      </c>
      <c r="P10" s="67"/>
      <c r="Q10" s="114">
        <v>1726609767</v>
      </c>
      <c r="U10" s="89">
        <v>6.5500000000000003E-2</v>
      </c>
    </row>
    <row r="11" spans="1:27" ht="25.5" customHeight="1" x14ac:dyDescent="0.55000000000000004">
      <c r="A11" s="2" t="s">
        <v>232</v>
      </c>
      <c r="C11" s="69">
        <v>0</v>
      </c>
      <c r="D11" s="67"/>
      <c r="E11" s="69">
        <v>0</v>
      </c>
      <c r="F11" s="67"/>
      <c r="G11" s="69">
        <v>0</v>
      </c>
      <c r="H11" s="67"/>
      <c r="I11" s="69">
        <v>0</v>
      </c>
      <c r="J11" s="67"/>
      <c r="K11" s="69">
        <v>32999</v>
      </c>
      <c r="L11" s="67"/>
      <c r="M11" s="69">
        <v>26229555001</v>
      </c>
      <c r="N11" s="67"/>
      <c r="O11" s="69">
        <v>25038747459</v>
      </c>
      <c r="P11" s="67"/>
      <c r="Q11" s="69">
        <v>1190807542</v>
      </c>
      <c r="U11" s="89"/>
    </row>
    <row r="12" spans="1:27" ht="25.5" customHeight="1" x14ac:dyDescent="0.55000000000000004">
      <c r="A12" s="2" t="s">
        <v>105</v>
      </c>
      <c r="C12" s="69">
        <v>0</v>
      </c>
      <c r="D12" s="67"/>
      <c r="E12" s="69">
        <v>0</v>
      </c>
      <c r="F12" s="67"/>
      <c r="G12" s="69">
        <v>0</v>
      </c>
      <c r="H12" s="67"/>
      <c r="I12" s="69">
        <v>0</v>
      </c>
      <c r="J12" s="67"/>
      <c r="K12" s="69">
        <v>26046</v>
      </c>
      <c r="L12" s="67"/>
      <c r="M12" s="69">
        <v>25219049199</v>
      </c>
      <c r="N12" s="67"/>
      <c r="O12" s="69">
        <v>24084981974</v>
      </c>
      <c r="P12" s="67"/>
      <c r="Q12" s="69">
        <v>1134067225</v>
      </c>
      <c r="U12" s="89"/>
    </row>
    <row r="13" spans="1:27" ht="25.5" customHeight="1" x14ac:dyDescent="0.55000000000000004">
      <c r="A13" s="2" t="s">
        <v>265</v>
      </c>
      <c r="C13" s="69">
        <v>0</v>
      </c>
      <c r="D13" s="67"/>
      <c r="E13" s="69">
        <v>0</v>
      </c>
      <c r="F13" s="67"/>
      <c r="G13" s="69">
        <v>0</v>
      </c>
      <c r="H13" s="67"/>
      <c r="I13" s="69">
        <v>0</v>
      </c>
      <c r="J13" s="67"/>
      <c r="K13" s="69">
        <v>100000</v>
      </c>
      <c r="L13" s="67"/>
      <c r="M13" s="69">
        <v>6288541638</v>
      </c>
      <c r="N13" s="67"/>
      <c r="O13" s="69">
        <v>5444047225</v>
      </c>
      <c r="P13" s="67"/>
      <c r="Q13" s="69">
        <v>844494413</v>
      </c>
      <c r="U13" s="89"/>
    </row>
    <row r="14" spans="1:27" ht="25.5" customHeight="1" x14ac:dyDescent="0.55000000000000004">
      <c r="A14" s="2" t="s">
        <v>99</v>
      </c>
      <c r="C14" s="69">
        <v>0</v>
      </c>
      <c r="D14" s="67"/>
      <c r="E14" s="69">
        <v>0</v>
      </c>
      <c r="F14" s="67"/>
      <c r="G14" s="69">
        <v>0</v>
      </c>
      <c r="H14" s="67"/>
      <c r="I14" s="69">
        <v>0</v>
      </c>
      <c r="J14" s="67"/>
      <c r="K14" s="69">
        <v>12900</v>
      </c>
      <c r="L14" s="67"/>
      <c r="M14" s="69">
        <v>12124552030</v>
      </c>
      <c r="N14" s="67"/>
      <c r="O14" s="69">
        <v>11363023662</v>
      </c>
      <c r="P14" s="67"/>
      <c r="Q14" s="69">
        <v>761528368</v>
      </c>
      <c r="U14" s="89"/>
    </row>
    <row r="15" spans="1:27" ht="25.5" customHeight="1" x14ac:dyDescent="0.55000000000000004">
      <c r="A15" s="2" t="s">
        <v>264</v>
      </c>
      <c r="C15" s="69">
        <v>0</v>
      </c>
      <c r="D15" s="67"/>
      <c r="E15" s="69">
        <v>0</v>
      </c>
      <c r="F15" s="67"/>
      <c r="G15" s="69">
        <v>0</v>
      </c>
      <c r="H15" s="67"/>
      <c r="I15" s="69">
        <v>0</v>
      </c>
      <c r="J15" s="67"/>
      <c r="K15" s="69">
        <v>150000</v>
      </c>
      <c r="L15" s="67"/>
      <c r="M15" s="69">
        <v>6128318264</v>
      </c>
      <c r="N15" s="67"/>
      <c r="O15" s="69">
        <v>5493593311</v>
      </c>
      <c r="P15" s="67"/>
      <c r="Q15" s="69">
        <v>634724953</v>
      </c>
      <c r="U15" s="89"/>
    </row>
    <row r="16" spans="1:27" ht="25.5" customHeight="1" x14ac:dyDescent="0.55000000000000004">
      <c r="A16" s="2" t="s">
        <v>221</v>
      </c>
      <c r="C16" s="69">
        <v>0</v>
      </c>
      <c r="D16" s="67"/>
      <c r="E16" s="69">
        <v>0</v>
      </c>
      <c r="F16" s="67"/>
      <c r="G16" s="69">
        <v>0</v>
      </c>
      <c r="H16" s="67"/>
      <c r="I16" s="69">
        <v>0</v>
      </c>
      <c r="J16" s="67"/>
      <c r="K16" s="69">
        <v>10483</v>
      </c>
      <c r="L16" s="67"/>
      <c r="M16" s="69">
        <v>6386595459</v>
      </c>
      <c r="N16" s="67"/>
      <c r="O16" s="69">
        <v>5810240415</v>
      </c>
      <c r="P16" s="67"/>
      <c r="Q16" s="69">
        <v>576355044</v>
      </c>
      <c r="U16" s="89"/>
    </row>
    <row r="17" spans="1:21" ht="25.5" customHeight="1" x14ac:dyDescent="0.55000000000000004">
      <c r="A17" s="2" t="s">
        <v>256</v>
      </c>
      <c r="C17" s="69">
        <v>0</v>
      </c>
      <c r="D17" s="67"/>
      <c r="E17" s="69">
        <v>0</v>
      </c>
      <c r="F17" s="67"/>
      <c r="G17" s="69">
        <v>0</v>
      </c>
      <c r="H17" s="67"/>
      <c r="I17" s="69">
        <v>0</v>
      </c>
      <c r="J17" s="67"/>
      <c r="K17" s="69">
        <v>385000</v>
      </c>
      <c r="L17" s="67"/>
      <c r="M17" s="69">
        <v>3096117844</v>
      </c>
      <c r="N17" s="67"/>
      <c r="O17" s="69">
        <v>2554857690</v>
      </c>
      <c r="P17" s="67"/>
      <c r="Q17" s="69">
        <v>541260154</v>
      </c>
      <c r="U17" s="89"/>
    </row>
    <row r="18" spans="1:21" ht="25.5" customHeight="1" x14ac:dyDescent="0.55000000000000004">
      <c r="A18" s="2" t="s">
        <v>79</v>
      </c>
      <c r="C18" s="69">
        <v>0</v>
      </c>
      <c r="D18" s="67"/>
      <c r="E18" s="69">
        <v>0</v>
      </c>
      <c r="F18" s="67"/>
      <c r="G18" s="69">
        <v>0</v>
      </c>
      <c r="H18" s="67"/>
      <c r="I18" s="69">
        <v>0</v>
      </c>
      <c r="J18" s="67"/>
      <c r="K18" s="69">
        <v>14491</v>
      </c>
      <c r="L18" s="67"/>
      <c r="M18" s="69">
        <v>14491000000</v>
      </c>
      <c r="N18" s="67"/>
      <c r="O18" s="69">
        <v>14019674623</v>
      </c>
      <c r="P18" s="67"/>
      <c r="Q18" s="69">
        <v>471325377</v>
      </c>
      <c r="U18" s="89"/>
    </row>
    <row r="19" spans="1:21" ht="25.5" customHeight="1" x14ac:dyDescent="0.55000000000000004">
      <c r="A19" s="2" t="s">
        <v>286</v>
      </c>
      <c r="C19" s="69">
        <v>0</v>
      </c>
      <c r="D19" s="67"/>
      <c r="E19" s="69">
        <v>0</v>
      </c>
      <c r="F19" s="67"/>
      <c r="G19" s="69">
        <v>0</v>
      </c>
      <c r="H19" s="67"/>
      <c r="I19" s="69">
        <v>0</v>
      </c>
      <c r="J19" s="67"/>
      <c r="K19" s="69">
        <v>600000</v>
      </c>
      <c r="L19" s="67"/>
      <c r="M19" s="69">
        <v>6256550715</v>
      </c>
      <c r="N19" s="67"/>
      <c r="O19" s="69">
        <v>5789367536</v>
      </c>
      <c r="P19" s="67"/>
      <c r="Q19" s="69">
        <v>467183179</v>
      </c>
      <c r="U19" s="89"/>
    </row>
    <row r="20" spans="1:21" ht="25.5" customHeight="1" x14ac:dyDescent="0.55000000000000004">
      <c r="A20" s="2" t="s">
        <v>255</v>
      </c>
      <c r="C20" s="69">
        <v>0</v>
      </c>
      <c r="D20" s="67"/>
      <c r="E20" s="69">
        <v>0</v>
      </c>
      <c r="F20" s="67"/>
      <c r="G20" s="69">
        <v>0</v>
      </c>
      <c r="H20" s="67"/>
      <c r="I20" s="69">
        <v>0</v>
      </c>
      <c r="J20" s="67"/>
      <c r="K20" s="69">
        <v>4000000</v>
      </c>
      <c r="L20" s="67"/>
      <c r="M20" s="69">
        <v>7493407544</v>
      </c>
      <c r="N20" s="67"/>
      <c r="O20" s="69">
        <v>7051237415</v>
      </c>
      <c r="P20" s="67"/>
      <c r="Q20" s="69">
        <v>442170129</v>
      </c>
      <c r="U20" s="89"/>
    </row>
    <row r="21" spans="1:21" ht="25.5" customHeight="1" x14ac:dyDescent="0.55000000000000004">
      <c r="A21" s="2" t="s">
        <v>224</v>
      </c>
      <c r="C21" s="69">
        <v>0</v>
      </c>
      <c r="D21" s="67"/>
      <c r="E21" s="69">
        <v>0</v>
      </c>
      <c r="F21" s="67"/>
      <c r="G21" s="69">
        <v>0</v>
      </c>
      <c r="H21" s="67"/>
      <c r="I21" s="69">
        <v>0</v>
      </c>
      <c r="J21" s="67"/>
      <c r="K21" s="69">
        <v>55338</v>
      </c>
      <c r="L21" s="67"/>
      <c r="M21" s="69">
        <v>30948758383</v>
      </c>
      <c r="N21" s="67"/>
      <c r="O21" s="69">
        <v>30524421067</v>
      </c>
      <c r="P21" s="67"/>
      <c r="Q21" s="69">
        <v>424337316</v>
      </c>
      <c r="U21" s="89"/>
    </row>
    <row r="22" spans="1:21" ht="25.5" customHeight="1" x14ac:dyDescent="0.55000000000000004">
      <c r="A22" s="2" t="s">
        <v>292</v>
      </c>
      <c r="C22" s="69">
        <v>0</v>
      </c>
      <c r="D22" s="67"/>
      <c r="E22" s="69">
        <v>0</v>
      </c>
      <c r="F22" s="67"/>
      <c r="G22" s="69">
        <v>0</v>
      </c>
      <c r="H22" s="67"/>
      <c r="I22" s="69">
        <v>0</v>
      </c>
      <c r="J22" s="67"/>
      <c r="K22" s="69">
        <v>267001</v>
      </c>
      <c r="L22" s="67"/>
      <c r="M22" s="69">
        <v>7304473018</v>
      </c>
      <c r="N22" s="67"/>
      <c r="O22" s="69">
        <v>6892692868</v>
      </c>
      <c r="P22" s="67"/>
      <c r="Q22" s="69">
        <v>411780150</v>
      </c>
      <c r="U22" s="89"/>
    </row>
    <row r="23" spans="1:21" ht="25.5" customHeight="1" x14ac:dyDescent="0.55000000000000004">
      <c r="A23" s="2" t="s">
        <v>116</v>
      </c>
      <c r="C23" s="69">
        <v>0</v>
      </c>
      <c r="D23" s="67"/>
      <c r="E23" s="69">
        <v>0</v>
      </c>
      <c r="F23" s="67"/>
      <c r="G23" s="69">
        <v>0</v>
      </c>
      <c r="H23" s="67"/>
      <c r="I23" s="69">
        <v>0</v>
      </c>
      <c r="J23" s="67"/>
      <c r="K23" s="69">
        <v>150000</v>
      </c>
      <c r="L23" s="67"/>
      <c r="M23" s="69">
        <v>5349734879</v>
      </c>
      <c r="N23" s="67"/>
      <c r="O23" s="69">
        <v>5006934915</v>
      </c>
      <c r="P23" s="67"/>
      <c r="Q23" s="69">
        <v>342799964</v>
      </c>
      <c r="U23" s="89"/>
    </row>
    <row r="24" spans="1:21" ht="25.5" customHeight="1" x14ac:dyDescent="0.55000000000000004">
      <c r="A24" s="2" t="s">
        <v>251</v>
      </c>
      <c r="C24" s="69">
        <v>0</v>
      </c>
      <c r="D24" s="67"/>
      <c r="E24" s="69">
        <v>0</v>
      </c>
      <c r="F24" s="67"/>
      <c r="G24" s="69">
        <v>0</v>
      </c>
      <c r="H24" s="67"/>
      <c r="I24" s="69">
        <v>0</v>
      </c>
      <c r="J24" s="67"/>
      <c r="K24" s="69">
        <v>423728</v>
      </c>
      <c r="L24" s="67"/>
      <c r="M24" s="69">
        <v>19017221837</v>
      </c>
      <c r="N24" s="67"/>
      <c r="O24" s="69">
        <v>18691912879</v>
      </c>
      <c r="P24" s="67"/>
      <c r="Q24" s="69">
        <v>325308958</v>
      </c>
      <c r="U24" s="89"/>
    </row>
    <row r="25" spans="1:21" ht="25.5" customHeight="1" x14ac:dyDescent="0.55000000000000004">
      <c r="A25" s="2" t="s">
        <v>259</v>
      </c>
      <c r="C25" s="69">
        <v>0</v>
      </c>
      <c r="D25" s="67"/>
      <c r="E25" s="69">
        <v>0</v>
      </c>
      <c r="F25" s="67"/>
      <c r="G25" s="69">
        <v>0</v>
      </c>
      <c r="H25" s="67"/>
      <c r="I25" s="69">
        <v>0</v>
      </c>
      <c r="J25" s="67"/>
      <c r="K25" s="69">
        <v>1471321</v>
      </c>
      <c r="L25" s="67"/>
      <c r="M25" s="69">
        <v>5371002746</v>
      </c>
      <c r="N25" s="67"/>
      <c r="O25" s="69">
        <v>5062299126</v>
      </c>
      <c r="P25" s="67"/>
      <c r="Q25" s="69">
        <v>308703620</v>
      </c>
      <c r="U25" s="89"/>
    </row>
    <row r="26" spans="1:21" ht="25.5" customHeight="1" x14ac:dyDescent="0.55000000000000004">
      <c r="A26" s="2" t="s">
        <v>280</v>
      </c>
      <c r="C26" s="69">
        <v>0</v>
      </c>
      <c r="D26" s="67"/>
      <c r="E26" s="69">
        <v>0</v>
      </c>
      <c r="F26" s="67"/>
      <c r="G26" s="69">
        <v>0</v>
      </c>
      <c r="H26" s="67"/>
      <c r="I26" s="69">
        <v>0</v>
      </c>
      <c r="J26" s="67"/>
      <c r="K26" s="69">
        <v>1884559</v>
      </c>
      <c r="L26" s="67"/>
      <c r="M26" s="69">
        <v>5754801610</v>
      </c>
      <c r="N26" s="67"/>
      <c r="O26" s="69">
        <v>5478799948</v>
      </c>
      <c r="P26" s="67"/>
      <c r="Q26" s="69">
        <v>276001662</v>
      </c>
      <c r="U26" s="89"/>
    </row>
    <row r="27" spans="1:21" ht="25.5" customHeight="1" x14ac:dyDescent="0.55000000000000004">
      <c r="A27" s="2" t="s">
        <v>80</v>
      </c>
      <c r="C27" s="69">
        <v>0</v>
      </c>
      <c r="D27" s="67"/>
      <c r="E27" s="69">
        <v>0</v>
      </c>
      <c r="F27" s="67"/>
      <c r="G27" s="69">
        <v>0</v>
      </c>
      <c r="H27" s="67"/>
      <c r="I27" s="69">
        <v>0</v>
      </c>
      <c r="J27" s="67"/>
      <c r="K27" s="69">
        <v>6260</v>
      </c>
      <c r="L27" s="67"/>
      <c r="M27" s="69">
        <v>5831916617</v>
      </c>
      <c r="N27" s="67"/>
      <c r="O27" s="69">
        <v>5605065496</v>
      </c>
      <c r="P27" s="67"/>
      <c r="Q27" s="69">
        <v>226851121</v>
      </c>
      <c r="U27" s="89"/>
    </row>
    <row r="28" spans="1:21" ht="25.5" customHeight="1" x14ac:dyDescent="0.55000000000000004">
      <c r="A28" s="2" t="s">
        <v>236</v>
      </c>
      <c r="C28" s="69">
        <v>0</v>
      </c>
      <c r="D28" s="67"/>
      <c r="E28" s="69">
        <v>0</v>
      </c>
      <c r="F28" s="67"/>
      <c r="G28" s="69">
        <v>0</v>
      </c>
      <c r="H28" s="67"/>
      <c r="I28" s="69">
        <v>0</v>
      </c>
      <c r="J28" s="67"/>
      <c r="K28" s="69">
        <v>8715</v>
      </c>
      <c r="L28" s="67"/>
      <c r="M28" s="69">
        <v>4852858982</v>
      </c>
      <c r="N28" s="67"/>
      <c r="O28" s="69">
        <v>4627939340</v>
      </c>
      <c r="P28" s="67"/>
      <c r="Q28" s="69">
        <v>224919642</v>
      </c>
      <c r="U28" s="89"/>
    </row>
    <row r="29" spans="1:21" ht="25.5" customHeight="1" x14ac:dyDescent="0.55000000000000004">
      <c r="A29" s="2" t="s">
        <v>271</v>
      </c>
      <c r="C29" s="69">
        <v>0</v>
      </c>
      <c r="D29" s="67"/>
      <c r="E29" s="69">
        <v>0</v>
      </c>
      <c r="F29" s="67"/>
      <c r="G29" s="69">
        <v>0</v>
      </c>
      <c r="H29" s="67"/>
      <c r="I29" s="69">
        <v>0</v>
      </c>
      <c r="J29" s="67"/>
      <c r="K29" s="69">
        <v>800000</v>
      </c>
      <c r="L29" s="67"/>
      <c r="M29" s="69">
        <v>8036868493</v>
      </c>
      <c r="N29" s="67"/>
      <c r="O29" s="69">
        <v>7831273734</v>
      </c>
      <c r="P29" s="67"/>
      <c r="Q29" s="69">
        <v>205594759</v>
      </c>
      <c r="U29" s="89"/>
    </row>
    <row r="30" spans="1:21" ht="25.5" customHeight="1" x14ac:dyDescent="0.55000000000000004">
      <c r="A30" s="2" t="s">
        <v>258</v>
      </c>
      <c r="C30" s="69">
        <v>0</v>
      </c>
      <c r="D30" s="67"/>
      <c r="E30" s="69">
        <v>0</v>
      </c>
      <c r="F30" s="67"/>
      <c r="G30" s="69">
        <v>0</v>
      </c>
      <c r="H30" s="67"/>
      <c r="I30" s="69">
        <v>0</v>
      </c>
      <c r="J30" s="67"/>
      <c r="K30" s="69">
        <v>1000000</v>
      </c>
      <c r="L30" s="67"/>
      <c r="M30" s="69">
        <v>1797297386</v>
      </c>
      <c r="N30" s="67"/>
      <c r="O30" s="69">
        <v>1594478294</v>
      </c>
      <c r="P30" s="67"/>
      <c r="Q30" s="69">
        <v>202819092</v>
      </c>
      <c r="U30" s="89"/>
    </row>
    <row r="31" spans="1:21" ht="25.5" customHeight="1" x14ac:dyDescent="0.55000000000000004">
      <c r="A31" s="2" t="s">
        <v>272</v>
      </c>
      <c r="C31" s="69">
        <v>0</v>
      </c>
      <c r="D31" s="67"/>
      <c r="E31" s="69">
        <v>0</v>
      </c>
      <c r="F31" s="67"/>
      <c r="G31" s="69">
        <v>0</v>
      </c>
      <c r="H31" s="67"/>
      <c r="I31" s="69">
        <v>0</v>
      </c>
      <c r="J31" s="67"/>
      <c r="K31" s="69">
        <v>913782</v>
      </c>
      <c r="L31" s="67"/>
      <c r="M31" s="69">
        <v>8013478646</v>
      </c>
      <c r="N31" s="67"/>
      <c r="O31" s="69">
        <v>7837185715</v>
      </c>
      <c r="P31" s="67"/>
      <c r="Q31" s="69">
        <v>176292931</v>
      </c>
      <c r="U31" s="89"/>
    </row>
    <row r="32" spans="1:21" ht="25.5" customHeight="1" x14ac:dyDescent="0.55000000000000004">
      <c r="A32" s="2" t="s">
        <v>269</v>
      </c>
      <c r="C32" s="69">
        <v>0</v>
      </c>
      <c r="D32" s="67"/>
      <c r="E32" s="69">
        <v>0</v>
      </c>
      <c r="F32" s="67"/>
      <c r="G32" s="69">
        <v>0</v>
      </c>
      <c r="H32" s="67"/>
      <c r="I32" s="69">
        <v>0</v>
      </c>
      <c r="J32" s="67"/>
      <c r="K32" s="69">
        <v>10140</v>
      </c>
      <c r="L32" s="67"/>
      <c r="M32" s="69">
        <v>7216868161</v>
      </c>
      <c r="N32" s="67"/>
      <c r="O32" s="69">
        <v>7042217092</v>
      </c>
      <c r="P32" s="67"/>
      <c r="Q32" s="69">
        <v>174651069</v>
      </c>
      <c r="U32" s="89"/>
    </row>
    <row r="33" spans="1:21" ht="25.5" customHeight="1" x14ac:dyDescent="0.55000000000000004">
      <c r="A33" s="2" t="s">
        <v>257</v>
      </c>
      <c r="C33" s="69">
        <v>0</v>
      </c>
      <c r="D33" s="67"/>
      <c r="E33" s="69">
        <v>0</v>
      </c>
      <c r="F33" s="67"/>
      <c r="G33" s="69">
        <v>0</v>
      </c>
      <c r="H33" s="67"/>
      <c r="I33" s="69">
        <v>0</v>
      </c>
      <c r="J33" s="67"/>
      <c r="K33" s="69">
        <v>1802380</v>
      </c>
      <c r="L33" s="67"/>
      <c r="M33" s="69">
        <v>3718268399</v>
      </c>
      <c r="N33" s="67"/>
      <c r="O33" s="69">
        <v>3562644279</v>
      </c>
      <c r="P33" s="67"/>
      <c r="Q33" s="69">
        <v>155624120</v>
      </c>
      <c r="U33" s="89"/>
    </row>
    <row r="34" spans="1:21" ht="25.5" customHeight="1" x14ac:dyDescent="0.55000000000000004">
      <c r="A34" s="2" t="s">
        <v>290</v>
      </c>
      <c r="C34" s="69">
        <v>0</v>
      </c>
      <c r="D34" s="67"/>
      <c r="E34" s="69">
        <v>0</v>
      </c>
      <c r="F34" s="67"/>
      <c r="G34" s="69">
        <v>0</v>
      </c>
      <c r="H34" s="67"/>
      <c r="I34" s="69">
        <v>0</v>
      </c>
      <c r="J34" s="67"/>
      <c r="K34" s="69">
        <v>163724</v>
      </c>
      <c r="L34" s="67"/>
      <c r="M34" s="69">
        <v>2398978913</v>
      </c>
      <c r="N34" s="67"/>
      <c r="O34" s="69">
        <v>2266452833</v>
      </c>
      <c r="P34" s="67"/>
      <c r="Q34" s="69">
        <v>132526080</v>
      </c>
      <c r="U34" s="89"/>
    </row>
    <row r="35" spans="1:21" ht="25.5" customHeight="1" x14ac:dyDescent="0.55000000000000004">
      <c r="A35" s="2" t="s">
        <v>111</v>
      </c>
      <c r="C35" s="69">
        <v>0</v>
      </c>
      <c r="D35" s="67"/>
      <c r="E35" s="69">
        <v>0</v>
      </c>
      <c r="F35" s="67"/>
      <c r="G35" s="69">
        <v>0</v>
      </c>
      <c r="H35" s="67"/>
      <c r="I35" s="69">
        <v>0</v>
      </c>
      <c r="J35" s="67"/>
      <c r="K35" s="69">
        <v>250000</v>
      </c>
      <c r="L35" s="67"/>
      <c r="M35" s="69">
        <v>2131592202</v>
      </c>
      <c r="N35" s="67"/>
      <c r="O35" s="69">
        <v>2000525625</v>
      </c>
      <c r="P35" s="67"/>
      <c r="Q35" s="69">
        <v>131066577</v>
      </c>
      <c r="U35" s="89"/>
    </row>
    <row r="36" spans="1:21" ht="25.5" customHeight="1" x14ac:dyDescent="0.55000000000000004">
      <c r="A36" s="2" t="s">
        <v>260</v>
      </c>
      <c r="C36" s="69">
        <v>0</v>
      </c>
      <c r="D36" s="67"/>
      <c r="E36" s="69">
        <v>0</v>
      </c>
      <c r="F36" s="67"/>
      <c r="G36" s="69">
        <v>0</v>
      </c>
      <c r="H36" s="67"/>
      <c r="I36" s="69">
        <v>0</v>
      </c>
      <c r="J36" s="67"/>
      <c r="K36" s="69">
        <v>2800000</v>
      </c>
      <c r="L36" s="67"/>
      <c r="M36" s="69">
        <v>7517287341</v>
      </c>
      <c r="N36" s="67"/>
      <c r="O36" s="69">
        <v>7402222457</v>
      </c>
      <c r="P36" s="67"/>
      <c r="Q36" s="69">
        <v>115064884</v>
      </c>
      <c r="U36" s="89"/>
    </row>
    <row r="37" spans="1:21" ht="22.5" customHeight="1" x14ac:dyDescent="0.55000000000000004">
      <c r="A37" s="2" t="s">
        <v>88</v>
      </c>
      <c r="C37" s="69">
        <v>0</v>
      </c>
      <c r="D37" s="67"/>
      <c r="E37" s="69">
        <v>0</v>
      </c>
      <c r="F37" s="67"/>
      <c r="G37" s="69">
        <v>0</v>
      </c>
      <c r="H37" s="67"/>
      <c r="I37" s="69">
        <v>0</v>
      </c>
      <c r="J37" s="67"/>
      <c r="K37" s="69">
        <v>31100</v>
      </c>
      <c r="L37" s="67"/>
      <c r="M37" s="69">
        <v>31100000000</v>
      </c>
      <c r="N37" s="67"/>
      <c r="O37" s="69">
        <v>30995296484</v>
      </c>
      <c r="P37" s="67"/>
      <c r="Q37" s="69">
        <v>104703516</v>
      </c>
      <c r="U37" s="89"/>
    </row>
    <row r="38" spans="1:21" ht="25.5" customHeight="1" x14ac:dyDescent="0.55000000000000004">
      <c r="A38" s="2" t="s">
        <v>238</v>
      </c>
      <c r="C38" s="69">
        <v>0</v>
      </c>
      <c r="D38" s="67"/>
      <c r="E38" s="69">
        <v>0</v>
      </c>
      <c r="F38" s="67"/>
      <c r="G38" s="69">
        <v>0</v>
      </c>
      <c r="H38" s="67"/>
      <c r="I38" s="69">
        <v>0</v>
      </c>
      <c r="J38" s="67"/>
      <c r="K38" s="69">
        <v>6130</v>
      </c>
      <c r="L38" s="67"/>
      <c r="M38" s="69">
        <v>4489482879</v>
      </c>
      <c r="N38" s="67"/>
      <c r="O38" s="69">
        <v>4391939592</v>
      </c>
      <c r="P38" s="67"/>
      <c r="Q38" s="69">
        <v>97543287</v>
      </c>
      <c r="U38" s="89"/>
    </row>
    <row r="39" spans="1:21" ht="25.5" customHeight="1" x14ac:dyDescent="0.55000000000000004">
      <c r="A39" s="2" t="s">
        <v>268</v>
      </c>
      <c r="C39" s="69">
        <v>0</v>
      </c>
      <c r="D39" s="67"/>
      <c r="E39" s="69">
        <v>0</v>
      </c>
      <c r="F39" s="67"/>
      <c r="G39" s="69">
        <v>0</v>
      </c>
      <c r="H39" s="67"/>
      <c r="I39" s="69">
        <v>0</v>
      </c>
      <c r="J39" s="67"/>
      <c r="K39" s="69">
        <v>1000000</v>
      </c>
      <c r="L39" s="67"/>
      <c r="M39" s="69">
        <v>1997046475</v>
      </c>
      <c r="N39" s="67"/>
      <c r="O39" s="69">
        <v>1901725175</v>
      </c>
      <c r="P39" s="67"/>
      <c r="Q39" s="69">
        <v>95321300</v>
      </c>
      <c r="U39" s="89"/>
    </row>
    <row r="40" spans="1:21" ht="25.5" customHeight="1" x14ac:dyDescent="0.55000000000000004">
      <c r="A40" s="2" t="s">
        <v>263</v>
      </c>
      <c r="C40" s="69">
        <v>0</v>
      </c>
      <c r="D40" s="67"/>
      <c r="E40" s="69">
        <v>0</v>
      </c>
      <c r="F40" s="67"/>
      <c r="G40" s="69">
        <v>0</v>
      </c>
      <c r="H40" s="67"/>
      <c r="I40" s="69">
        <v>0</v>
      </c>
      <c r="J40" s="67"/>
      <c r="K40" s="69">
        <v>180000</v>
      </c>
      <c r="L40" s="67"/>
      <c r="M40" s="69">
        <v>1696246921</v>
      </c>
      <c r="N40" s="67"/>
      <c r="O40" s="69">
        <v>1616098340</v>
      </c>
      <c r="P40" s="67"/>
      <c r="Q40" s="69">
        <v>80148581</v>
      </c>
      <c r="U40" s="89"/>
    </row>
    <row r="41" spans="1:21" ht="25.5" customHeight="1" x14ac:dyDescent="0.55000000000000004">
      <c r="A41" s="2" t="s">
        <v>282</v>
      </c>
      <c r="C41" s="69">
        <v>0</v>
      </c>
      <c r="D41" s="67"/>
      <c r="E41" s="69">
        <v>0</v>
      </c>
      <c r="F41" s="67"/>
      <c r="G41" s="69">
        <v>0</v>
      </c>
      <c r="H41" s="67"/>
      <c r="I41" s="69">
        <v>0</v>
      </c>
      <c r="J41" s="67"/>
      <c r="K41" s="69">
        <v>1199997</v>
      </c>
      <c r="L41" s="67"/>
      <c r="M41" s="69">
        <v>3211171107</v>
      </c>
      <c r="N41" s="67"/>
      <c r="O41" s="69">
        <v>3143306415</v>
      </c>
      <c r="P41" s="67"/>
      <c r="Q41" s="69">
        <v>67864692</v>
      </c>
      <c r="U41" s="89"/>
    </row>
    <row r="42" spans="1:21" ht="25.5" customHeight="1" x14ac:dyDescent="0.55000000000000004">
      <c r="A42" s="2" t="s">
        <v>227</v>
      </c>
      <c r="C42" s="69">
        <v>0</v>
      </c>
      <c r="D42" s="67"/>
      <c r="E42" s="69">
        <v>0</v>
      </c>
      <c r="F42" s="67"/>
      <c r="G42" s="69">
        <v>0</v>
      </c>
      <c r="H42" s="67"/>
      <c r="I42" s="69">
        <v>0</v>
      </c>
      <c r="J42" s="67"/>
      <c r="K42" s="69">
        <v>1100</v>
      </c>
      <c r="L42" s="67"/>
      <c r="M42" s="69">
        <v>1039300597</v>
      </c>
      <c r="N42" s="67"/>
      <c r="O42" s="69">
        <v>981377842</v>
      </c>
      <c r="P42" s="67"/>
      <c r="Q42" s="69">
        <v>57922755</v>
      </c>
      <c r="U42" s="89"/>
    </row>
    <row r="43" spans="1:21" ht="25.5" customHeight="1" x14ac:dyDescent="0.55000000000000004">
      <c r="A43" s="2" t="s">
        <v>242</v>
      </c>
      <c r="C43" s="69">
        <v>0</v>
      </c>
      <c r="D43" s="67"/>
      <c r="E43" s="69">
        <v>0</v>
      </c>
      <c r="F43" s="67"/>
      <c r="G43" s="69">
        <v>0</v>
      </c>
      <c r="H43" s="67"/>
      <c r="I43" s="69">
        <v>0</v>
      </c>
      <c r="J43" s="67"/>
      <c r="K43" s="69">
        <v>540000</v>
      </c>
      <c r="L43" s="67"/>
      <c r="M43" s="69">
        <v>3486928696</v>
      </c>
      <c r="N43" s="67"/>
      <c r="O43" s="69">
        <v>3434269989</v>
      </c>
      <c r="P43" s="67"/>
      <c r="Q43" s="69">
        <v>52658707</v>
      </c>
      <c r="U43" s="89"/>
    </row>
    <row r="44" spans="1:21" ht="25.5" customHeight="1" x14ac:dyDescent="0.55000000000000004">
      <c r="A44" s="2" t="s">
        <v>262</v>
      </c>
      <c r="C44" s="69">
        <v>0</v>
      </c>
      <c r="D44" s="67"/>
      <c r="E44" s="69">
        <v>0</v>
      </c>
      <c r="F44" s="67"/>
      <c r="G44" s="69">
        <v>0</v>
      </c>
      <c r="H44" s="67"/>
      <c r="I44" s="69">
        <v>0</v>
      </c>
      <c r="J44" s="67"/>
      <c r="K44" s="69">
        <v>155000</v>
      </c>
      <c r="L44" s="67"/>
      <c r="M44" s="69">
        <v>625093433</v>
      </c>
      <c r="N44" s="67"/>
      <c r="O44" s="69">
        <v>586443714</v>
      </c>
      <c r="P44" s="67"/>
      <c r="Q44" s="69">
        <v>38649719</v>
      </c>
      <c r="U44" s="89"/>
    </row>
    <row r="45" spans="1:21" ht="25.5" customHeight="1" x14ac:dyDescent="0.55000000000000004">
      <c r="A45" s="2" t="s">
        <v>87</v>
      </c>
      <c r="C45" s="69">
        <v>0</v>
      </c>
      <c r="D45" s="67"/>
      <c r="E45" s="69">
        <v>0</v>
      </c>
      <c r="F45" s="67"/>
      <c r="G45" s="69">
        <v>0</v>
      </c>
      <c r="H45" s="67"/>
      <c r="I45" s="69">
        <v>0</v>
      </c>
      <c r="J45" s="67"/>
      <c r="K45" s="69">
        <v>20000</v>
      </c>
      <c r="L45" s="67"/>
      <c r="M45" s="69">
        <v>1527891646</v>
      </c>
      <c r="N45" s="67"/>
      <c r="O45" s="69">
        <v>1494057150</v>
      </c>
      <c r="P45" s="67"/>
      <c r="Q45" s="69">
        <v>33834496</v>
      </c>
      <c r="U45" s="89"/>
    </row>
    <row r="46" spans="1:21" ht="25.5" customHeight="1" x14ac:dyDescent="0.55000000000000004">
      <c r="A46" s="2" t="s">
        <v>117</v>
      </c>
      <c r="C46" s="69">
        <v>0</v>
      </c>
      <c r="D46" s="67"/>
      <c r="E46" s="69">
        <v>0</v>
      </c>
      <c r="F46" s="67"/>
      <c r="G46" s="69">
        <v>0</v>
      </c>
      <c r="H46" s="67"/>
      <c r="I46" s="69">
        <v>0</v>
      </c>
      <c r="J46" s="67"/>
      <c r="K46" s="69">
        <v>1400000</v>
      </c>
      <c r="L46" s="67"/>
      <c r="M46" s="69">
        <v>2311961578</v>
      </c>
      <c r="N46" s="67"/>
      <c r="O46" s="69">
        <v>2279299842</v>
      </c>
      <c r="P46" s="67"/>
      <c r="Q46" s="69">
        <v>32661736</v>
      </c>
      <c r="U46" s="89"/>
    </row>
    <row r="47" spans="1:21" ht="25.5" customHeight="1" x14ac:dyDescent="0.55000000000000004">
      <c r="A47" s="2" t="s">
        <v>216</v>
      </c>
      <c r="C47" s="69">
        <v>0</v>
      </c>
      <c r="D47" s="67"/>
      <c r="E47" s="69">
        <v>0</v>
      </c>
      <c r="F47" s="67"/>
      <c r="G47" s="69">
        <v>0</v>
      </c>
      <c r="H47" s="67"/>
      <c r="I47" s="69">
        <v>0</v>
      </c>
      <c r="J47" s="67"/>
      <c r="K47" s="69">
        <v>100000</v>
      </c>
      <c r="L47" s="67"/>
      <c r="M47" s="69">
        <v>1089568169</v>
      </c>
      <c r="N47" s="67"/>
      <c r="O47" s="69">
        <v>1074996667</v>
      </c>
      <c r="P47" s="67"/>
      <c r="Q47" s="69">
        <v>14571502</v>
      </c>
      <c r="U47" s="89"/>
    </row>
    <row r="48" spans="1:21" ht="25.5" customHeight="1" x14ac:dyDescent="0.55000000000000004">
      <c r="A48" s="2" t="s">
        <v>86</v>
      </c>
      <c r="C48" s="69">
        <v>0</v>
      </c>
      <c r="D48" s="67"/>
      <c r="E48" s="69">
        <v>0</v>
      </c>
      <c r="F48" s="67"/>
      <c r="G48" s="69">
        <v>0</v>
      </c>
      <c r="H48" s="67"/>
      <c r="I48" s="69">
        <v>0</v>
      </c>
      <c r="J48" s="67"/>
      <c r="K48" s="69">
        <v>196</v>
      </c>
      <c r="L48" s="67"/>
      <c r="M48" s="69">
        <v>173232598</v>
      </c>
      <c r="N48" s="67"/>
      <c r="O48" s="69">
        <v>160310110</v>
      </c>
      <c r="P48" s="67"/>
      <c r="Q48" s="69">
        <v>12922488</v>
      </c>
      <c r="U48" s="89"/>
    </row>
    <row r="49" spans="1:21" ht="25.5" customHeight="1" x14ac:dyDescent="0.55000000000000004">
      <c r="A49" s="2" t="s">
        <v>100</v>
      </c>
      <c r="C49" s="69">
        <v>0</v>
      </c>
      <c r="D49" s="67"/>
      <c r="E49" s="69">
        <v>0</v>
      </c>
      <c r="F49" s="67"/>
      <c r="G49" s="69">
        <v>0</v>
      </c>
      <c r="H49" s="67"/>
      <c r="I49" s="69">
        <v>0</v>
      </c>
      <c r="J49" s="67"/>
      <c r="K49" s="69">
        <v>7500</v>
      </c>
      <c r="L49" s="67"/>
      <c r="M49" s="69">
        <v>7059923768</v>
      </c>
      <c r="N49" s="67"/>
      <c r="O49" s="69">
        <v>7050410232</v>
      </c>
      <c r="P49" s="67"/>
      <c r="Q49" s="69">
        <v>9513536</v>
      </c>
      <c r="U49" s="89"/>
    </row>
    <row r="50" spans="1:21" ht="25.5" customHeight="1" x14ac:dyDescent="0.55000000000000004">
      <c r="A50" s="2" t="s">
        <v>243</v>
      </c>
      <c r="C50" s="69">
        <v>0</v>
      </c>
      <c r="D50" s="67"/>
      <c r="E50" s="69">
        <v>0</v>
      </c>
      <c r="F50" s="67"/>
      <c r="G50" s="69">
        <v>0</v>
      </c>
      <c r="H50" s="67"/>
      <c r="I50" s="69">
        <v>0</v>
      </c>
      <c r="J50" s="67"/>
      <c r="K50" s="69">
        <v>39806</v>
      </c>
      <c r="L50" s="67"/>
      <c r="M50" s="69">
        <v>137254854</v>
      </c>
      <c r="N50" s="67"/>
      <c r="O50" s="69">
        <v>128925761</v>
      </c>
      <c r="P50" s="67"/>
      <c r="Q50" s="69">
        <v>8329093</v>
      </c>
      <c r="U50" s="89"/>
    </row>
    <row r="51" spans="1:21" ht="25.5" customHeight="1" x14ac:dyDescent="0.55000000000000004">
      <c r="A51" s="2" t="s">
        <v>119</v>
      </c>
      <c r="C51" s="69">
        <v>0</v>
      </c>
      <c r="D51" s="67"/>
      <c r="E51" s="69">
        <v>0</v>
      </c>
      <c r="F51" s="67"/>
      <c r="G51" s="69">
        <v>0</v>
      </c>
      <c r="H51" s="67"/>
      <c r="I51" s="69">
        <v>0</v>
      </c>
      <c r="J51" s="67"/>
      <c r="K51" s="69">
        <v>200000</v>
      </c>
      <c r="L51" s="67"/>
      <c r="M51" s="69">
        <v>596430005</v>
      </c>
      <c r="N51" s="67"/>
      <c r="O51" s="69">
        <v>588145288</v>
      </c>
      <c r="P51" s="67"/>
      <c r="Q51" s="69">
        <v>8284717</v>
      </c>
      <c r="U51" s="89"/>
    </row>
    <row r="52" spans="1:21" ht="25.5" customHeight="1" x14ac:dyDescent="0.55000000000000004">
      <c r="A52" s="2" t="s">
        <v>267</v>
      </c>
      <c r="C52" s="69">
        <v>0</v>
      </c>
      <c r="D52" s="67"/>
      <c r="E52" s="69">
        <v>0</v>
      </c>
      <c r="F52" s="67"/>
      <c r="G52" s="69">
        <v>0</v>
      </c>
      <c r="H52" s="67"/>
      <c r="I52" s="69">
        <v>0</v>
      </c>
      <c r="J52" s="67"/>
      <c r="K52" s="69">
        <v>150000</v>
      </c>
      <c r="L52" s="67"/>
      <c r="M52" s="69">
        <v>823073405</v>
      </c>
      <c r="N52" s="67"/>
      <c r="O52" s="69">
        <v>817201833</v>
      </c>
      <c r="P52" s="67"/>
      <c r="Q52" s="69">
        <v>5871572</v>
      </c>
      <c r="U52" s="89"/>
    </row>
    <row r="53" spans="1:21" ht="25.5" customHeight="1" x14ac:dyDescent="0.55000000000000004">
      <c r="A53" s="2" t="s">
        <v>283</v>
      </c>
      <c r="C53" s="69">
        <v>0</v>
      </c>
      <c r="D53" s="67"/>
      <c r="E53" s="69">
        <v>0</v>
      </c>
      <c r="F53" s="67"/>
      <c r="G53" s="69">
        <v>0</v>
      </c>
      <c r="H53" s="67"/>
      <c r="I53" s="69">
        <v>0</v>
      </c>
      <c r="J53" s="67"/>
      <c r="K53" s="69">
        <v>125321</v>
      </c>
      <c r="L53" s="67"/>
      <c r="M53" s="69">
        <v>228642369</v>
      </c>
      <c r="N53" s="67"/>
      <c r="O53" s="69">
        <v>228319489</v>
      </c>
      <c r="P53" s="67"/>
      <c r="Q53" s="69">
        <v>322880</v>
      </c>
      <c r="U53" s="89"/>
    </row>
    <row r="54" spans="1:21" ht="25.5" customHeight="1" x14ac:dyDescent="0.55000000000000004">
      <c r="A54" s="2" t="s">
        <v>245</v>
      </c>
      <c r="C54" s="69">
        <v>0</v>
      </c>
      <c r="D54" s="67"/>
      <c r="E54" s="69">
        <v>0</v>
      </c>
      <c r="F54" s="67"/>
      <c r="G54" s="69">
        <v>0</v>
      </c>
      <c r="H54" s="67"/>
      <c r="I54" s="69">
        <v>0</v>
      </c>
      <c r="J54" s="67"/>
      <c r="K54" s="69">
        <v>821</v>
      </c>
      <c r="L54" s="67"/>
      <c r="M54" s="69">
        <v>12940279</v>
      </c>
      <c r="N54" s="67"/>
      <c r="O54" s="69">
        <v>12654774</v>
      </c>
      <c r="P54" s="67"/>
      <c r="Q54" s="69">
        <v>285505</v>
      </c>
      <c r="U54" s="89"/>
    </row>
    <row r="55" spans="1:21" ht="25.5" customHeight="1" x14ac:dyDescent="0.55000000000000004">
      <c r="A55" s="2" t="s">
        <v>233</v>
      </c>
      <c r="C55" s="69">
        <v>0</v>
      </c>
      <c r="D55" s="67"/>
      <c r="E55" s="69">
        <v>0</v>
      </c>
      <c r="F55" s="67"/>
      <c r="G55" s="69">
        <v>0</v>
      </c>
      <c r="H55" s="67"/>
      <c r="I55" s="69">
        <v>0</v>
      </c>
      <c r="J55" s="67"/>
      <c r="K55" s="69">
        <v>8</v>
      </c>
      <c r="L55" s="67"/>
      <c r="M55" s="69">
        <v>5750800</v>
      </c>
      <c r="N55" s="67"/>
      <c r="O55" s="69">
        <v>5523636</v>
      </c>
      <c r="P55" s="67"/>
      <c r="Q55" s="69">
        <v>227164</v>
      </c>
      <c r="U55" s="89"/>
    </row>
    <row r="56" spans="1:21" ht="25.5" customHeight="1" x14ac:dyDescent="0.55000000000000004">
      <c r="A56" s="2" t="s">
        <v>257</v>
      </c>
      <c r="C56" s="69">
        <v>0</v>
      </c>
      <c r="D56" s="67"/>
      <c r="E56" s="69">
        <v>0</v>
      </c>
      <c r="F56" s="67"/>
      <c r="G56" s="69">
        <v>0</v>
      </c>
      <c r="H56" s="67"/>
      <c r="I56" s="69">
        <v>0</v>
      </c>
      <c r="J56" s="67"/>
      <c r="K56" s="69">
        <v>1202380</v>
      </c>
      <c r="L56" s="67"/>
      <c r="M56" s="69">
        <v>2237242013</v>
      </c>
      <c r="N56" s="67"/>
      <c r="O56" s="69">
        <v>2237242023</v>
      </c>
      <c r="P56" s="67"/>
      <c r="Q56" s="69">
        <v>-9</v>
      </c>
      <c r="U56" s="89"/>
    </row>
    <row r="57" spans="1:21" ht="25.5" customHeight="1" x14ac:dyDescent="0.55000000000000004">
      <c r="A57" s="2" t="s">
        <v>247</v>
      </c>
      <c r="C57" s="69">
        <v>0</v>
      </c>
      <c r="D57" s="67"/>
      <c r="E57" s="69">
        <v>0</v>
      </c>
      <c r="F57" s="67"/>
      <c r="G57" s="69">
        <v>0</v>
      </c>
      <c r="H57" s="67"/>
      <c r="I57" s="69">
        <v>0</v>
      </c>
      <c r="J57" s="67"/>
      <c r="K57" s="69">
        <v>129095</v>
      </c>
      <c r="L57" s="67"/>
      <c r="M57" s="69">
        <v>238944663</v>
      </c>
      <c r="N57" s="67"/>
      <c r="O57" s="69">
        <v>241502442</v>
      </c>
      <c r="P57" s="67"/>
      <c r="Q57" s="69">
        <v>-2557779</v>
      </c>
      <c r="U57" s="89"/>
    </row>
    <row r="58" spans="1:21" ht="25.5" customHeight="1" x14ac:dyDescent="0.55000000000000004">
      <c r="A58" s="2" t="s">
        <v>249</v>
      </c>
      <c r="C58" s="69">
        <v>0</v>
      </c>
      <c r="D58" s="67"/>
      <c r="E58" s="69">
        <v>0</v>
      </c>
      <c r="F58" s="67"/>
      <c r="G58" s="69">
        <v>0</v>
      </c>
      <c r="H58" s="67"/>
      <c r="I58" s="69">
        <v>0</v>
      </c>
      <c r="J58" s="67"/>
      <c r="K58" s="69">
        <v>13938</v>
      </c>
      <c r="L58" s="67"/>
      <c r="M58" s="69">
        <v>157537109</v>
      </c>
      <c r="N58" s="67"/>
      <c r="O58" s="69">
        <v>162611366</v>
      </c>
      <c r="P58" s="67"/>
      <c r="Q58" s="69">
        <v>-5074257</v>
      </c>
      <c r="U58" s="89"/>
    </row>
    <row r="59" spans="1:21" ht="25.5" customHeight="1" x14ac:dyDescent="0.55000000000000004">
      <c r="A59" s="2" t="s">
        <v>252</v>
      </c>
      <c r="C59" s="69">
        <v>0</v>
      </c>
      <c r="D59" s="67"/>
      <c r="E59" s="69">
        <v>0</v>
      </c>
      <c r="F59" s="67"/>
      <c r="G59" s="69">
        <v>0</v>
      </c>
      <c r="H59" s="67"/>
      <c r="I59" s="69">
        <v>0</v>
      </c>
      <c r="J59" s="67"/>
      <c r="K59" s="69">
        <v>275080</v>
      </c>
      <c r="L59" s="67"/>
      <c r="M59" s="69">
        <v>4014730655</v>
      </c>
      <c r="N59" s="67"/>
      <c r="O59" s="69">
        <v>4024671569</v>
      </c>
      <c r="P59" s="67"/>
      <c r="Q59" s="69">
        <v>-9940914</v>
      </c>
      <c r="U59" s="89"/>
    </row>
    <row r="60" spans="1:21" ht="25.5" customHeight="1" x14ac:dyDescent="0.55000000000000004">
      <c r="A60" s="2" t="s">
        <v>104</v>
      </c>
      <c r="C60" s="69">
        <v>0</v>
      </c>
      <c r="D60" s="67"/>
      <c r="E60" s="69">
        <v>0</v>
      </c>
      <c r="F60" s="67"/>
      <c r="G60" s="69">
        <v>0</v>
      </c>
      <c r="H60" s="67"/>
      <c r="I60" s="69">
        <v>0</v>
      </c>
      <c r="J60" s="67"/>
      <c r="K60" s="69">
        <v>5000</v>
      </c>
      <c r="L60" s="67"/>
      <c r="M60" s="69">
        <v>3304454963</v>
      </c>
      <c r="N60" s="67"/>
      <c r="O60" s="69">
        <v>3316138840</v>
      </c>
      <c r="P60" s="67"/>
      <c r="Q60" s="69">
        <v>-11683877</v>
      </c>
      <c r="U60" s="89"/>
    </row>
    <row r="61" spans="1:21" ht="25.5" customHeight="1" x14ac:dyDescent="0.55000000000000004">
      <c r="A61" s="2" t="s">
        <v>109</v>
      </c>
      <c r="C61" s="69">
        <v>0</v>
      </c>
      <c r="D61" s="67"/>
      <c r="E61" s="69">
        <v>0</v>
      </c>
      <c r="F61" s="67"/>
      <c r="G61" s="69">
        <v>0</v>
      </c>
      <c r="H61" s="67"/>
      <c r="I61" s="69">
        <v>0</v>
      </c>
      <c r="J61" s="67"/>
      <c r="K61" s="69">
        <v>1500</v>
      </c>
      <c r="L61" s="67"/>
      <c r="M61" s="69">
        <v>945578585</v>
      </c>
      <c r="N61" s="67"/>
      <c r="O61" s="69">
        <v>958788188</v>
      </c>
      <c r="P61" s="67"/>
      <c r="Q61" s="69">
        <v>-13209603</v>
      </c>
      <c r="U61" s="89"/>
    </row>
    <row r="62" spans="1:21" ht="25.5" customHeight="1" x14ac:dyDescent="0.55000000000000004">
      <c r="A62" s="2" t="s">
        <v>96</v>
      </c>
      <c r="C62" s="69">
        <v>0</v>
      </c>
      <c r="D62" s="67"/>
      <c r="E62" s="69">
        <v>0</v>
      </c>
      <c r="F62" s="67"/>
      <c r="G62" s="69">
        <v>0</v>
      </c>
      <c r="H62" s="67"/>
      <c r="I62" s="69">
        <v>0</v>
      </c>
      <c r="J62" s="67"/>
      <c r="K62" s="69">
        <v>1300</v>
      </c>
      <c r="L62" s="67"/>
      <c r="M62" s="69">
        <v>1068385324</v>
      </c>
      <c r="N62" s="67"/>
      <c r="O62" s="69">
        <v>1083621358</v>
      </c>
      <c r="P62" s="67"/>
      <c r="Q62" s="69">
        <v>-15236034</v>
      </c>
      <c r="U62" s="89"/>
    </row>
    <row r="63" spans="1:21" ht="25.5" customHeight="1" x14ac:dyDescent="0.55000000000000004">
      <c r="A63" s="2" t="s">
        <v>277</v>
      </c>
      <c r="C63" s="69">
        <v>0</v>
      </c>
      <c r="D63" s="67"/>
      <c r="E63" s="69">
        <v>0</v>
      </c>
      <c r="F63" s="67"/>
      <c r="G63" s="69">
        <v>0</v>
      </c>
      <c r="H63" s="67"/>
      <c r="I63" s="69">
        <v>0</v>
      </c>
      <c r="J63" s="67"/>
      <c r="K63" s="69">
        <v>800000</v>
      </c>
      <c r="L63" s="67"/>
      <c r="M63" s="69">
        <v>1268407810</v>
      </c>
      <c r="N63" s="67"/>
      <c r="O63" s="69">
        <v>1285992282</v>
      </c>
      <c r="P63" s="67"/>
      <c r="Q63" s="69">
        <v>-17584472</v>
      </c>
      <c r="U63" s="89"/>
    </row>
    <row r="64" spans="1:21" ht="25.5" customHeight="1" x14ac:dyDescent="0.55000000000000004">
      <c r="A64" s="2" t="s">
        <v>107</v>
      </c>
      <c r="C64" s="69">
        <v>0</v>
      </c>
      <c r="D64" s="67"/>
      <c r="E64" s="69">
        <v>0</v>
      </c>
      <c r="F64" s="67"/>
      <c r="G64" s="69">
        <v>0</v>
      </c>
      <c r="H64" s="67"/>
      <c r="I64" s="69">
        <v>0</v>
      </c>
      <c r="J64" s="67"/>
      <c r="K64" s="69">
        <v>2000</v>
      </c>
      <c r="L64" s="67"/>
      <c r="M64" s="69">
        <v>1321980349</v>
      </c>
      <c r="N64" s="67"/>
      <c r="O64" s="69">
        <v>1339823113</v>
      </c>
      <c r="P64" s="67"/>
      <c r="Q64" s="69">
        <v>-17842764</v>
      </c>
      <c r="U64" s="89"/>
    </row>
    <row r="65" spans="1:21" ht="25.5" customHeight="1" x14ac:dyDescent="0.55000000000000004">
      <c r="A65" s="2" t="s">
        <v>81</v>
      </c>
      <c r="C65" s="69">
        <v>0</v>
      </c>
      <c r="D65" s="67"/>
      <c r="E65" s="69">
        <v>0</v>
      </c>
      <c r="F65" s="67"/>
      <c r="G65" s="69">
        <v>0</v>
      </c>
      <c r="H65" s="67"/>
      <c r="I65" s="69">
        <v>0</v>
      </c>
      <c r="J65" s="67"/>
      <c r="K65" s="69">
        <v>1100</v>
      </c>
      <c r="L65" s="67"/>
      <c r="M65" s="69">
        <v>927264907</v>
      </c>
      <c r="N65" s="67"/>
      <c r="O65" s="69">
        <v>945681164</v>
      </c>
      <c r="P65" s="67"/>
      <c r="Q65" s="69">
        <v>-18416257</v>
      </c>
      <c r="U65" s="89"/>
    </row>
    <row r="66" spans="1:21" ht="25.5" customHeight="1" x14ac:dyDescent="0.55000000000000004">
      <c r="A66" s="2" t="s">
        <v>254</v>
      </c>
      <c r="C66" s="69">
        <v>0</v>
      </c>
      <c r="D66" s="67"/>
      <c r="E66" s="69">
        <v>0</v>
      </c>
      <c r="F66" s="67"/>
      <c r="G66" s="69">
        <v>0</v>
      </c>
      <c r="H66" s="67"/>
      <c r="I66" s="69">
        <v>0</v>
      </c>
      <c r="J66" s="67"/>
      <c r="K66" s="69">
        <v>67491</v>
      </c>
      <c r="L66" s="67"/>
      <c r="M66" s="69">
        <v>592541420</v>
      </c>
      <c r="N66" s="67"/>
      <c r="O66" s="69">
        <v>615086949</v>
      </c>
      <c r="P66" s="67"/>
      <c r="Q66" s="69">
        <v>-22545529</v>
      </c>
      <c r="U66" s="89"/>
    </row>
    <row r="67" spans="1:21" ht="25.5" customHeight="1" x14ac:dyDescent="0.55000000000000004">
      <c r="A67" s="2" t="s">
        <v>250</v>
      </c>
      <c r="C67" s="69">
        <v>0</v>
      </c>
      <c r="D67" s="67"/>
      <c r="E67" s="69">
        <v>0</v>
      </c>
      <c r="F67" s="67"/>
      <c r="G67" s="69">
        <v>0</v>
      </c>
      <c r="H67" s="67"/>
      <c r="I67" s="69">
        <v>0</v>
      </c>
      <c r="J67" s="67"/>
      <c r="K67" s="69">
        <v>400000</v>
      </c>
      <c r="L67" s="67"/>
      <c r="M67" s="69">
        <v>1467217800</v>
      </c>
      <c r="N67" s="67"/>
      <c r="O67" s="69">
        <v>1499760531</v>
      </c>
      <c r="P67" s="67"/>
      <c r="Q67" s="69">
        <v>-32542731</v>
      </c>
      <c r="U67" s="89"/>
    </row>
    <row r="68" spans="1:21" ht="25.5" customHeight="1" x14ac:dyDescent="0.55000000000000004">
      <c r="A68" s="2" t="s">
        <v>92</v>
      </c>
      <c r="C68" s="69">
        <v>0</v>
      </c>
      <c r="D68" s="67"/>
      <c r="E68" s="69">
        <v>0</v>
      </c>
      <c r="F68" s="67"/>
      <c r="G68" s="69">
        <v>0</v>
      </c>
      <c r="H68" s="67"/>
      <c r="I68" s="69">
        <v>0</v>
      </c>
      <c r="J68" s="67"/>
      <c r="K68" s="69">
        <v>30000</v>
      </c>
      <c r="L68" s="67"/>
      <c r="M68" s="69">
        <v>632339474</v>
      </c>
      <c r="N68" s="67"/>
      <c r="O68" s="69">
        <v>665019450</v>
      </c>
      <c r="P68" s="67"/>
      <c r="Q68" s="69">
        <v>-32679976</v>
      </c>
      <c r="U68" s="89"/>
    </row>
    <row r="69" spans="1:21" ht="25.5" customHeight="1" x14ac:dyDescent="0.55000000000000004">
      <c r="A69" s="2" t="s">
        <v>112</v>
      </c>
      <c r="C69" s="69">
        <v>0</v>
      </c>
      <c r="D69" s="67"/>
      <c r="E69" s="69">
        <v>0</v>
      </c>
      <c r="F69" s="67"/>
      <c r="G69" s="69">
        <v>0</v>
      </c>
      <c r="H69" s="67"/>
      <c r="I69" s="69">
        <v>0</v>
      </c>
      <c r="J69" s="67"/>
      <c r="K69" s="69">
        <v>300000</v>
      </c>
      <c r="L69" s="67"/>
      <c r="M69" s="69">
        <v>505772641</v>
      </c>
      <c r="N69" s="67"/>
      <c r="O69" s="69">
        <v>545137020</v>
      </c>
      <c r="P69" s="67"/>
      <c r="Q69" s="69">
        <v>-39364379</v>
      </c>
      <c r="U69" s="89"/>
    </row>
    <row r="70" spans="1:21" ht="25.5" customHeight="1" x14ac:dyDescent="0.55000000000000004">
      <c r="A70" s="2" t="s">
        <v>278</v>
      </c>
      <c r="C70" s="69">
        <v>0</v>
      </c>
      <c r="D70" s="67"/>
      <c r="E70" s="69">
        <v>0</v>
      </c>
      <c r="F70" s="67"/>
      <c r="G70" s="69">
        <v>0</v>
      </c>
      <c r="H70" s="67"/>
      <c r="I70" s="69">
        <v>0</v>
      </c>
      <c r="J70" s="67"/>
      <c r="K70" s="69">
        <v>800000</v>
      </c>
      <c r="L70" s="67"/>
      <c r="M70" s="69">
        <v>664025416</v>
      </c>
      <c r="N70" s="67"/>
      <c r="O70" s="69">
        <v>707641939</v>
      </c>
      <c r="P70" s="67"/>
      <c r="Q70" s="69">
        <v>-43616523</v>
      </c>
      <c r="U70" s="89"/>
    </row>
    <row r="71" spans="1:21" ht="25.5" customHeight="1" x14ac:dyDescent="0.55000000000000004">
      <c r="A71" s="2" t="s">
        <v>281</v>
      </c>
      <c r="C71" s="69">
        <v>0</v>
      </c>
      <c r="D71" s="67"/>
      <c r="E71" s="69">
        <v>0</v>
      </c>
      <c r="F71" s="67"/>
      <c r="G71" s="69">
        <v>0</v>
      </c>
      <c r="H71" s="67"/>
      <c r="I71" s="69">
        <v>0</v>
      </c>
      <c r="J71" s="67"/>
      <c r="K71" s="69">
        <v>400000</v>
      </c>
      <c r="L71" s="67"/>
      <c r="M71" s="69">
        <v>3242873636</v>
      </c>
      <c r="N71" s="67"/>
      <c r="O71" s="69">
        <v>3287047542</v>
      </c>
      <c r="P71" s="67"/>
      <c r="Q71" s="69">
        <v>-44173906</v>
      </c>
      <c r="U71" s="89"/>
    </row>
    <row r="72" spans="1:21" ht="25.5" customHeight="1" x14ac:dyDescent="0.55000000000000004">
      <c r="A72" s="2" t="s">
        <v>101</v>
      </c>
      <c r="C72" s="69">
        <v>0</v>
      </c>
      <c r="D72" s="67"/>
      <c r="E72" s="69">
        <v>0</v>
      </c>
      <c r="F72" s="67"/>
      <c r="G72" s="69">
        <v>0</v>
      </c>
      <c r="H72" s="67"/>
      <c r="I72" s="69">
        <v>0</v>
      </c>
      <c r="J72" s="67"/>
      <c r="K72" s="69">
        <v>83708</v>
      </c>
      <c r="L72" s="67"/>
      <c r="M72" s="69">
        <v>208440898</v>
      </c>
      <c r="N72" s="67"/>
      <c r="O72" s="69">
        <v>254123148</v>
      </c>
      <c r="P72" s="67"/>
      <c r="Q72" s="69">
        <v>-45682250</v>
      </c>
      <c r="U72" s="89"/>
    </row>
    <row r="73" spans="1:21" ht="25.5" customHeight="1" x14ac:dyDescent="0.55000000000000004">
      <c r="A73" s="2" t="s">
        <v>240</v>
      </c>
      <c r="C73" s="69">
        <v>0</v>
      </c>
      <c r="D73" s="67"/>
      <c r="E73" s="69">
        <v>0</v>
      </c>
      <c r="F73" s="67"/>
      <c r="G73" s="69">
        <v>0</v>
      </c>
      <c r="H73" s="67"/>
      <c r="I73" s="69">
        <v>0</v>
      </c>
      <c r="J73" s="67"/>
      <c r="K73" s="69">
        <v>565000</v>
      </c>
      <c r="L73" s="67"/>
      <c r="M73" s="69">
        <v>2226504676</v>
      </c>
      <c r="N73" s="67"/>
      <c r="O73" s="69">
        <v>2283644422</v>
      </c>
      <c r="P73" s="67"/>
      <c r="Q73" s="69">
        <v>-57139746</v>
      </c>
      <c r="U73" s="89"/>
    </row>
    <row r="74" spans="1:21" ht="25.5" customHeight="1" x14ac:dyDescent="0.55000000000000004">
      <c r="A74" s="2" t="s">
        <v>246</v>
      </c>
      <c r="C74" s="69">
        <v>0</v>
      </c>
      <c r="D74" s="67"/>
      <c r="E74" s="69">
        <v>0</v>
      </c>
      <c r="F74" s="67"/>
      <c r="G74" s="69">
        <v>0</v>
      </c>
      <c r="H74" s="67"/>
      <c r="I74" s="69">
        <v>0</v>
      </c>
      <c r="J74" s="67"/>
      <c r="K74" s="69">
        <v>78500</v>
      </c>
      <c r="L74" s="67"/>
      <c r="M74" s="69">
        <v>743653778</v>
      </c>
      <c r="N74" s="67"/>
      <c r="O74" s="69">
        <v>801427031</v>
      </c>
      <c r="P74" s="67"/>
      <c r="Q74" s="69">
        <v>-57773253</v>
      </c>
      <c r="U74" s="89"/>
    </row>
    <row r="75" spans="1:21" ht="25.5" customHeight="1" x14ac:dyDescent="0.55000000000000004">
      <c r="A75" s="2" t="s">
        <v>276</v>
      </c>
      <c r="C75" s="69">
        <v>0</v>
      </c>
      <c r="D75" s="67"/>
      <c r="E75" s="69">
        <v>0</v>
      </c>
      <c r="F75" s="67"/>
      <c r="G75" s="69">
        <v>0</v>
      </c>
      <c r="H75" s="67"/>
      <c r="I75" s="69">
        <v>0</v>
      </c>
      <c r="J75" s="67"/>
      <c r="K75" s="69">
        <v>400000</v>
      </c>
      <c r="L75" s="67"/>
      <c r="M75" s="69">
        <v>1090562181</v>
      </c>
      <c r="N75" s="67"/>
      <c r="O75" s="69">
        <v>1149465708</v>
      </c>
      <c r="P75" s="67"/>
      <c r="Q75" s="69">
        <v>-58903527</v>
      </c>
      <c r="U75" s="89"/>
    </row>
    <row r="76" spans="1:21" ht="25.5" customHeight="1" x14ac:dyDescent="0.55000000000000004">
      <c r="A76" s="2" t="s">
        <v>279</v>
      </c>
      <c r="C76" s="69">
        <v>0</v>
      </c>
      <c r="D76" s="67"/>
      <c r="E76" s="69">
        <v>0</v>
      </c>
      <c r="F76" s="67"/>
      <c r="G76" s="69">
        <v>0</v>
      </c>
      <c r="H76" s="67"/>
      <c r="I76" s="69">
        <v>0</v>
      </c>
      <c r="J76" s="67"/>
      <c r="K76" s="69">
        <v>200000</v>
      </c>
      <c r="L76" s="67"/>
      <c r="M76" s="69">
        <v>3341216374</v>
      </c>
      <c r="N76" s="67"/>
      <c r="O76" s="69">
        <v>3405518163</v>
      </c>
      <c r="P76" s="67"/>
      <c r="Q76" s="69">
        <v>-64301789</v>
      </c>
      <c r="U76" s="89"/>
    </row>
    <row r="77" spans="1:21" ht="25.5" customHeight="1" x14ac:dyDescent="0.55000000000000004">
      <c r="A77" s="2" t="s">
        <v>78</v>
      </c>
      <c r="C77" s="69">
        <v>0</v>
      </c>
      <c r="D77" s="67"/>
      <c r="E77" s="69">
        <v>0</v>
      </c>
      <c r="F77" s="67"/>
      <c r="G77" s="69">
        <v>0</v>
      </c>
      <c r="H77" s="67"/>
      <c r="I77" s="69">
        <v>0</v>
      </c>
      <c r="J77" s="67"/>
      <c r="K77" s="69">
        <v>6000</v>
      </c>
      <c r="L77" s="67"/>
      <c r="M77" s="69">
        <v>5173147201</v>
      </c>
      <c r="N77" s="67"/>
      <c r="O77" s="69">
        <v>5239612148</v>
      </c>
      <c r="P77" s="67"/>
      <c r="Q77" s="69">
        <v>-66464947</v>
      </c>
      <c r="U77" s="89"/>
    </row>
    <row r="78" spans="1:21" ht="25.5" customHeight="1" x14ac:dyDescent="0.55000000000000004">
      <c r="A78" s="2" t="s">
        <v>275</v>
      </c>
      <c r="C78" s="69">
        <v>580000</v>
      </c>
      <c r="D78" s="67"/>
      <c r="E78" s="69">
        <v>246782868</v>
      </c>
      <c r="F78" s="67"/>
      <c r="G78" s="69">
        <v>314638488</v>
      </c>
      <c r="H78" s="67"/>
      <c r="I78" s="69">
        <v>-67855620</v>
      </c>
      <c r="J78" s="67"/>
      <c r="K78" s="69">
        <v>580000</v>
      </c>
      <c r="L78" s="67"/>
      <c r="M78" s="69">
        <v>246782868</v>
      </c>
      <c r="N78" s="67"/>
      <c r="O78" s="69">
        <v>314638488</v>
      </c>
      <c r="P78" s="67"/>
      <c r="Q78" s="69">
        <v>-67855620</v>
      </c>
      <c r="U78" s="89"/>
    </row>
    <row r="79" spans="1:21" ht="25.5" customHeight="1" x14ac:dyDescent="0.55000000000000004">
      <c r="A79" s="2" t="s">
        <v>118</v>
      </c>
      <c r="C79" s="69">
        <v>0</v>
      </c>
      <c r="D79" s="67"/>
      <c r="E79" s="69">
        <v>0</v>
      </c>
      <c r="F79" s="67"/>
      <c r="G79" s="69">
        <v>0</v>
      </c>
      <c r="H79" s="67"/>
      <c r="I79" s="69">
        <v>0</v>
      </c>
      <c r="J79" s="67"/>
      <c r="K79" s="69">
        <v>1400000</v>
      </c>
      <c r="L79" s="67"/>
      <c r="M79" s="69">
        <v>3966874124</v>
      </c>
      <c r="N79" s="67"/>
      <c r="O79" s="69">
        <v>4046952050</v>
      </c>
      <c r="P79" s="67"/>
      <c r="Q79" s="69">
        <v>-80077926</v>
      </c>
      <c r="U79" s="89"/>
    </row>
    <row r="80" spans="1:21" ht="25.5" customHeight="1" x14ac:dyDescent="0.55000000000000004">
      <c r="A80" s="2" t="s">
        <v>217</v>
      </c>
      <c r="C80" s="69">
        <v>0</v>
      </c>
      <c r="D80" s="67"/>
      <c r="E80" s="69">
        <v>0</v>
      </c>
      <c r="F80" s="67"/>
      <c r="G80" s="69">
        <v>0</v>
      </c>
      <c r="H80" s="67"/>
      <c r="I80" s="69">
        <v>0</v>
      </c>
      <c r="J80" s="67"/>
      <c r="K80" s="69">
        <v>60000</v>
      </c>
      <c r="L80" s="67"/>
      <c r="M80" s="69">
        <v>651898065</v>
      </c>
      <c r="N80" s="67"/>
      <c r="O80" s="69">
        <v>739148565</v>
      </c>
      <c r="P80" s="67"/>
      <c r="Q80" s="69">
        <v>-87250500</v>
      </c>
      <c r="U80" s="89"/>
    </row>
    <row r="81" spans="1:21" ht="25.5" customHeight="1" x14ac:dyDescent="0.55000000000000004">
      <c r="A81" s="2" t="s">
        <v>228</v>
      </c>
      <c r="C81" s="69">
        <v>0</v>
      </c>
      <c r="D81" s="67"/>
      <c r="E81" s="69">
        <v>0</v>
      </c>
      <c r="F81" s="67"/>
      <c r="G81" s="69">
        <v>0</v>
      </c>
      <c r="H81" s="67"/>
      <c r="I81" s="69">
        <v>0</v>
      </c>
      <c r="J81" s="67"/>
      <c r="K81" s="69">
        <v>1790000</v>
      </c>
      <c r="L81" s="67"/>
      <c r="M81" s="69">
        <v>16064300984</v>
      </c>
      <c r="N81" s="67"/>
      <c r="O81" s="69">
        <v>16152214844</v>
      </c>
      <c r="P81" s="67"/>
      <c r="Q81" s="69">
        <v>-87913860</v>
      </c>
      <c r="U81" s="89"/>
    </row>
    <row r="82" spans="1:21" ht="25.5" customHeight="1" x14ac:dyDescent="0.55000000000000004">
      <c r="A82" s="2" t="s">
        <v>289</v>
      </c>
      <c r="C82" s="69">
        <v>147000</v>
      </c>
      <c r="D82" s="67"/>
      <c r="E82" s="69">
        <v>1746383707</v>
      </c>
      <c r="F82" s="67"/>
      <c r="G82" s="69">
        <v>1872896757</v>
      </c>
      <c r="H82" s="67"/>
      <c r="I82" s="69">
        <v>-126513050</v>
      </c>
      <c r="J82" s="67"/>
      <c r="K82" s="69">
        <v>147000</v>
      </c>
      <c r="L82" s="67"/>
      <c r="M82" s="69">
        <v>1746383707</v>
      </c>
      <c r="N82" s="67"/>
      <c r="O82" s="69">
        <v>1872896757</v>
      </c>
      <c r="P82" s="67"/>
      <c r="Q82" s="69">
        <v>-126513050</v>
      </c>
      <c r="U82" s="89"/>
    </row>
    <row r="83" spans="1:21" ht="25.5" customHeight="1" x14ac:dyDescent="0.55000000000000004">
      <c r="A83" s="2" t="s">
        <v>266</v>
      </c>
      <c r="C83" s="69">
        <v>0</v>
      </c>
      <c r="D83" s="67"/>
      <c r="E83" s="69">
        <v>0</v>
      </c>
      <c r="F83" s="67"/>
      <c r="G83" s="69">
        <v>0</v>
      </c>
      <c r="H83" s="67"/>
      <c r="I83" s="69">
        <v>0</v>
      </c>
      <c r="J83" s="67"/>
      <c r="K83" s="69">
        <v>100000</v>
      </c>
      <c r="L83" s="67"/>
      <c r="M83" s="69">
        <v>971212463</v>
      </c>
      <c r="N83" s="67"/>
      <c r="O83" s="69">
        <v>1113031931</v>
      </c>
      <c r="P83" s="67"/>
      <c r="Q83" s="69">
        <v>-141819468</v>
      </c>
      <c r="U83" s="89"/>
    </row>
    <row r="84" spans="1:21" ht="25.5" customHeight="1" x14ac:dyDescent="0.55000000000000004">
      <c r="A84" s="2" t="s">
        <v>108</v>
      </c>
      <c r="C84" s="69">
        <v>0</v>
      </c>
      <c r="D84" s="67"/>
      <c r="E84" s="69">
        <v>0</v>
      </c>
      <c r="F84" s="67"/>
      <c r="G84" s="69">
        <v>0</v>
      </c>
      <c r="H84" s="67"/>
      <c r="I84" s="69">
        <v>0</v>
      </c>
      <c r="J84" s="67"/>
      <c r="K84" s="69">
        <v>230551</v>
      </c>
      <c r="L84" s="67"/>
      <c r="M84" s="69">
        <v>993256597</v>
      </c>
      <c r="N84" s="67"/>
      <c r="O84" s="69">
        <v>1187606726</v>
      </c>
      <c r="P84" s="67"/>
      <c r="Q84" s="69">
        <v>-194350129</v>
      </c>
      <c r="U84" s="89"/>
    </row>
    <row r="85" spans="1:21" ht="25.5" customHeight="1" x14ac:dyDescent="0.55000000000000004">
      <c r="A85" s="2" t="s">
        <v>261</v>
      </c>
      <c r="C85" s="69">
        <v>0</v>
      </c>
      <c r="D85" s="67"/>
      <c r="E85" s="69">
        <v>0</v>
      </c>
      <c r="F85" s="67"/>
      <c r="G85" s="69">
        <v>0</v>
      </c>
      <c r="H85" s="67"/>
      <c r="I85" s="69">
        <v>0</v>
      </c>
      <c r="J85" s="67"/>
      <c r="K85" s="69">
        <v>600000</v>
      </c>
      <c r="L85" s="67"/>
      <c r="M85" s="69">
        <v>5337681563</v>
      </c>
      <c r="N85" s="67"/>
      <c r="O85" s="69">
        <v>5555150395</v>
      </c>
      <c r="P85" s="67"/>
      <c r="Q85" s="69">
        <v>-217468832</v>
      </c>
      <c r="U85" s="89"/>
    </row>
    <row r="86" spans="1:21" ht="25.5" customHeight="1" x14ac:dyDescent="0.55000000000000004">
      <c r="A86" s="2" t="s">
        <v>248</v>
      </c>
      <c r="C86" s="69">
        <v>100000</v>
      </c>
      <c r="D86" s="67"/>
      <c r="E86" s="69">
        <v>338167297</v>
      </c>
      <c r="F86" s="67"/>
      <c r="G86" s="69">
        <v>399370270</v>
      </c>
      <c r="H86" s="67"/>
      <c r="I86" s="69">
        <v>-61202973</v>
      </c>
      <c r="J86" s="67"/>
      <c r="K86" s="69">
        <v>1581299</v>
      </c>
      <c r="L86" s="67"/>
      <c r="M86" s="69">
        <v>4641574530</v>
      </c>
      <c r="N86" s="67"/>
      <c r="O86" s="69">
        <v>4891588045</v>
      </c>
      <c r="P86" s="67"/>
      <c r="Q86" s="69">
        <v>-250013515</v>
      </c>
      <c r="U86" s="89"/>
    </row>
    <row r="87" spans="1:21" ht="25.5" customHeight="1" x14ac:dyDescent="0.55000000000000004">
      <c r="A87" s="2" t="s">
        <v>93</v>
      </c>
      <c r="C87" s="69">
        <v>0</v>
      </c>
      <c r="D87" s="67"/>
      <c r="E87" s="69">
        <v>0</v>
      </c>
      <c r="F87" s="67"/>
      <c r="G87" s="69">
        <v>0</v>
      </c>
      <c r="H87" s="67"/>
      <c r="I87" s="69">
        <v>0</v>
      </c>
      <c r="J87" s="67"/>
      <c r="K87" s="69">
        <v>150000</v>
      </c>
      <c r="L87" s="67"/>
      <c r="M87" s="69">
        <v>3968247610</v>
      </c>
      <c r="N87" s="67"/>
      <c r="O87" s="69">
        <v>4245090525</v>
      </c>
      <c r="P87" s="67"/>
      <c r="Q87" s="69">
        <v>-276842915</v>
      </c>
      <c r="U87" s="89"/>
    </row>
    <row r="88" spans="1:21" ht="25.5" customHeight="1" x14ac:dyDescent="0.55000000000000004">
      <c r="A88" s="2" t="s">
        <v>13</v>
      </c>
      <c r="C88" s="69">
        <v>0</v>
      </c>
      <c r="D88" s="67"/>
      <c r="E88" s="69">
        <v>0</v>
      </c>
      <c r="F88" s="67"/>
      <c r="G88" s="69">
        <v>0</v>
      </c>
      <c r="H88" s="67"/>
      <c r="I88" s="69">
        <v>0</v>
      </c>
      <c r="J88" s="67"/>
      <c r="K88" s="69">
        <v>2659477</v>
      </c>
      <c r="L88" s="67"/>
      <c r="M88" s="69">
        <v>11365430992</v>
      </c>
      <c r="N88" s="67"/>
      <c r="O88" s="69">
        <v>11678590113</v>
      </c>
      <c r="P88" s="67"/>
      <c r="Q88" s="69">
        <v>-313159121</v>
      </c>
      <c r="U88" s="89"/>
    </row>
    <row r="89" spans="1:21" ht="25.5" customHeight="1" x14ac:dyDescent="0.55000000000000004">
      <c r="A89" s="2" t="s">
        <v>253</v>
      </c>
      <c r="C89" s="69">
        <v>0</v>
      </c>
      <c r="D89" s="67"/>
      <c r="E89" s="69">
        <v>0</v>
      </c>
      <c r="F89" s="67"/>
      <c r="G89" s="69">
        <v>0</v>
      </c>
      <c r="H89" s="67"/>
      <c r="I89" s="69">
        <v>0</v>
      </c>
      <c r="J89" s="67"/>
      <c r="K89" s="69">
        <v>1088485</v>
      </c>
      <c r="L89" s="67"/>
      <c r="M89" s="69">
        <v>21510214483</v>
      </c>
      <c r="N89" s="67"/>
      <c r="O89" s="69">
        <v>21884860957</v>
      </c>
      <c r="P89" s="67"/>
      <c r="Q89" s="69">
        <v>-374646474</v>
      </c>
      <c r="U89" s="89"/>
    </row>
    <row r="90" spans="1:21" ht="25.5" customHeight="1" x14ac:dyDescent="0.55000000000000004">
      <c r="A90" s="2" t="s">
        <v>110</v>
      </c>
      <c r="C90" s="69">
        <v>0</v>
      </c>
      <c r="D90" s="67"/>
      <c r="E90" s="69">
        <v>0</v>
      </c>
      <c r="F90" s="67"/>
      <c r="G90" s="69">
        <v>0</v>
      </c>
      <c r="H90" s="67"/>
      <c r="I90" s="69">
        <v>0</v>
      </c>
      <c r="J90" s="67"/>
      <c r="K90" s="69">
        <v>30000</v>
      </c>
      <c r="L90" s="67"/>
      <c r="M90" s="69">
        <v>4882802919</v>
      </c>
      <c r="N90" s="67"/>
      <c r="O90" s="69">
        <v>5263841756</v>
      </c>
      <c r="P90" s="67"/>
      <c r="Q90" s="69">
        <v>-381038837</v>
      </c>
      <c r="U90" s="89"/>
    </row>
    <row r="91" spans="1:21" ht="25.5" customHeight="1" x14ac:dyDescent="0.55000000000000004">
      <c r="A91" s="2" t="s">
        <v>106</v>
      </c>
      <c r="C91" s="69">
        <v>0</v>
      </c>
      <c r="D91" s="67"/>
      <c r="E91" s="69">
        <v>0</v>
      </c>
      <c r="F91" s="67"/>
      <c r="G91" s="69">
        <v>0</v>
      </c>
      <c r="H91" s="67"/>
      <c r="I91" s="69">
        <v>0</v>
      </c>
      <c r="J91" s="67"/>
      <c r="K91" s="69">
        <v>40000</v>
      </c>
      <c r="L91" s="67"/>
      <c r="M91" s="69">
        <v>1633980384</v>
      </c>
      <c r="N91" s="67"/>
      <c r="O91" s="69">
        <v>2017921500</v>
      </c>
      <c r="P91" s="67"/>
      <c r="Q91" s="69">
        <v>-383941116</v>
      </c>
      <c r="U91" s="89"/>
    </row>
    <row r="92" spans="1:21" ht="25.5" customHeight="1" x14ac:dyDescent="0.55000000000000004">
      <c r="A92" s="2" t="s">
        <v>90</v>
      </c>
      <c r="C92" s="69">
        <v>0</v>
      </c>
      <c r="D92" s="67"/>
      <c r="E92" s="69">
        <v>0</v>
      </c>
      <c r="F92" s="67"/>
      <c r="G92" s="69">
        <v>0</v>
      </c>
      <c r="H92" s="67"/>
      <c r="I92" s="69">
        <v>0</v>
      </c>
      <c r="J92" s="67"/>
      <c r="K92" s="69">
        <v>300000</v>
      </c>
      <c r="L92" s="67"/>
      <c r="M92" s="69">
        <v>2923501068</v>
      </c>
      <c r="N92" s="67"/>
      <c r="O92" s="69">
        <v>3316150800</v>
      </c>
      <c r="P92" s="67"/>
      <c r="Q92" s="69">
        <v>-392649732</v>
      </c>
      <c r="U92" s="89"/>
    </row>
    <row r="93" spans="1:21" ht="25.5" customHeight="1" x14ac:dyDescent="0.55000000000000004">
      <c r="A93" s="2" t="s">
        <v>91</v>
      </c>
      <c r="C93" s="69">
        <v>0</v>
      </c>
      <c r="D93" s="67"/>
      <c r="E93" s="69">
        <v>0</v>
      </c>
      <c r="F93" s="67"/>
      <c r="G93" s="69">
        <v>0</v>
      </c>
      <c r="H93" s="67"/>
      <c r="I93" s="69">
        <v>0</v>
      </c>
      <c r="J93" s="67"/>
      <c r="K93" s="69">
        <v>42300</v>
      </c>
      <c r="L93" s="67"/>
      <c r="M93" s="69">
        <v>30608452230</v>
      </c>
      <c r="N93" s="67"/>
      <c r="O93" s="69">
        <v>31063887849</v>
      </c>
      <c r="P93" s="67"/>
      <c r="Q93" s="69">
        <v>-455435619</v>
      </c>
      <c r="U93" s="89"/>
    </row>
    <row r="94" spans="1:21" ht="25.5" customHeight="1" x14ac:dyDescent="0.55000000000000004">
      <c r="A94" s="2" t="s">
        <v>94</v>
      </c>
      <c r="C94" s="69">
        <v>0</v>
      </c>
      <c r="D94" s="67"/>
      <c r="E94" s="69">
        <v>0</v>
      </c>
      <c r="F94" s="67"/>
      <c r="G94" s="69">
        <v>0</v>
      </c>
      <c r="H94" s="67"/>
      <c r="I94" s="69">
        <v>0</v>
      </c>
      <c r="J94" s="67"/>
      <c r="K94" s="69">
        <v>120690</v>
      </c>
      <c r="L94" s="67"/>
      <c r="M94" s="69">
        <v>1908691233</v>
      </c>
      <c r="N94" s="67"/>
      <c r="O94" s="69">
        <v>2430510610</v>
      </c>
      <c r="P94" s="67"/>
      <c r="Q94" s="69">
        <v>-521819377</v>
      </c>
      <c r="U94" s="89"/>
    </row>
    <row r="95" spans="1:21" ht="25.5" customHeight="1" x14ac:dyDescent="0.55000000000000004">
      <c r="A95" s="2" t="s">
        <v>102</v>
      </c>
      <c r="C95" s="69">
        <v>0</v>
      </c>
      <c r="D95" s="67"/>
      <c r="E95" s="69">
        <v>0</v>
      </c>
      <c r="F95" s="67"/>
      <c r="G95" s="69">
        <v>0</v>
      </c>
      <c r="H95" s="67"/>
      <c r="I95" s="69">
        <v>0</v>
      </c>
      <c r="J95" s="67"/>
      <c r="K95" s="69">
        <v>235000</v>
      </c>
      <c r="L95" s="67"/>
      <c r="M95" s="69">
        <v>8285198532</v>
      </c>
      <c r="N95" s="67"/>
      <c r="O95" s="69">
        <v>8811748412</v>
      </c>
      <c r="P95" s="67"/>
      <c r="Q95" s="69">
        <v>-526549880</v>
      </c>
      <c r="U95" s="89"/>
    </row>
    <row r="96" spans="1:21" ht="25.5" customHeight="1" x14ac:dyDescent="0.55000000000000004">
      <c r="A96" s="2" t="s">
        <v>103</v>
      </c>
      <c r="C96" s="69">
        <v>0</v>
      </c>
      <c r="D96" s="67"/>
      <c r="E96" s="69">
        <v>0</v>
      </c>
      <c r="F96" s="67"/>
      <c r="G96" s="69">
        <v>0</v>
      </c>
      <c r="H96" s="67"/>
      <c r="I96" s="69">
        <v>0</v>
      </c>
      <c r="J96" s="67"/>
      <c r="K96" s="69">
        <v>50000</v>
      </c>
      <c r="L96" s="67"/>
      <c r="M96" s="69">
        <v>470682675</v>
      </c>
      <c r="N96" s="67"/>
      <c r="O96" s="69">
        <v>1006475625</v>
      </c>
      <c r="P96" s="67"/>
      <c r="Q96" s="69">
        <v>-535792950</v>
      </c>
      <c r="U96" s="89"/>
    </row>
    <row r="97" spans="1:21" ht="25.5" customHeight="1" x14ac:dyDescent="0.55000000000000004">
      <c r="A97" s="2" t="s">
        <v>244</v>
      </c>
      <c r="C97" s="69">
        <v>333467</v>
      </c>
      <c r="D97" s="67"/>
      <c r="E97" s="69">
        <v>8912002925</v>
      </c>
      <c r="F97" s="67"/>
      <c r="G97" s="69">
        <v>9528772659</v>
      </c>
      <c r="H97" s="67"/>
      <c r="I97" s="69">
        <v>-616769734</v>
      </c>
      <c r="J97" s="67"/>
      <c r="K97" s="69">
        <v>708292</v>
      </c>
      <c r="L97" s="67"/>
      <c r="M97" s="69">
        <v>15352835867</v>
      </c>
      <c r="N97" s="67"/>
      <c r="O97" s="69">
        <v>15893144543</v>
      </c>
      <c r="P97" s="67"/>
      <c r="Q97" s="69">
        <v>-540308676</v>
      </c>
      <c r="U97" s="89"/>
    </row>
    <row r="98" spans="1:21" ht="25.5" customHeight="1" x14ac:dyDescent="0.55000000000000004">
      <c r="A98" s="2" t="s">
        <v>95</v>
      </c>
      <c r="C98" s="69">
        <v>0</v>
      </c>
      <c r="D98" s="67"/>
      <c r="E98" s="69">
        <v>0</v>
      </c>
      <c r="F98" s="67"/>
      <c r="G98" s="69">
        <v>0</v>
      </c>
      <c r="H98" s="67"/>
      <c r="I98" s="69">
        <v>0</v>
      </c>
      <c r="J98" s="67"/>
      <c r="K98" s="69">
        <v>90000</v>
      </c>
      <c r="L98" s="67"/>
      <c r="M98" s="69">
        <v>1954738656</v>
      </c>
      <c r="N98" s="67"/>
      <c r="O98" s="69">
        <v>2682145710</v>
      </c>
      <c r="P98" s="67"/>
      <c r="Q98" s="69">
        <v>-727407054</v>
      </c>
      <c r="U98" s="89"/>
    </row>
    <row r="99" spans="1:21" ht="25.5" customHeight="1" x14ac:dyDescent="0.55000000000000004">
      <c r="A99" s="2" t="s">
        <v>241</v>
      </c>
      <c r="C99" s="69">
        <v>0</v>
      </c>
      <c r="D99" s="67"/>
      <c r="E99" s="69">
        <v>0</v>
      </c>
      <c r="F99" s="67"/>
      <c r="G99" s="69">
        <v>0</v>
      </c>
      <c r="H99" s="67"/>
      <c r="I99" s="69">
        <v>0</v>
      </c>
      <c r="J99" s="67"/>
      <c r="K99" s="69">
        <v>800000</v>
      </c>
      <c r="L99" s="67"/>
      <c r="M99" s="69">
        <v>3211179187</v>
      </c>
      <c r="N99" s="67"/>
      <c r="O99" s="69">
        <v>4159773608</v>
      </c>
      <c r="P99" s="67"/>
      <c r="Q99" s="69">
        <v>-948594421</v>
      </c>
      <c r="U99" s="89"/>
    </row>
    <row r="100" spans="1:21" ht="25.5" customHeight="1" x14ac:dyDescent="0.55000000000000004">
      <c r="A100" s="2" t="s">
        <v>98</v>
      </c>
      <c r="C100" s="69">
        <v>0</v>
      </c>
      <c r="D100" s="67"/>
      <c r="E100" s="69">
        <v>0</v>
      </c>
      <c r="F100" s="67"/>
      <c r="G100" s="69">
        <v>0</v>
      </c>
      <c r="H100" s="67"/>
      <c r="I100" s="69">
        <v>0</v>
      </c>
      <c r="J100" s="67"/>
      <c r="K100" s="69">
        <v>7750000</v>
      </c>
      <c r="L100" s="67"/>
      <c r="M100" s="69">
        <v>18322259865</v>
      </c>
      <c r="N100" s="67"/>
      <c r="O100" s="69">
        <v>19335244733</v>
      </c>
      <c r="P100" s="67"/>
      <c r="Q100" s="69">
        <v>-1012984868</v>
      </c>
      <c r="U100" s="89"/>
    </row>
    <row r="101" spans="1:21" ht="24.75" thickBot="1" x14ac:dyDescent="0.6">
      <c r="A101" s="135" t="s">
        <v>61</v>
      </c>
      <c r="C101" s="66">
        <f>SUM(C10:C100)</f>
        <v>1160467</v>
      </c>
      <c r="D101" s="66"/>
      <c r="E101" s="66">
        <f>SUM(E10:E100)</f>
        <v>11243336797</v>
      </c>
      <c r="F101" s="66"/>
      <c r="G101" s="66">
        <f>SUM(G10:G100)</f>
        <v>12115678174</v>
      </c>
      <c r="H101" s="66"/>
      <c r="I101" s="66">
        <f>SUM(I10:I100)</f>
        <v>-872341377</v>
      </c>
      <c r="J101" s="66"/>
      <c r="K101" s="66">
        <f>SUM(K10:K100)</f>
        <v>48874779</v>
      </c>
      <c r="L101" s="66"/>
      <c r="M101" s="66">
        <f>SUM(M10:M100)</f>
        <v>531812780849</v>
      </c>
      <c r="N101" s="66"/>
      <c r="O101" s="66">
        <f>SUM(O10:O100)</f>
        <v>527787443970</v>
      </c>
      <c r="P101" s="66"/>
      <c r="Q101" s="66">
        <f>SUM(Q10:Q100)</f>
        <v>4025336880</v>
      </c>
    </row>
    <row r="102" spans="1:21" ht="21.75" thickTop="1" x14ac:dyDescent="0.55000000000000004"/>
    <row r="103" spans="1:21" ht="26.25" customHeight="1" x14ac:dyDescent="0.55000000000000004">
      <c r="A103" s="242">
        <v>20</v>
      </c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</row>
  </sheetData>
  <sortState xmlns:xlrd2="http://schemas.microsoft.com/office/spreadsheetml/2017/richdata2" ref="A10:Q100">
    <sortCondition descending="1" ref="Q10:Q100"/>
  </sortState>
  <mergeCells count="4">
    <mergeCell ref="A3:Q3"/>
    <mergeCell ref="A4:Q4"/>
    <mergeCell ref="A2:Q2"/>
    <mergeCell ref="A103:Q103"/>
  </mergeCells>
  <printOptions horizontalCentered="1" verticalCentered="1"/>
  <pageMargins left="0.2" right="0.2" top="0.25" bottom="0.25" header="0.3" footer="0.3"/>
  <pageSetup paperSize="9" scale="21" orientation="landscape" r:id="rId1"/>
  <rowBreaks count="8" manualBreakCount="8">
    <brk id="9" max="16383" man="1"/>
    <brk id="14" max="16383" man="1"/>
    <brk id="27" max="16383" man="1"/>
    <brk id="36" max="16383" man="1"/>
    <brk id="48" max="16383" man="1"/>
    <brk id="52" max="16383" man="1"/>
    <brk id="74" max="16383" man="1"/>
    <brk id="9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32" t="s">
        <v>214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90" t="s">
        <v>41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20"/>
      <c r="Y7" s="122" t="s">
        <v>143</v>
      </c>
    </row>
    <row r="8" spans="1:25" ht="63" x14ac:dyDescent="0.25">
      <c r="A8" s="122" t="s">
        <v>181</v>
      </c>
      <c r="B8" s="120"/>
      <c r="C8" s="122" t="s">
        <v>182</v>
      </c>
      <c r="D8" s="120"/>
      <c r="E8" s="131" t="s">
        <v>16</v>
      </c>
      <c r="F8" s="121"/>
      <c r="G8" s="131" t="s">
        <v>5</v>
      </c>
      <c r="H8" s="121"/>
      <c r="I8" s="131" t="s">
        <v>15</v>
      </c>
      <c r="J8" s="121"/>
      <c r="K8" s="131" t="s">
        <v>183</v>
      </c>
      <c r="L8" s="121"/>
      <c r="M8" s="131" t="s">
        <v>184</v>
      </c>
      <c r="N8" s="121"/>
      <c r="O8" s="131" t="s">
        <v>185</v>
      </c>
      <c r="P8" s="121"/>
      <c r="Q8" s="131" t="s">
        <v>186</v>
      </c>
      <c r="R8" s="121"/>
      <c r="S8" s="131" t="s">
        <v>187</v>
      </c>
      <c r="T8" s="121"/>
      <c r="U8" s="131" t="s">
        <v>188</v>
      </c>
      <c r="V8" s="121"/>
      <c r="W8" s="131" t="s">
        <v>189</v>
      </c>
      <c r="X8" s="120"/>
      <c r="Y8" s="131" t="s">
        <v>189</v>
      </c>
    </row>
    <row r="9" spans="1:25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spans="1:25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spans="1:25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ht="15.75" thickBot="1" x14ac:dyDescent="0.3">
      <c r="A14" s="149" t="s">
        <v>61</v>
      </c>
      <c r="C14" s="148"/>
      <c r="E14" s="148"/>
      <c r="G14" s="148"/>
      <c r="I14" s="148"/>
      <c r="K14" s="148"/>
      <c r="M14" s="148"/>
      <c r="O14" s="148"/>
      <c r="Q14" s="148"/>
      <c r="S14" s="148"/>
      <c r="U14" s="148"/>
      <c r="W14" s="148"/>
      <c r="Y14" s="148"/>
    </row>
    <row r="15" spans="1:25" ht="15.75" thickTop="1" x14ac:dyDescent="0.25"/>
    <row r="20" spans="1:25" ht="24" x14ac:dyDescent="0.25">
      <c r="A20" s="217">
        <v>21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45" t="s">
        <v>200</v>
      </c>
      <c r="B5" s="244" t="s">
        <v>145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45" t="s">
        <v>146</v>
      </c>
      <c r="N6" s="120"/>
      <c r="O6" s="120"/>
      <c r="P6" s="120"/>
      <c r="Q6" s="245" t="s">
        <v>147</v>
      </c>
    </row>
    <row r="7" spans="1:17" ht="21" x14ac:dyDescent="0.25">
      <c r="A7" s="190" t="s">
        <v>148</v>
      </c>
      <c r="B7" s="190"/>
      <c r="C7" s="120"/>
      <c r="D7" s="122" t="s">
        <v>149</v>
      </c>
      <c r="E7" s="120"/>
      <c r="F7" s="122" t="s">
        <v>150</v>
      </c>
      <c r="G7" s="120"/>
      <c r="H7" s="122" t="s">
        <v>128</v>
      </c>
      <c r="I7" s="120"/>
      <c r="J7" s="190" t="s">
        <v>151</v>
      </c>
      <c r="K7" s="190"/>
      <c r="L7" s="120"/>
      <c r="M7" s="245"/>
      <c r="N7" s="120"/>
      <c r="O7" s="122" t="s">
        <v>152</v>
      </c>
      <c r="P7" s="120"/>
      <c r="Q7" s="245"/>
    </row>
    <row r="8" spans="1:17" ht="21" x14ac:dyDescent="0.25">
      <c r="A8" s="186" t="s">
        <v>153</v>
      </c>
      <c r="B8" s="243"/>
      <c r="C8" s="120"/>
      <c r="D8" s="186" t="s">
        <v>154</v>
      </c>
      <c r="E8" s="120"/>
      <c r="F8" s="123" t="s">
        <v>155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90"/>
      <c r="B9" s="190"/>
      <c r="C9" s="120"/>
      <c r="D9" s="190"/>
      <c r="E9" s="120"/>
      <c r="F9" s="123" t="s">
        <v>156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86" t="s">
        <v>153</v>
      </c>
      <c r="B10" s="243"/>
      <c r="C10" s="120"/>
      <c r="D10" s="186" t="s">
        <v>157</v>
      </c>
      <c r="E10" s="120"/>
      <c r="F10" s="123" t="s">
        <v>155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90"/>
      <c r="B11" s="190"/>
      <c r="C11" s="120"/>
      <c r="D11" s="190"/>
      <c r="E11" s="120"/>
      <c r="F11" s="123" t="s">
        <v>158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46" t="s">
        <v>159</v>
      </c>
      <c r="B12" s="246"/>
      <c r="C12" s="120"/>
      <c r="D12" s="131" t="s">
        <v>160</v>
      </c>
      <c r="E12" s="120"/>
      <c r="F12" s="123" t="s">
        <v>161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46" t="s">
        <v>162</v>
      </c>
      <c r="B13" s="247"/>
      <c r="C13" s="120"/>
      <c r="D13" s="246" t="s">
        <v>162</v>
      </c>
      <c r="E13" s="120"/>
      <c r="F13" s="123" t="s">
        <v>163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48"/>
      <c r="B14" s="248"/>
      <c r="C14" s="120"/>
      <c r="D14" s="248"/>
      <c r="E14" s="120"/>
      <c r="F14" s="123" t="s">
        <v>164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48"/>
      <c r="B15" s="248"/>
      <c r="C15" s="120"/>
      <c r="D15" s="248"/>
      <c r="E15" s="120"/>
      <c r="F15" s="123" t="s">
        <v>165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45"/>
      <c r="B16" s="245"/>
      <c r="C16" s="120"/>
      <c r="D16" s="245"/>
      <c r="E16" s="120"/>
      <c r="F16" s="123" t="s">
        <v>166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120"/>
      <c r="L18" s="120"/>
      <c r="M18" s="120"/>
      <c r="N18" s="120"/>
      <c r="O18" s="120"/>
      <c r="P18" s="120"/>
      <c r="Q18" s="120"/>
    </row>
    <row r="19" spans="1:17" ht="24" x14ac:dyDescent="0.25">
      <c r="A19" s="217">
        <v>22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</row>
    <row r="2" spans="1:49" ht="25.5" x14ac:dyDescent="0.25">
      <c r="A2" s="191" t="s">
        <v>120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</row>
    <row r="3" spans="1:49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49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</row>
    <row r="5" spans="1:49" ht="18.75" x14ac:dyDescent="0.3">
      <c r="A5" s="192" t="s">
        <v>206</v>
      </c>
      <c r="B5" s="193"/>
      <c r="C5" s="193"/>
      <c r="D5" s="193"/>
      <c r="E5" s="193"/>
      <c r="F5" s="193"/>
      <c r="G5" s="193"/>
      <c r="H5" s="193"/>
      <c r="I5" s="193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</row>
    <row r="6" spans="1:49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</row>
    <row r="7" spans="1:49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</row>
    <row r="8" spans="1:49" ht="24" x14ac:dyDescent="0.25">
      <c r="A8" s="188" t="s">
        <v>121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</row>
    <row r="9" spans="1:49" ht="21" x14ac:dyDescent="0.25">
      <c r="A9" s="120"/>
      <c r="B9" s="120"/>
      <c r="C9" s="120"/>
      <c r="D9" s="120"/>
      <c r="E9" s="120"/>
      <c r="F9" s="120"/>
      <c r="G9" s="120"/>
      <c r="H9" s="120"/>
      <c r="I9" s="190" t="s">
        <v>293</v>
      </c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20"/>
      <c r="AC9" s="190" t="s">
        <v>295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20"/>
      <c r="AU9" s="120"/>
      <c r="AV9" s="120"/>
      <c r="AW9" s="120"/>
    </row>
    <row r="10" spans="1:49" x14ac:dyDescent="0.25">
      <c r="A10" s="120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0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0"/>
      <c r="AU10" s="120"/>
      <c r="AV10" s="120"/>
      <c r="AW10" s="120"/>
    </row>
    <row r="11" spans="1:49" ht="21" x14ac:dyDescent="0.25">
      <c r="A11" s="190" t="s">
        <v>122</v>
      </c>
      <c r="B11" s="190"/>
      <c r="C11" s="190"/>
      <c r="D11" s="190"/>
      <c r="E11" s="190"/>
      <c r="F11" s="190"/>
      <c r="G11" s="190"/>
      <c r="H11" s="120"/>
      <c r="I11" s="190" t="s">
        <v>14</v>
      </c>
      <c r="J11" s="190"/>
      <c r="K11" s="190"/>
      <c r="L11" s="120"/>
      <c r="M11" s="190" t="s">
        <v>15</v>
      </c>
      <c r="N11" s="190"/>
      <c r="O11" s="190"/>
      <c r="P11" s="120"/>
      <c r="Q11" s="190" t="s">
        <v>16</v>
      </c>
      <c r="R11" s="190"/>
      <c r="S11" s="190"/>
      <c r="T11" s="190"/>
      <c r="U11" s="190"/>
      <c r="V11" s="120"/>
      <c r="W11" s="190" t="s">
        <v>123</v>
      </c>
      <c r="X11" s="190"/>
      <c r="Y11" s="190"/>
      <c r="Z11" s="190"/>
      <c r="AA11" s="190"/>
      <c r="AB11" s="120"/>
      <c r="AC11" s="190" t="s">
        <v>14</v>
      </c>
      <c r="AD11" s="190"/>
      <c r="AE11" s="190"/>
      <c r="AF11" s="190"/>
      <c r="AG11" s="190"/>
      <c r="AH11" s="120"/>
      <c r="AI11" s="190" t="s">
        <v>15</v>
      </c>
      <c r="AJ11" s="190"/>
      <c r="AK11" s="190"/>
      <c r="AL11" s="120"/>
      <c r="AM11" s="190" t="s">
        <v>16</v>
      </c>
      <c r="AN11" s="190"/>
      <c r="AO11" s="190"/>
      <c r="AP11" s="120"/>
      <c r="AQ11" s="190" t="s">
        <v>123</v>
      </c>
      <c r="AR11" s="190"/>
      <c r="AS11" s="190"/>
      <c r="AT11" s="120"/>
      <c r="AU11" s="120"/>
      <c r="AV11" s="120"/>
      <c r="AW11" s="120"/>
    </row>
    <row r="12" spans="1:49" ht="24" x14ac:dyDescent="0.25">
      <c r="A12" s="188" t="s">
        <v>124</v>
      </c>
      <c r="B12" s="189"/>
      <c r="C12" s="189"/>
      <c r="D12" s="189"/>
      <c r="E12" s="189"/>
      <c r="F12" s="189"/>
      <c r="G12" s="189"/>
      <c r="H12" s="188"/>
      <c r="I12" s="189"/>
      <c r="J12" s="189"/>
      <c r="K12" s="189"/>
      <c r="L12" s="188"/>
      <c r="M12" s="189"/>
      <c r="N12" s="189"/>
      <c r="O12" s="189"/>
      <c r="P12" s="188"/>
      <c r="Q12" s="189"/>
      <c r="R12" s="189"/>
      <c r="S12" s="189"/>
      <c r="T12" s="189"/>
      <c r="U12" s="189"/>
      <c r="V12" s="188"/>
      <c r="W12" s="189"/>
      <c r="X12" s="189"/>
      <c r="Y12" s="189"/>
      <c r="Z12" s="189"/>
      <c r="AA12" s="189"/>
      <c r="AB12" s="188"/>
      <c r="AC12" s="189"/>
      <c r="AD12" s="189"/>
      <c r="AE12" s="189"/>
      <c r="AF12" s="189"/>
      <c r="AG12" s="189"/>
      <c r="AH12" s="188"/>
      <c r="AI12" s="189"/>
      <c r="AJ12" s="189"/>
      <c r="AK12" s="189"/>
      <c r="AL12" s="188"/>
      <c r="AM12" s="189"/>
      <c r="AN12" s="189"/>
      <c r="AO12" s="189"/>
      <c r="AP12" s="188"/>
      <c r="AQ12" s="189"/>
      <c r="AR12" s="189"/>
      <c r="AS12" s="189"/>
      <c r="AT12" s="188"/>
      <c r="AU12" s="188"/>
      <c r="AV12" s="188"/>
      <c r="AW12" s="188"/>
    </row>
    <row r="13" spans="1:49" ht="21" x14ac:dyDescent="0.25">
      <c r="A13" s="120"/>
      <c r="B13" s="120"/>
      <c r="C13" s="190" t="str">
        <f>I9</f>
        <v>1403/11/30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20"/>
      <c r="Y13" s="190" t="s">
        <v>295</v>
      </c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20"/>
    </row>
    <row r="14" spans="1:49" ht="21" x14ac:dyDescent="0.25">
      <c r="A14" s="122" t="s">
        <v>122</v>
      </c>
      <c r="B14" s="120"/>
      <c r="C14" s="123" t="s">
        <v>125</v>
      </c>
      <c r="D14" s="121"/>
      <c r="E14" s="123" t="s">
        <v>126</v>
      </c>
      <c r="F14" s="121"/>
      <c r="G14" s="186" t="s">
        <v>127</v>
      </c>
      <c r="H14" s="186"/>
      <c r="I14" s="186"/>
      <c r="J14" s="121"/>
      <c r="K14" s="186" t="s">
        <v>128</v>
      </c>
      <c r="L14" s="186"/>
      <c r="M14" s="186"/>
      <c r="N14" s="121"/>
      <c r="O14" s="186" t="s">
        <v>15</v>
      </c>
      <c r="P14" s="186"/>
      <c r="Q14" s="186"/>
      <c r="R14" s="121"/>
      <c r="S14" s="186" t="s">
        <v>16</v>
      </c>
      <c r="T14" s="186"/>
      <c r="U14" s="186"/>
      <c r="V14" s="186"/>
      <c r="W14" s="186"/>
      <c r="X14" s="120"/>
      <c r="Y14" s="186" t="s">
        <v>125</v>
      </c>
      <c r="Z14" s="186"/>
      <c r="AA14" s="186"/>
      <c r="AB14" s="186"/>
      <c r="AC14" s="186"/>
      <c r="AD14" s="121"/>
      <c r="AE14" s="186" t="s">
        <v>126</v>
      </c>
      <c r="AF14" s="186"/>
      <c r="AG14" s="186"/>
      <c r="AH14" s="186"/>
      <c r="AI14" s="186"/>
      <c r="AJ14" s="121"/>
      <c r="AK14" s="186" t="s">
        <v>127</v>
      </c>
      <c r="AL14" s="186"/>
      <c r="AM14" s="186"/>
      <c r="AN14" s="121"/>
      <c r="AO14" s="186" t="s">
        <v>128</v>
      </c>
      <c r="AP14" s="186"/>
      <c r="AQ14" s="186"/>
      <c r="AR14" s="121"/>
      <c r="AS14" s="186" t="s">
        <v>15</v>
      </c>
      <c r="AT14" s="186"/>
      <c r="AU14" s="121"/>
      <c r="AV14" s="123" t="s">
        <v>16</v>
      </c>
      <c r="AW14" s="120"/>
    </row>
    <row r="15" spans="1:49" ht="24" x14ac:dyDescent="0.25">
      <c r="A15" s="188" t="s">
        <v>129</v>
      </c>
      <c r="B15" s="188"/>
      <c r="C15" s="189"/>
      <c r="D15" s="188"/>
      <c r="E15" s="189"/>
      <c r="F15" s="188"/>
      <c r="G15" s="189"/>
      <c r="H15" s="189"/>
      <c r="I15" s="189"/>
      <c r="J15" s="188"/>
      <c r="K15" s="189"/>
      <c r="L15" s="189"/>
      <c r="M15" s="189"/>
      <c r="N15" s="188"/>
      <c r="O15" s="189"/>
      <c r="P15" s="189"/>
      <c r="Q15" s="189"/>
      <c r="R15" s="188"/>
      <c r="S15" s="189"/>
      <c r="T15" s="189"/>
      <c r="U15" s="189"/>
      <c r="V15" s="189"/>
      <c r="W15" s="189"/>
      <c r="X15" s="188"/>
      <c r="Y15" s="189"/>
      <c r="Z15" s="189"/>
      <c r="AA15" s="189"/>
      <c r="AB15" s="189"/>
      <c r="AC15" s="189"/>
      <c r="AD15" s="188"/>
      <c r="AE15" s="189"/>
      <c r="AF15" s="189"/>
      <c r="AG15" s="189"/>
      <c r="AH15" s="189"/>
      <c r="AI15" s="189"/>
      <c r="AJ15" s="188"/>
      <c r="AK15" s="189"/>
      <c r="AL15" s="189"/>
      <c r="AM15" s="189"/>
      <c r="AN15" s="188"/>
      <c r="AO15" s="189"/>
      <c r="AP15" s="189"/>
      <c r="AQ15" s="189"/>
      <c r="AR15" s="188"/>
      <c r="AS15" s="189"/>
      <c r="AT15" s="189"/>
      <c r="AU15" s="188"/>
      <c r="AV15" s="189"/>
      <c r="AW15" s="188"/>
    </row>
    <row r="16" spans="1:49" ht="21" x14ac:dyDescent="0.25">
      <c r="A16" s="120"/>
      <c r="B16" s="120"/>
      <c r="C16" s="190" t="str">
        <f>I9</f>
        <v>1403/11/30</v>
      </c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20"/>
      <c r="O16" s="190" t="s">
        <v>295</v>
      </c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</row>
    <row r="17" spans="1:49" ht="21" x14ac:dyDescent="0.25">
      <c r="A17" s="122" t="s">
        <v>122</v>
      </c>
      <c r="B17" s="120"/>
      <c r="C17" s="123" t="s">
        <v>126</v>
      </c>
      <c r="D17" s="121"/>
      <c r="E17" s="123" t="s">
        <v>128</v>
      </c>
      <c r="F17" s="121"/>
      <c r="G17" s="186" t="s">
        <v>15</v>
      </c>
      <c r="H17" s="186"/>
      <c r="I17" s="186"/>
      <c r="J17" s="121"/>
      <c r="K17" s="186" t="s">
        <v>16</v>
      </c>
      <c r="L17" s="186"/>
      <c r="M17" s="186"/>
      <c r="N17" s="120"/>
      <c r="O17" s="186" t="s">
        <v>126</v>
      </c>
      <c r="P17" s="186"/>
      <c r="Q17" s="186"/>
      <c r="R17" s="186"/>
      <c r="S17" s="186"/>
      <c r="T17" s="121"/>
      <c r="U17" s="186" t="s">
        <v>128</v>
      </c>
      <c r="V17" s="186"/>
      <c r="W17" s="186"/>
      <c r="X17" s="186"/>
      <c r="Y17" s="186"/>
      <c r="Z17" s="121"/>
      <c r="AA17" s="186" t="s">
        <v>15</v>
      </c>
      <c r="AB17" s="186"/>
      <c r="AC17" s="186"/>
      <c r="AD17" s="186"/>
      <c r="AE17" s="186"/>
      <c r="AF17" s="121"/>
      <c r="AG17" s="186" t="s">
        <v>16</v>
      </c>
      <c r="AH17" s="186"/>
      <c r="AI17" s="186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</row>
    <row r="18" spans="1:49" x14ac:dyDescent="0.25">
      <c r="A18" s="121"/>
      <c r="B18" s="120"/>
      <c r="C18" s="121"/>
      <c r="D18" s="120"/>
      <c r="E18" s="121"/>
      <c r="F18" s="120"/>
      <c r="G18" s="121"/>
      <c r="H18" s="121"/>
      <c r="I18" s="121"/>
      <c r="J18" s="120"/>
      <c r="K18" s="121"/>
      <c r="L18" s="121"/>
      <c r="M18" s="121"/>
      <c r="N18" s="120"/>
      <c r="O18" s="121"/>
      <c r="P18" s="121"/>
      <c r="Q18" s="121"/>
      <c r="R18" s="121"/>
      <c r="S18" s="121"/>
      <c r="T18" s="120"/>
      <c r="U18" s="121"/>
      <c r="V18" s="121"/>
      <c r="W18" s="121"/>
      <c r="X18" s="121"/>
      <c r="Y18" s="121"/>
      <c r="Z18" s="120"/>
      <c r="AA18" s="121"/>
      <c r="AB18" s="121"/>
      <c r="AC18" s="121"/>
      <c r="AD18" s="121"/>
      <c r="AE18" s="121"/>
      <c r="AF18" s="120"/>
      <c r="AG18" s="121"/>
      <c r="AH18" s="121"/>
      <c r="AI18" s="121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</row>
    <row r="19" spans="1:49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</row>
    <row r="20" spans="1:49" ht="34.5" x14ac:dyDescent="0.25">
      <c r="A20" s="187">
        <v>3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</row>
    <row r="21" spans="1:49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</row>
    <row r="22" spans="1:49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zoomScale="55" zoomScaleNormal="55" zoomScaleSheetLayoutView="55" workbookViewId="0">
      <selection activeCell="H20" sqref="H20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.7109375" style="42" customWidth="1"/>
    <col min="5" max="5" width="20.28515625" style="42" customWidth="1"/>
    <col min="6" max="6" width="1.42578125" style="42" customWidth="1"/>
    <col min="7" max="7" width="26.28515625" style="42" bestFit="1" customWidth="1"/>
    <col min="8" max="8" width="2" style="42" customWidth="1"/>
    <col min="9" max="9" width="29.140625" style="42" bestFit="1" customWidth="1"/>
    <col min="10" max="10" width="1.7109375" style="42" customWidth="1"/>
    <col min="11" max="11" width="23.5703125" style="42" customWidth="1"/>
    <col min="12" max="12" width="1.42578125" style="42" customWidth="1"/>
    <col min="13" max="13" width="26.28515625" style="42" bestFit="1" customWidth="1"/>
    <col min="14" max="14" width="1.28515625" style="42" customWidth="1"/>
    <col min="15" max="15" width="24.28515625" style="42" customWidth="1"/>
    <col min="16" max="16" width="1" style="42" customWidth="1"/>
    <col min="17" max="17" width="26.28515625" style="42" bestFit="1" customWidth="1"/>
    <col min="18" max="18" width="1" style="42" customWidth="1"/>
    <col min="19" max="19" width="20.7109375" style="42" customWidth="1"/>
    <col min="20" max="20" width="0.7109375" style="42" customWidth="1"/>
    <col min="21" max="21" width="16.42578125" style="42" bestFit="1" customWidth="1"/>
    <col min="22" max="22" width="1.42578125" style="42" customWidth="1"/>
    <col min="23" max="23" width="26.28515625" style="42" bestFit="1" customWidth="1"/>
    <col min="24" max="24" width="1.28515625" style="42" customWidth="1"/>
    <col min="25" max="25" width="29.140625" style="42" customWidth="1"/>
    <col min="26" max="26" width="1.7109375" style="42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00" t="s">
        <v>83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</row>
    <row r="3" spans="3:27" ht="46.5" x14ac:dyDescent="0.8">
      <c r="C3" s="200" t="s">
        <v>0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</row>
    <row r="4" spans="3:27" ht="46.5" x14ac:dyDescent="0.8">
      <c r="C4" s="200" t="s">
        <v>294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99" t="s">
        <v>205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</row>
    <row r="8" spans="3:27" s="54" customFormat="1" ht="34.5" customHeight="1" x14ac:dyDescent="0.25">
      <c r="C8" s="195" t="s">
        <v>1</v>
      </c>
      <c r="E8" s="198" t="s">
        <v>293</v>
      </c>
      <c r="F8" s="198" t="s">
        <v>2</v>
      </c>
      <c r="G8" s="198" t="s">
        <v>2</v>
      </c>
      <c r="H8" s="198" t="s">
        <v>2</v>
      </c>
      <c r="I8" s="198" t="s">
        <v>2</v>
      </c>
      <c r="J8" s="201"/>
      <c r="K8" s="198" t="s">
        <v>3</v>
      </c>
      <c r="L8" s="198" t="s">
        <v>3</v>
      </c>
      <c r="M8" s="198" t="s">
        <v>3</v>
      </c>
      <c r="N8" s="198" t="s">
        <v>3</v>
      </c>
      <c r="O8" s="198" t="s">
        <v>3</v>
      </c>
      <c r="P8" s="198" t="s">
        <v>3</v>
      </c>
      <c r="Q8" s="198" t="s">
        <v>3</v>
      </c>
      <c r="R8" s="201"/>
      <c r="S8" s="198" t="s">
        <v>295</v>
      </c>
      <c r="T8" s="198" t="s">
        <v>4</v>
      </c>
      <c r="U8" s="198" t="s">
        <v>4</v>
      </c>
      <c r="V8" s="198" t="s">
        <v>4</v>
      </c>
      <c r="W8" s="198" t="s">
        <v>4</v>
      </c>
      <c r="X8" s="198" t="s">
        <v>4</v>
      </c>
      <c r="Y8" s="198" t="s">
        <v>4</v>
      </c>
      <c r="Z8" s="198" t="s">
        <v>4</v>
      </c>
      <c r="AA8" s="198" t="s">
        <v>4</v>
      </c>
    </row>
    <row r="9" spans="3:27" s="54" customFormat="1" ht="44.25" customHeight="1" x14ac:dyDescent="0.25">
      <c r="C9" s="195" t="s">
        <v>1</v>
      </c>
      <c r="D9" s="201"/>
      <c r="E9" s="196" t="s">
        <v>5</v>
      </c>
      <c r="F9" s="202"/>
      <c r="G9" s="196" t="s">
        <v>6</v>
      </c>
      <c r="H9" s="55"/>
      <c r="I9" s="196" t="s">
        <v>7</v>
      </c>
      <c r="J9" s="201"/>
      <c r="K9" s="196" t="s">
        <v>8</v>
      </c>
      <c r="L9" s="196" t="s">
        <v>8</v>
      </c>
      <c r="M9" s="196" t="s">
        <v>8</v>
      </c>
      <c r="N9" s="55"/>
      <c r="O9" s="196" t="s">
        <v>9</v>
      </c>
      <c r="P9" s="196" t="s">
        <v>9</v>
      </c>
      <c r="Q9" s="196" t="s">
        <v>9</v>
      </c>
      <c r="R9" s="201"/>
      <c r="S9" s="196" t="s">
        <v>5</v>
      </c>
      <c r="T9" s="202"/>
      <c r="U9" s="196" t="s">
        <v>10</v>
      </c>
      <c r="V9" s="202"/>
      <c r="W9" s="196" t="s">
        <v>6</v>
      </c>
      <c r="X9" s="202"/>
      <c r="Y9" s="196" t="s">
        <v>7</v>
      </c>
      <c r="Z9" s="201"/>
      <c r="AA9" s="196" t="s">
        <v>11</v>
      </c>
    </row>
    <row r="10" spans="3:27" s="54" customFormat="1" ht="54" customHeight="1" x14ac:dyDescent="0.25">
      <c r="C10" s="195" t="s">
        <v>1</v>
      </c>
      <c r="D10" s="201"/>
      <c r="E10" s="197" t="s">
        <v>5</v>
      </c>
      <c r="F10" s="203"/>
      <c r="G10" s="197" t="s">
        <v>6</v>
      </c>
      <c r="H10" s="56"/>
      <c r="I10" s="197" t="s">
        <v>7</v>
      </c>
      <c r="J10" s="201"/>
      <c r="K10" s="197" t="s">
        <v>5</v>
      </c>
      <c r="L10" s="91"/>
      <c r="M10" s="197" t="s">
        <v>6</v>
      </c>
      <c r="N10" s="56"/>
      <c r="O10" s="197" t="s">
        <v>5</v>
      </c>
      <c r="P10" s="56"/>
      <c r="Q10" s="197" t="s">
        <v>12</v>
      </c>
      <c r="R10" s="201"/>
      <c r="S10" s="197" t="s">
        <v>5</v>
      </c>
      <c r="T10" s="203"/>
      <c r="U10" s="197" t="s">
        <v>10</v>
      </c>
      <c r="V10" s="203"/>
      <c r="W10" s="197" t="s">
        <v>6</v>
      </c>
      <c r="X10" s="203"/>
      <c r="Y10" s="197" t="s">
        <v>7</v>
      </c>
      <c r="Z10" s="201"/>
      <c r="AA10" s="197" t="s">
        <v>11</v>
      </c>
    </row>
    <row r="11" spans="3:27" x14ac:dyDescent="0.8">
      <c r="C11" s="57" t="s">
        <v>13</v>
      </c>
      <c r="E11" s="109">
        <v>422121</v>
      </c>
      <c r="F11" s="110"/>
      <c r="G11" s="109">
        <v>2552880774</v>
      </c>
      <c r="H11" s="110"/>
      <c r="I11" s="109">
        <v>2274282839.8709998</v>
      </c>
      <c r="J11" s="110"/>
      <c r="K11" s="109">
        <v>164158</v>
      </c>
      <c r="L11" s="86"/>
      <c r="M11" s="109">
        <v>0</v>
      </c>
      <c r="N11" s="110"/>
      <c r="O11" s="109">
        <v>0</v>
      </c>
      <c r="P11" s="110"/>
      <c r="Q11" s="109">
        <v>0</v>
      </c>
      <c r="R11" s="110"/>
      <c r="S11" s="109">
        <v>586279</v>
      </c>
      <c r="T11" s="110"/>
      <c r="U11" s="109">
        <v>3866</v>
      </c>
      <c r="V11" s="86"/>
      <c r="W11" s="109">
        <v>2552880774</v>
      </c>
      <c r="X11" s="110"/>
      <c r="Y11" s="109">
        <v>2253068614.0467</v>
      </c>
      <c r="Z11" s="110"/>
      <c r="AA11" s="86">
        <f>Y11/'سرمایه گذاری ها'!$O$17</f>
        <v>1.3733939816497252E-2</v>
      </c>
    </row>
    <row r="12" spans="3:27" x14ac:dyDescent="0.8">
      <c r="C12" s="42" t="s">
        <v>274</v>
      </c>
      <c r="E12" s="109">
        <v>400000</v>
      </c>
      <c r="F12" s="110"/>
      <c r="G12" s="109">
        <v>1761633280</v>
      </c>
      <c r="H12" s="110"/>
      <c r="I12" s="109">
        <v>1810761480</v>
      </c>
      <c r="J12" s="110"/>
      <c r="K12" s="109">
        <v>125253</v>
      </c>
      <c r="L12" s="86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525253</v>
      </c>
      <c r="T12" s="110"/>
      <c r="U12" s="109">
        <v>3193</v>
      </c>
      <c r="V12" s="86"/>
      <c r="W12" s="109">
        <v>1761633280</v>
      </c>
      <c r="X12" s="110"/>
      <c r="Y12" s="109">
        <v>1667153888.66745</v>
      </c>
      <c r="Z12" s="110"/>
      <c r="AA12" s="86">
        <f>Y12/'سرمایه گذاری ها'!$O$17</f>
        <v>1.0162402968578007E-2</v>
      </c>
    </row>
    <row r="13" spans="3:27" x14ac:dyDescent="0.8">
      <c r="C13" s="42" t="s">
        <v>119</v>
      </c>
      <c r="E13" s="109">
        <v>400000</v>
      </c>
      <c r="F13" s="110"/>
      <c r="G13" s="109">
        <v>1714775963</v>
      </c>
      <c r="H13" s="110"/>
      <c r="I13" s="109">
        <v>1677558780</v>
      </c>
      <c r="J13" s="110"/>
      <c r="K13" s="109">
        <v>278726</v>
      </c>
      <c r="L13" s="86"/>
      <c r="M13" s="109">
        <v>0</v>
      </c>
      <c r="N13" s="110"/>
      <c r="O13" s="109">
        <v>0</v>
      </c>
      <c r="P13" s="110"/>
      <c r="Q13" s="109">
        <v>0</v>
      </c>
      <c r="R13" s="110"/>
      <c r="S13" s="109">
        <v>678726</v>
      </c>
      <c r="T13" s="110"/>
      <c r="U13" s="109">
        <v>2438</v>
      </c>
      <c r="V13" s="86"/>
      <c r="W13" s="109">
        <v>1714775963</v>
      </c>
      <c r="X13" s="110"/>
      <c r="Y13" s="109">
        <v>1644888320.7714</v>
      </c>
      <c r="Z13" s="110"/>
      <c r="AA13" s="86">
        <f>Y13/'سرمایه گذاری ها'!$O$17</f>
        <v>1.0026679641042388E-2</v>
      </c>
    </row>
    <row r="14" spans="3:27" x14ac:dyDescent="0.8">
      <c r="C14" s="42" t="s">
        <v>275</v>
      </c>
      <c r="E14" s="109">
        <v>3000000</v>
      </c>
      <c r="F14" s="110"/>
      <c r="G14" s="109">
        <v>1627440456</v>
      </c>
      <c r="H14" s="110"/>
      <c r="I14" s="109">
        <v>1315128150</v>
      </c>
      <c r="J14" s="110"/>
      <c r="K14" s="109">
        <v>0</v>
      </c>
      <c r="L14" s="86"/>
      <c r="M14" s="109">
        <v>0</v>
      </c>
      <c r="N14" s="110"/>
      <c r="O14" s="109">
        <v>-580000</v>
      </c>
      <c r="P14" s="110"/>
      <c r="Q14" s="109">
        <v>246782868</v>
      </c>
      <c r="R14" s="110"/>
      <c r="S14" s="109">
        <v>2420000</v>
      </c>
      <c r="T14" s="110"/>
      <c r="U14" s="109">
        <v>446</v>
      </c>
      <c r="V14" s="86"/>
      <c r="W14" s="109">
        <v>1312801968</v>
      </c>
      <c r="X14" s="110"/>
      <c r="Y14" s="109">
        <v>1072898046</v>
      </c>
      <c r="Z14" s="110"/>
      <c r="AA14" s="86">
        <f>Y14/'سرمایه گذاری ها'!$O$17</f>
        <v>6.5400215071728315E-3</v>
      </c>
    </row>
    <row r="15" spans="3:27" x14ac:dyDescent="0.8">
      <c r="C15" s="42" t="s">
        <v>248</v>
      </c>
      <c r="E15" s="109">
        <v>400000</v>
      </c>
      <c r="F15" s="110"/>
      <c r="G15" s="109">
        <v>1597481083</v>
      </c>
      <c r="H15" s="110"/>
      <c r="I15" s="109">
        <v>1327653180</v>
      </c>
      <c r="J15" s="110"/>
      <c r="K15" s="109">
        <v>32301</v>
      </c>
      <c r="L15" s="86"/>
      <c r="M15" s="109">
        <v>0</v>
      </c>
      <c r="N15" s="110"/>
      <c r="O15" s="109">
        <v>-100000</v>
      </c>
      <c r="P15" s="110"/>
      <c r="Q15" s="109">
        <v>338167297</v>
      </c>
      <c r="R15" s="110"/>
      <c r="S15" s="109">
        <v>332301</v>
      </c>
      <c r="T15" s="110"/>
      <c r="U15" s="109">
        <v>2662</v>
      </c>
      <c r="V15" s="86"/>
      <c r="W15" s="109">
        <v>1087979417</v>
      </c>
      <c r="X15" s="110"/>
      <c r="Y15" s="109">
        <v>879321979.6911</v>
      </c>
      <c r="Z15" s="110"/>
      <c r="AA15" s="86">
        <f>Y15/'سرمایه گذاری ها'!$O$17</f>
        <v>5.3600476581626526E-3</v>
      </c>
    </row>
    <row r="16" spans="3:27" x14ac:dyDescent="0.8">
      <c r="C16" s="42" t="s">
        <v>277</v>
      </c>
      <c r="E16" s="109">
        <v>400000</v>
      </c>
      <c r="F16" s="110"/>
      <c r="G16" s="109">
        <v>800342023</v>
      </c>
      <c r="H16" s="110"/>
      <c r="I16" s="109">
        <v>677942100</v>
      </c>
      <c r="J16" s="110"/>
      <c r="K16" s="109">
        <v>1362649</v>
      </c>
      <c r="L16" s="86"/>
      <c r="M16" s="109">
        <v>0</v>
      </c>
      <c r="N16" s="110"/>
      <c r="O16" s="109">
        <v>0</v>
      </c>
      <c r="P16" s="110"/>
      <c r="Q16" s="109">
        <v>0</v>
      </c>
      <c r="R16" s="110"/>
      <c r="S16" s="109">
        <v>1762649</v>
      </c>
      <c r="T16" s="110"/>
      <c r="U16" s="109">
        <v>414</v>
      </c>
      <c r="V16" s="86"/>
      <c r="W16" s="109">
        <v>800342023</v>
      </c>
      <c r="X16" s="110"/>
      <c r="Y16" s="109">
        <v>725394752.71829998</v>
      </c>
      <c r="Z16" s="110"/>
      <c r="AA16" s="86">
        <f>Y16/'سرمایه گذاری ها'!$O$17</f>
        <v>4.4217596459002213E-3</v>
      </c>
    </row>
    <row r="17" spans="3:27" x14ac:dyDescent="0.8">
      <c r="C17" s="42" t="s">
        <v>279</v>
      </c>
      <c r="E17" s="109">
        <v>13382</v>
      </c>
      <c r="F17" s="110"/>
      <c r="G17" s="109">
        <v>227863220</v>
      </c>
      <c r="H17" s="110"/>
      <c r="I17" s="109">
        <v>222548768.88299999</v>
      </c>
      <c r="J17" s="110"/>
      <c r="K17" s="109">
        <v>0</v>
      </c>
      <c r="L17" s="86"/>
      <c r="M17" s="109">
        <v>0</v>
      </c>
      <c r="N17" s="110"/>
      <c r="O17" s="109">
        <v>0</v>
      </c>
      <c r="P17" s="110"/>
      <c r="Q17" s="109">
        <v>0</v>
      </c>
      <c r="R17" s="110"/>
      <c r="S17" s="109">
        <v>13382</v>
      </c>
      <c r="T17" s="110"/>
      <c r="U17" s="109">
        <v>16060</v>
      </c>
      <c r="V17" s="86"/>
      <c r="W17" s="109">
        <v>227863220</v>
      </c>
      <c r="X17" s="110"/>
      <c r="Y17" s="109">
        <v>213636176.22600001</v>
      </c>
      <c r="Z17" s="110"/>
      <c r="AA17" s="86">
        <f>Y17/'سرمایه گذاری ها'!$O$17</f>
        <v>1.302253454964541E-3</v>
      </c>
    </row>
    <row r="18" spans="3:27" x14ac:dyDescent="0.8">
      <c r="C18" s="42" t="s">
        <v>296</v>
      </c>
      <c r="E18" s="109">
        <v>0</v>
      </c>
      <c r="F18" s="110"/>
      <c r="G18" s="109">
        <v>0</v>
      </c>
      <c r="H18" s="110"/>
      <c r="I18" s="109">
        <v>0</v>
      </c>
      <c r="J18" s="110"/>
      <c r="K18" s="109">
        <v>48452</v>
      </c>
      <c r="L18" s="86"/>
      <c r="M18" s="109">
        <v>0</v>
      </c>
      <c r="N18" s="110"/>
      <c r="O18" s="109">
        <v>0</v>
      </c>
      <c r="P18" s="110"/>
      <c r="Q18" s="109">
        <v>0</v>
      </c>
      <c r="R18" s="110"/>
      <c r="S18" s="109">
        <v>48452</v>
      </c>
      <c r="T18" s="110"/>
      <c r="U18" s="109">
        <v>1662</v>
      </c>
      <c r="V18" s="86"/>
      <c r="W18" s="109">
        <v>110131396</v>
      </c>
      <c r="X18" s="110"/>
      <c r="Y18" s="109">
        <v>80048087.017199993</v>
      </c>
      <c r="Z18" s="110"/>
      <c r="AA18" s="86">
        <f>Y18/'سرمایه گذاری ها'!$O$17</f>
        <v>4.8794590749075728E-4</v>
      </c>
    </row>
    <row r="19" spans="3:27" ht="33.75" thickBot="1" x14ac:dyDescent="0.85">
      <c r="C19" s="42" t="s">
        <v>67</v>
      </c>
      <c r="E19" s="111"/>
      <c r="F19" s="109"/>
      <c r="G19" s="111">
        <f>SUM(G11:G18)</f>
        <v>10282416799</v>
      </c>
      <c r="H19" s="111"/>
      <c r="I19" s="111">
        <f>SUM(I11:I18)</f>
        <v>9305875298.7539997</v>
      </c>
      <c r="J19" s="111"/>
      <c r="K19" s="111">
        <f>SUM(K11:K18)</f>
        <v>2011539</v>
      </c>
      <c r="L19" s="111"/>
      <c r="M19" s="111">
        <f>SUM(M11:M18)</f>
        <v>0</v>
      </c>
      <c r="N19" s="111"/>
      <c r="O19" s="111">
        <f>SUM(O11:O18)</f>
        <v>-680000</v>
      </c>
      <c r="P19" s="111"/>
      <c r="Q19" s="111">
        <f>SUM(Q11:Q18)</f>
        <v>584950165</v>
      </c>
      <c r="R19" s="111"/>
      <c r="S19" s="111">
        <f>SUM(S11:S18)</f>
        <v>6367042</v>
      </c>
      <c r="T19" s="111"/>
      <c r="U19" s="111"/>
      <c r="V19" s="111"/>
      <c r="W19" s="111">
        <f>SUM(W11:W18)</f>
        <v>9568408041</v>
      </c>
      <c r="X19" s="111"/>
      <c r="Y19" s="111">
        <f>SUM(Y11:Y18)</f>
        <v>8536409865.1381493</v>
      </c>
      <c r="Z19" s="109"/>
      <c r="AA19" s="106">
        <f>SUM(AA11:AA18)</f>
        <v>5.2035050599808653E-2</v>
      </c>
    </row>
    <row r="20" spans="3:27" ht="63.75" customHeight="1" thickTop="1" x14ac:dyDescent="0.8">
      <c r="L20"/>
      <c r="V20"/>
    </row>
    <row r="21" spans="3:27" ht="30.75" customHeight="1" x14ac:dyDescent="0.8">
      <c r="C21" s="194">
        <v>2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</sheetData>
  <sortState xmlns:xlrd2="http://schemas.microsoft.com/office/spreadsheetml/2017/richdata2" ref="C11:AA17">
    <sortCondition descending="1" ref="Y11:Y17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21:AA2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topLeftCell="B1" zoomScale="70" zoomScaleNormal="70" zoomScaleSheetLayoutView="70" workbookViewId="0">
      <selection activeCell="AH22" sqref="AH22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9" t="s">
        <v>83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</row>
    <row r="3" spans="2:38" ht="39" x14ac:dyDescent="0.6">
      <c r="B3" s="209" t="s">
        <v>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</row>
    <row r="4" spans="2:38" ht="39" x14ac:dyDescent="0.6">
      <c r="B4" s="209" t="s">
        <v>294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7" t="s">
        <v>207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9" t="s">
        <v>18</v>
      </c>
      <c r="C10" s="179" t="s">
        <v>18</v>
      </c>
      <c r="D10" s="179" t="s">
        <v>18</v>
      </c>
      <c r="E10" s="179" t="s">
        <v>18</v>
      </c>
      <c r="F10" s="179" t="s">
        <v>18</v>
      </c>
      <c r="G10" s="179" t="s">
        <v>18</v>
      </c>
      <c r="H10" s="179" t="s">
        <v>18</v>
      </c>
      <c r="I10" s="179" t="s">
        <v>18</v>
      </c>
      <c r="J10" s="179" t="s">
        <v>18</v>
      </c>
      <c r="K10" s="179" t="s">
        <v>18</v>
      </c>
      <c r="L10" s="179"/>
      <c r="M10" s="179"/>
      <c r="N10" s="179" t="s">
        <v>18</v>
      </c>
      <c r="P10" s="179" t="s">
        <v>293</v>
      </c>
      <c r="Q10" s="179" t="s">
        <v>2</v>
      </c>
      <c r="R10" s="179" t="s">
        <v>2</v>
      </c>
      <c r="S10" s="179" t="s">
        <v>2</v>
      </c>
      <c r="T10" s="179" t="s">
        <v>2</v>
      </c>
      <c r="V10" s="210" t="s">
        <v>3</v>
      </c>
      <c r="W10" s="179" t="s">
        <v>3</v>
      </c>
      <c r="X10" s="179" t="s">
        <v>3</v>
      </c>
      <c r="Y10" s="179" t="s">
        <v>3</v>
      </c>
      <c r="Z10" s="179" t="s">
        <v>3</v>
      </c>
      <c r="AA10" s="179" t="s">
        <v>3</v>
      </c>
      <c r="AB10" s="179" t="s">
        <v>3</v>
      </c>
      <c r="AD10" s="179" t="s">
        <v>295</v>
      </c>
      <c r="AE10" s="179" t="s">
        <v>4</v>
      </c>
      <c r="AF10" s="179" t="s">
        <v>4</v>
      </c>
      <c r="AG10" s="179" t="s">
        <v>4</v>
      </c>
      <c r="AH10" s="179" t="s">
        <v>4</v>
      </c>
      <c r="AI10" s="179" t="s">
        <v>4</v>
      </c>
      <c r="AJ10" s="179" t="s">
        <v>4</v>
      </c>
      <c r="AK10" s="179" t="s">
        <v>4</v>
      </c>
      <c r="AL10" s="179" t="s">
        <v>4</v>
      </c>
    </row>
    <row r="11" spans="2:38" s="13" customFormat="1" ht="45.75" customHeight="1" x14ac:dyDescent="0.6">
      <c r="B11" s="182" t="s">
        <v>19</v>
      </c>
      <c r="C11" s="15"/>
      <c r="D11" s="182" t="s">
        <v>20</v>
      </c>
      <c r="E11" s="15"/>
      <c r="F11" s="182" t="s">
        <v>21</v>
      </c>
      <c r="G11" s="15"/>
      <c r="H11" s="182" t="s">
        <v>22</v>
      </c>
      <c r="I11" s="15"/>
      <c r="J11" s="182" t="s">
        <v>72</v>
      </c>
      <c r="K11" s="15"/>
      <c r="L11" s="182" t="s">
        <v>24</v>
      </c>
      <c r="M11" s="115"/>
      <c r="N11" s="182" t="s">
        <v>17</v>
      </c>
      <c r="P11" s="182" t="s">
        <v>5</v>
      </c>
      <c r="Q11" s="15"/>
      <c r="R11" s="182" t="s">
        <v>6</v>
      </c>
      <c r="S11" s="15"/>
      <c r="T11" s="182" t="s">
        <v>7</v>
      </c>
      <c r="V11" s="206" t="s">
        <v>8</v>
      </c>
      <c r="W11" s="182" t="s">
        <v>8</v>
      </c>
      <c r="X11" s="182" t="s">
        <v>8</v>
      </c>
      <c r="Z11" s="182" t="s">
        <v>9</v>
      </c>
      <c r="AA11" s="182" t="s">
        <v>9</v>
      </c>
      <c r="AB11" s="182" t="s">
        <v>9</v>
      </c>
      <c r="AD11" s="182" t="s">
        <v>5</v>
      </c>
      <c r="AE11" s="15"/>
      <c r="AF11" s="182" t="s">
        <v>25</v>
      </c>
      <c r="AG11" s="15"/>
      <c r="AH11" s="182" t="s">
        <v>6</v>
      </c>
      <c r="AI11" s="15"/>
      <c r="AJ11" s="182" t="s">
        <v>7</v>
      </c>
      <c r="AK11" s="15"/>
      <c r="AL11" s="182" t="s">
        <v>11</v>
      </c>
    </row>
    <row r="12" spans="2:38" s="13" customFormat="1" ht="45.75" customHeight="1" x14ac:dyDescent="0.6">
      <c r="B12" s="183" t="s">
        <v>19</v>
      </c>
      <c r="C12" s="16"/>
      <c r="D12" s="183" t="s">
        <v>20</v>
      </c>
      <c r="E12" s="16"/>
      <c r="F12" s="183" t="s">
        <v>21</v>
      </c>
      <c r="G12" s="16"/>
      <c r="H12" s="183" t="s">
        <v>22</v>
      </c>
      <c r="I12" s="16"/>
      <c r="J12" s="183" t="s">
        <v>23</v>
      </c>
      <c r="K12" s="16"/>
      <c r="L12" s="183"/>
      <c r="M12" s="116"/>
      <c r="N12" s="183" t="s">
        <v>17</v>
      </c>
      <c r="P12" s="183" t="s">
        <v>5</v>
      </c>
      <c r="Q12" s="16"/>
      <c r="R12" s="183" t="s">
        <v>6</v>
      </c>
      <c r="S12" s="16"/>
      <c r="T12" s="183" t="s">
        <v>7</v>
      </c>
      <c r="V12" s="205" t="s">
        <v>5</v>
      </c>
      <c r="W12" s="16"/>
      <c r="X12" s="183" t="s">
        <v>6</v>
      </c>
      <c r="Z12" s="183" t="s">
        <v>5</v>
      </c>
      <c r="AA12" s="16"/>
      <c r="AB12" s="183" t="s">
        <v>12</v>
      </c>
      <c r="AD12" s="183" t="s">
        <v>5</v>
      </c>
      <c r="AE12" s="16"/>
      <c r="AF12" s="183" t="s">
        <v>25</v>
      </c>
      <c r="AG12" s="16"/>
      <c r="AH12" s="183" t="s">
        <v>6</v>
      </c>
      <c r="AI12" s="16"/>
      <c r="AJ12" s="183"/>
      <c r="AK12" s="16"/>
      <c r="AL12" s="183" t="s">
        <v>11</v>
      </c>
    </row>
    <row r="13" spans="2:38" ht="21.75" x14ac:dyDescent="0.6">
      <c r="B13" s="3" t="s">
        <v>224</v>
      </c>
      <c r="C13" s="12"/>
      <c r="D13" s="112" t="s">
        <v>77</v>
      </c>
      <c r="E13" s="112"/>
      <c r="F13" s="112" t="s">
        <v>77</v>
      </c>
      <c r="G13" s="112"/>
      <c r="H13" s="69" t="s">
        <v>225</v>
      </c>
      <c r="I13" s="69"/>
      <c r="J13" s="69" t="s">
        <v>226</v>
      </c>
      <c r="K13" s="69"/>
      <c r="L13" s="69">
        <v>0</v>
      </c>
      <c r="M13" s="69"/>
      <c r="N13" s="69">
        <v>0</v>
      </c>
      <c r="O13" s="69"/>
      <c r="P13" s="69">
        <v>23600</v>
      </c>
      <c r="Q13" s="107"/>
      <c r="R13" s="69">
        <v>13438743126</v>
      </c>
      <c r="S13" s="69"/>
      <c r="T13" s="69">
        <v>13859183567</v>
      </c>
      <c r="U13" s="69"/>
      <c r="V13" s="69">
        <v>7673</v>
      </c>
      <c r="W13" s="69"/>
      <c r="X13" s="69">
        <v>4501030162</v>
      </c>
      <c r="Y13" s="69"/>
      <c r="Z13" s="69">
        <v>0</v>
      </c>
      <c r="AA13" s="69"/>
      <c r="AB13" s="69">
        <v>0</v>
      </c>
      <c r="AC13" s="107"/>
      <c r="AD13" s="69">
        <v>31273</v>
      </c>
      <c r="AE13" s="69"/>
      <c r="AF13" s="69">
        <v>589720</v>
      </c>
      <c r="AG13" s="69"/>
      <c r="AH13" s="69">
        <v>17939773288</v>
      </c>
      <c r="AI13" s="107"/>
      <c r="AJ13" s="69">
        <v>18438970890</v>
      </c>
      <c r="AK13" s="107"/>
      <c r="AL13" s="108">
        <f>AJ13/'سرمایه گذاری ها'!$O$17</f>
        <v>0.11239769392844412</v>
      </c>
    </row>
    <row r="14" spans="2:38" ht="21.75" x14ac:dyDescent="0.6">
      <c r="B14" s="3" t="s">
        <v>221</v>
      </c>
      <c r="C14" s="12"/>
      <c r="D14" s="112" t="s">
        <v>77</v>
      </c>
      <c r="E14" s="112"/>
      <c r="F14" s="112" t="s">
        <v>77</v>
      </c>
      <c r="G14" s="112"/>
      <c r="H14" s="69" t="s">
        <v>222</v>
      </c>
      <c r="I14" s="69"/>
      <c r="J14" s="69" t="s">
        <v>223</v>
      </c>
      <c r="K14" s="69"/>
      <c r="L14" s="69">
        <v>0</v>
      </c>
      <c r="M14" s="69"/>
      <c r="N14" s="69">
        <v>0</v>
      </c>
      <c r="O14" s="69"/>
      <c r="P14" s="69">
        <v>25601</v>
      </c>
      <c r="Q14" s="107"/>
      <c r="R14" s="69">
        <v>14192593271</v>
      </c>
      <c r="S14" s="69"/>
      <c r="T14" s="69">
        <v>15818294404</v>
      </c>
      <c r="U14" s="69"/>
      <c r="V14" s="69">
        <v>0</v>
      </c>
      <c r="W14" s="69"/>
      <c r="X14" s="69">
        <v>0</v>
      </c>
      <c r="Y14" s="69"/>
      <c r="Z14" s="69">
        <v>0</v>
      </c>
      <c r="AA14" s="69"/>
      <c r="AB14" s="69">
        <v>0</v>
      </c>
      <c r="AC14" s="107"/>
      <c r="AD14" s="69">
        <v>25601</v>
      </c>
      <c r="AE14" s="69"/>
      <c r="AF14" s="69">
        <v>622900</v>
      </c>
      <c r="AG14" s="69"/>
      <c r="AH14" s="69">
        <v>14192593271</v>
      </c>
      <c r="AI14" s="107"/>
      <c r="AJ14" s="69">
        <v>15943972531</v>
      </c>
      <c r="AK14" s="107"/>
      <c r="AL14" s="108">
        <f>AJ14/'سرمایه گذاری ها'!$O$17</f>
        <v>9.7189032687000382E-2</v>
      </c>
    </row>
    <row r="15" spans="2:38" ht="21.75" x14ac:dyDescent="0.6">
      <c r="B15" s="3" t="s">
        <v>284</v>
      </c>
      <c r="C15" s="12"/>
      <c r="D15" s="112" t="s">
        <v>77</v>
      </c>
      <c r="E15" s="112"/>
      <c r="F15" s="112" t="s">
        <v>77</v>
      </c>
      <c r="G15" s="112"/>
      <c r="H15" s="69" t="s">
        <v>222</v>
      </c>
      <c r="I15" s="69"/>
      <c r="J15" s="69" t="s">
        <v>285</v>
      </c>
      <c r="K15" s="69"/>
      <c r="L15" s="69">
        <v>0</v>
      </c>
      <c r="M15" s="69"/>
      <c r="N15" s="69">
        <v>0</v>
      </c>
      <c r="O15" s="69"/>
      <c r="P15" s="69">
        <v>24294</v>
      </c>
      <c r="Q15" s="107"/>
      <c r="R15" s="69">
        <v>14157027046</v>
      </c>
      <c r="S15" s="69"/>
      <c r="T15" s="69">
        <v>14347378986</v>
      </c>
      <c r="U15" s="69"/>
      <c r="V15" s="69">
        <v>0</v>
      </c>
      <c r="W15" s="69"/>
      <c r="X15" s="69">
        <v>0</v>
      </c>
      <c r="Y15" s="69"/>
      <c r="Z15" s="69">
        <v>0</v>
      </c>
      <c r="AA15" s="69"/>
      <c r="AB15" s="69">
        <v>0</v>
      </c>
      <c r="AC15" s="107"/>
      <c r="AD15" s="69">
        <v>24294</v>
      </c>
      <c r="AE15" s="69"/>
      <c r="AF15" s="69">
        <v>593700</v>
      </c>
      <c r="AG15" s="69"/>
      <c r="AH15" s="69">
        <v>14157027046</v>
      </c>
      <c r="AI15" s="107"/>
      <c r="AJ15" s="69">
        <v>14420733568</v>
      </c>
      <c r="AK15" s="107"/>
      <c r="AL15" s="108">
        <f>AJ15/'سرمایه گذاری ها'!$O$17</f>
        <v>8.7903886147938051E-2</v>
      </c>
    </row>
    <row r="16" spans="2:38" ht="21.75" x14ac:dyDescent="0.6">
      <c r="B16" s="3" t="s">
        <v>218</v>
      </c>
      <c r="C16" s="12"/>
      <c r="D16" s="112" t="s">
        <v>77</v>
      </c>
      <c r="E16" s="112"/>
      <c r="F16" s="112" t="s">
        <v>77</v>
      </c>
      <c r="G16" s="112"/>
      <c r="H16" s="69" t="s">
        <v>219</v>
      </c>
      <c r="I16" s="69"/>
      <c r="J16" s="69" t="s">
        <v>220</v>
      </c>
      <c r="K16" s="69"/>
      <c r="L16" s="69">
        <v>0</v>
      </c>
      <c r="M16" s="69"/>
      <c r="N16" s="69">
        <v>0</v>
      </c>
      <c r="O16" s="69"/>
      <c r="P16" s="69">
        <v>24675</v>
      </c>
      <c r="Q16" s="107"/>
      <c r="R16" s="69">
        <v>12914410721</v>
      </c>
      <c r="S16" s="69"/>
      <c r="T16" s="69">
        <v>13948716336</v>
      </c>
      <c r="U16" s="69"/>
      <c r="V16" s="69">
        <v>0</v>
      </c>
      <c r="W16" s="69"/>
      <c r="X16" s="69">
        <v>0</v>
      </c>
      <c r="Y16" s="69"/>
      <c r="Z16" s="69">
        <v>0</v>
      </c>
      <c r="AA16" s="69"/>
      <c r="AB16" s="69">
        <v>0</v>
      </c>
      <c r="AC16" s="107"/>
      <c r="AD16" s="69">
        <v>24675</v>
      </c>
      <c r="AE16" s="69"/>
      <c r="AF16" s="69">
        <v>569550</v>
      </c>
      <c r="AG16" s="69"/>
      <c r="AH16" s="69">
        <v>12914410721</v>
      </c>
      <c r="AI16" s="107"/>
      <c r="AJ16" s="69">
        <v>14051099026</v>
      </c>
      <c r="AK16" s="107"/>
      <c r="AL16" s="108">
        <f>AJ16/'سرمایه گذاری ها'!$O$17</f>
        <v>8.5650719723144336E-2</v>
      </c>
    </row>
    <row r="17" spans="1:81" ht="21.75" x14ac:dyDescent="0.6">
      <c r="B17" s="3" t="s">
        <v>236</v>
      </c>
      <c r="C17" s="12"/>
      <c r="D17" s="112" t="s">
        <v>77</v>
      </c>
      <c r="E17" s="112"/>
      <c r="F17" s="112" t="s">
        <v>77</v>
      </c>
      <c r="G17" s="112"/>
      <c r="H17" s="69" t="s">
        <v>222</v>
      </c>
      <c r="I17" s="69"/>
      <c r="J17" s="69" t="s">
        <v>237</v>
      </c>
      <c r="K17" s="69"/>
      <c r="L17" s="69">
        <v>0</v>
      </c>
      <c r="M17" s="69"/>
      <c r="N17" s="69">
        <v>0</v>
      </c>
      <c r="O17" s="69"/>
      <c r="P17" s="69">
        <v>20637</v>
      </c>
      <c r="Q17" s="107"/>
      <c r="R17" s="69">
        <v>11423978103</v>
      </c>
      <c r="S17" s="69"/>
      <c r="T17" s="69">
        <v>11855870933</v>
      </c>
      <c r="U17" s="69"/>
      <c r="V17" s="69">
        <v>0</v>
      </c>
      <c r="W17" s="69"/>
      <c r="X17" s="69">
        <v>0</v>
      </c>
      <c r="Y17" s="69"/>
      <c r="Z17" s="69">
        <v>0</v>
      </c>
      <c r="AA17" s="69"/>
      <c r="AB17" s="69">
        <v>0</v>
      </c>
      <c r="AC17" s="107"/>
      <c r="AD17" s="69">
        <v>20637</v>
      </c>
      <c r="AE17" s="69"/>
      <c r="AF17" s="69">
        <v>578500</v>
      </c>
      <c r="AG17" s="69"/>
      <c r="AH17" s="69">
        <v>11423978103</v>
      </c>
      <c r="AI17" s="107"/>
      <c r="AJ17" s="69">
        <v>11936340646</v>
      </c>
      <c r="AK17" s="107"/>
      <c r="AL17" s="108">
        <f>AJ17/'سرمایه گذاری ها'!$O$17</f>
        <v>7.2759872042661211E-2</v>
      </c>
    </row>
    <row r="18" spans="1:81" ht="21.75" x14ac:dyDescent="0.6">
      <c r="B18" s="3" t="s">
        <v>233</v>
      </c>
      <c r="C18" s="12"/>
      <c r="D18" s="112" t="s">
        <v>77</v>
      </c>
      <c r="E18" s="112"/>
      <c r="F18" s="112" t="s">
        <v>77</v>
      </c>
      <c r="G18" s="112"/>
      <c r="H18" s="69" t="s">
        <v>234</v>
      </c>
      <c r="I18" s="69"/>
      <c r="J18" s="69" t="s">
        <v>235</v>
      </c>
      <c r="K18" s="69"/>
      <c r="L18" s="69">
        <v>0</v>
      </c>
      <c r="M18" s="69"/>
      <c r="N18" s="69">
        <v>0</v>
      </c>
      <c r="O18" s="69"/>
      <c r="P18" s="69">
        <v>9190</v>
      </c>
      <c r="Q18" s="107"/>
      <c r="R18" s="69">
        <v>6514062055</v>
      </c>
      <c r="S18" s="69"/>
      <c r="T18" s="69">
        <v>7140714010</v>
      </c>
      <c r="U18" s="69"/>
      <c r="V18" s="69">
        <v>0</v>
      </c>
      <c r="W18" s="69"/>
      <c r="X18" s="69">
        <v>0</v>
      </c>
      <c r="Y18" s="69"/>
      <c r="Z18" s="69">
        <v>0</v>
      </c>
      <c r="AA18" s="69"/>
      <c r="AB18" s="69">
        <v>0</v>
      </c>
      <c r="AC18" s="107"/>
      <c r="AD18" s="69">
        <v>9190</v>
      </c>
      <c r="AE18" s="69"/>
      <c r="AF18" s="69">
        <v>788620</v>
      </c>
      <c r="AG18" s="69"/>
      <c r="AH18" s="69">
        <v>6514062055</v>
      </c>
      <c r="AI18" s="107"/>
      <c r="AJ18" s="69">
        <v>7246104205</v>
      </c>
      <c r="AK18" s="107"/>
      <c r="AL18" s="108">
        <f>AJ18/'سرمایه گذاری ها'!$O$17</f>
        <v>4.416978623513635E-2</v>
      </c>
    </row>
    <row r="19" spans="1:81" ht="21.75" x14ac:dyDescent="0.6">
      <c r="B19" s="3" t="s">
        <v>287</v>
      </c>
      <c r="C19" s="12"/>
      <c r="D19" s="112" t="s">
        <v>77</v>
      </c>
      <c r="E19" s="112"/>
      <c r="F19" s="112" t="s">
        <v>77</v>
      </c>
      <c r="G19" s="112"/>
      <c r="H19" s="69" t="s">
        <v>225</v>
      </c>
      <c r="I19" s="69"/>
      <c r="J19" s="69" t="s">
        <v>288</v>
      </c>
      <c r="K19" s="69"/>
      <c r="L19" s="69">
        <v>0</v>
      </c>
      <c r="M19" s="69"/>
      <c r="N19" s="69">
        <v>0</v>
      </c>
      <c r="O19" s="69"/>
      <c r="P19" s="69">
        <v>1000</v>
      </c>
      <c r="Q19" s="107"/>
      <c r="R19" s="69">
        <v>664620439</v>
      </c>
      <c r="S19" s="69"/>
      <c r="T19" s="69">
        <v>679526813</v>
      </c>
      <c r="U19" s="69"/>
      <c r="V19" s="69">
        <v>7000</v>
      </c>
      <c r="W19" s="69"/>
      <c r="X19" s="69">
        <v>4781862139</v>
      </c>
      <c r="Y19" s="69"/>
      <c r="Z19" s="69">
        <v>0</v>
      </c>
      <c r="AA19" s="69"/>
      <c r="AB19" s="69">
        <v>0</v>
      </c>
      <c r="AC19" s="107"/>
      <c r="AD19" s="69">
        <v>8000</v>
      </c>
      <c r="AE19" s="69"/>
      <c r="AF19" s="69">
        <v>690100</v>
      </c>
      <c r="AG19" s="69"/>
      <c r="AH19" s="69">
        <v>5446482578</v>
      </c>
      <c r="AI19" s="107"/>
      <c r="AJ19" s="69">
        <v>5519799355</v>
      </c>
      <c r="AK19" s="107"/>
      <c r="AL19" s="108">
        <f>AJ19/'سرمایه گذاری ها'!$O$17</f>
        <v>3.3646819128402741E-2</v>
      </c>
    </row>
    <row r="20" spans="1:81" ht="21.75" x14ac:dyDescent="0.6">
      <c r="B20" s="3" t="s">
        <v>269</v>
      </c>
      <c r="C20" s="12"/>
      <c r="D20" s="112" t="s">
        <v>77</v>
      </c>
      <c r="E20" s="112"/>
      <c r="F20" s="112" t="s">
        <v>77</v>
      </c>
      <c r="G20" s="112"/>
      <c r="H20" s="69" t="s">
        <v>239</v>
      </c>
      <c r="I20" s="69"/>
      <c r="J20" s="69" t="s">
        <v>270</v>
      </c>
      <c r="K20" s="69"/>
      <c r="L20" s="69">
        <v>0</v>
      </c>
      <c r="M20" s="69"/>
      <c r="N20" s="69">
        <v>0</v>
      </c>
      <c r="O20" s="69"/>
      <c r="P20" s="69">
        <v>1300</v>
      </c>
      <c r="Q20" s="107"/>
      <c r="R20" s="69">
        <v>903551469</v>
      </c>
      <c r="S20" s="69"/>
      <c r="T20" s="69">
        <v>962995425</v>
      </c>
      <c r="U20" s="69"/>
      <c r="V20" s="69">
        <v>0</v>
      </c>
      <c r="W20" s="69"/>
      <c r="X20" s="69">
        <v>0</v>
      </c>
      <c r="Y20" s="69"/>
      <c r="Z20" s="69">
        <v>0</v>
      </c>
      <c r="AA20" s="69"/>
      <c r="AB20" s="69">
        <v>0</v>
      </c>
      <c r="AC20" s="107"/>
      <c r="AD20" s="69">
        <v>1300</v>
      </c>
      <c r="AE20" s="69"/>
      <c r="AF20" s="69">
        <v>755090</v>
      </c>
      <c r="AG20" s="69"/>
      <c r="AH20" s="69">
        <v>903551469</v>
      </c>
      <c r="AI20" s="107"/>
      <c r="AJ20" s="69">
        <v>981439081</v>
      </c>
      <c r="AK20" s="107"/>
      <c r="AL20" s="108">
        <f>AJ20/'سرمایه گذاری ها'!$O$17</f>
        <v>5.9825187692810269E-3</v>
      </c>
    </row>
    <row r="21" spans="1:81" ht="27" thickBot="1" x14ac:dyDescent="0.65">
      <c r="B21" s="208" t="s">
        <v>67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"/>
      <c r="P21" s="50">
        <f>SUM(P13:P20)</f>
        <v>130297</v>
      </c>
      <c r="Q21" s="20"/>
      <c r="R21" s="50">
        <f>SUM(R13:R20)</f>
        <v>74208986230</v>
      </c>
      <c r="S21" s="20"/>
      <c r="T21" s="50">
        <f>SUM(T13:T20)</f>
        <v>78612680474</v>
      </c>
      <c r="U21" s="20"/>
      <c r="V21" s="50">
        <f>SUM(V13:V20)</f>
        <v>14673</v>
      </c>
      <c r="W21" s="20"/>
      <c r="X21" s="50">
        <f>SUM(X13:X20)</f>
        <v>9282892301</v>
      </c>
      <c r="Y21" s="20"/>
      <c r="Z21" s="50">
        <f>SUM(Z13:Z20)</f>
        <v>0</v>
      </c>
      <c r="AA21" s="20"/>
      <c r="AB21" s="50">
        <f>SUM(AB13:AB20)</f>
        <v>0</v>
      </c>
      <c r="AC21" s="20"/>
      <c r="AD21" s="50">
        <f>SUM(AD13:AD20)</f>
        <v>144970</v>
      </c>
      <c r="AE21" s="51"/>
      <c r="AF21" s="50"/>
      <c r="AG21" s="20"/>
      <c r="AH21" s="50">
        <f>SUM(AH13:AH20)</f>
        <v>83491878531</v>
      </c>
      <c r="AI21" s="20"/>
      <c r="AJ21" s="50">
        <f>SUM(AJ13:AJ20)</f>
        <v>88538459302</v>
      </c>
      <c r="AK21" s="20"/>
      <c r="AL21" s="59">
        <f>SUM(AL13:AL20)</f>
        <v>0.53970032866200823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4">
        <v>4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L20">
    <sortCondition descending="1" ref="AJ13:AJ20"/>
  </sortState>
  <mergeCells count="31"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9" t="s">
        <v>83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</row>
    <row r="3" spans="2:32" ht="39" x14ac:dyDescent="0.6">
      <c r="B3" s="209" t="s">
        <v>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</row>
    <row r="4" spans="2:32" ht="39" x14ac:dyDescent="0.6">
      <c r="B4" s="209" t="s">
        <v>294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208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81" t="s">
        <v>31</v>
      </c>
      <c r="C10" s="181" t="s">
        <v>31</v>
      </c>
      <c r="D10" s="181" t="s">
        <v>31</v>
      </c>
      <c r="E10" s="181" t="s">
        <v>31</v>
      </c>
      <c r="F10" s="181" t="s">
        <v>31</v>
      </c>
      <c r="G10" s="181" t="s">
        <v>31</v>
      </c>
      <c r="H10" s="181" t="s">
        <v>31</v>
      </c>
      <c r="I10" s="181" t="s">
        <v>31</v>
      </c>
      <c r="J10" s="181" t="s">
        <v>31</v>
      </c>
      <c r="L10" s="211"/>
      <c r="M10" s="181" t="s">
        <v>2</v>
      </c>
      <c r="N10" s="181" t="s">
        <v>2</v>
      </c>
      <c r="O10" s="181" t="s">
        <v>2</v>
      </c>
      <c r="P10" s="181" t="s">
        <v>2</v>
      </c>
      <c r="R10" s="181" t="s">
        <v>3</v>
      </c>
      <c r="S10" s="181" t="s">
        <v>3</v>
      </c>
      <c r="T10" s="181" t="s">
        <v>3</v>
      </c>
      <c r="U10" s="181" t="s">
        <v>3</v>
      </c>
      <c r="V10" s="181"/>
      <c r="W10" s="181" t="s">
        <v>3</v>
      </c>
      <c r="X10" s="181" t="s">
        <v>3</v>
      </c>
      <c r="Z10" s="181" t="s">
        <v>295</v>
      </c>
      <c r="AA10" s="181" t="s">
        <v>4</v>
      </c>
      <c r="AB10" s="181" t="s">
        <v>4</v>
      </c>
      <c r="AC10" s="181" t="s">
        <v>4</v>
      </c>
      <c r="AD10" s="181" t="s">
        <v>4</v>
      </c>
      <c r="AE10" s="181" t="s">
        <v>4</v>
      </c>
      <c r="AF10" s="181" t="s">
        <v>4</v>
      </c>
    </row>
    <row r="11" spans="2:32" s="13" customFormat="1" x14ac:dyDescent="0.6">
      <c r="B11" s="182" t="s">
        <v>32</v>
      </c>
      <c r="C11" s="15"/>
      <c r="D11" s="182" t="s">
        <v>72</v>
      </c>
      <c r="E11" s="15"/>
      <c r="F11" s="182" t="s">
        <v>24</v>
      </c>
      <c r="G11" s="15"/>
      <c r="H11" s="182" t="s">
        <v>33</v>
      </c>
      <c r="I11" s="15"/>
      <c r="J11" s="182" t="s">
        <v>21</v>
      </c>
      <c r="L11" s="206" t="s">
        <v>5</v>
      </c>
      <c r="M11" s="15"/>
      <c r="N11" s="182" t="s">
        <v>6</v>
      </c>
      <c r="O11" s="15"/>
      <c r="P11" s="182" t="s">
        <v>7</v>
      </c>
      <c r="R11" s="182" t="s">
        <v>8</v>
      </c>
      <c r="S11" s="182" t="s">
        <v>8</v>
      </c>
      <c r="T11" s="182" t="s">
        <v>8</v>
      </c>
      <c r="U11" s="15"/>
      <c r="V11" s="206" t="s">
        <v>9</v>
      </c>
      <c r="W11" s="182" t="s">
        <v>9</v>
      </c>
      <c r="X11" s="182" t="s">
        <v>9</v>
      </c>
      <c r="Z11" s="182" t="s">
        <v>5</v>
      </c>
      <c r="AA11" s="15"/>
      <c r="AB11" s="182" t="s">
        <v>6</v>
      </c>
      <c r="AC11" s="15"/>
      <c r="AD11" s="182" t="s">
        <v>7</v>
      </c>
      <c r="AE11" s="15"/>
      <c r="AF11" s="182" t="s">
        <v>34</v>
      </c>
    </row>
    <row r="12" spans="2:32" s="13" customFormat="1" ht="75.75" customHeight="1" x14ac:dyDescent="0.6">
      <c r="B12" s="183" t="s">
        <v>32</v>
      </c>
      <c r="C12" s="16"/>
      <c r="D12" s="183" t="s">
        <v>23</v>
      </c>
      <c r="E12" s="16"/>
      <c r="F12" s="183" t="s">
        <v>24</v>
      </c>
      <c r="G12" s="16"/>
      <c r="H12" s="183" t="s">
        <v>33</v>
      </c>
      <c r="I12" s="16"/>
      <c r="J12" s="183" t="s">
        <v>21</v>
      </c>
      <c r="L12" s="183"/>
      <c r="M12" s="16"/>
      <c r="N12" s="183" t="s">
        <v>6</v>
      </c>
      <c r="O12" s="16"/>
      <c r="P12" s="183" t="s">
        <v>7</v>
      </c>
      <c r="R12" s="183" t="s">
        <v>5</v>
      </c>
      <c r="S12" s="16"/>
      <c r="T12" s="183" t="s">
        <v>6</v>
      </c>
      <c r="U12" s="16"/>
      <c r="V12" s="205" t="s">
        <v>5</v>
      </c>
      <c r="W12" s="16"/>
      <c r="X12" s="183" t="s">
        <v>12</v>
      </c>
      <c r="Z12" s="183" t="s">
        <v>5</v>
      </c>
      <c r="AA12" s="16"/>
      <c r="AB12" s="183" t="s">
        <v>6</v>
      </c>
      <c r="AC12" s="16"/>
      <c r="AD12" s="183" t="s">
        <v>7</v>
      </c>
      <c r="AE12" s="16"/>
      <c r="AF12" s="183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6">
        <v>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5"/>
      <c r="AF13" s="102"/>
    </row>
    <row r="14" spans="2:32" ht="27" thickBot="1" x14ac:dyDescent="0.7">
      <c r="B14" s="212" t="s">
        <v>67</v>
      </c>
      <c r="C14" s="212"/>
      <c r="D14" s="212"/>
      <c r="E14" s="212"/>
      <c r="F14" s="212"/>
      <c r="G14" s="212"/>
      <c r="H14" s="212"/>
      <c r="I14" s="212"/>
      <c r="J14" s="212"/>
      <c r="K14" s="19"/>
      <c r="L14" s="103">
        <f>SUM(L13:L13)</f>
        <v>0</v>
      </c>
      <c r="M14" s="95"/>
      <c r="N14" s="103" t="s">
        <v>97</v>
      </c>
      <c r="O14" s="95"/>
      <c r="P14" s="103" t="s">
        <v>97</v>
      </c>
      <c r="Q14" s="95"/>
      <c r="R14" s="103" t="s">
        <v>97</v>
      </c>
      <c r="S14" s="95"/>
      <c r="T14" s="103" t="s">
        <v>97</v>
      </c>
      <c r="U14" s="95"/>
      <c r="V14" s="103" t="s">
        <v>97</v>
      </c>
      <c r="W14" s="95"/>
      <c r="X14" s="103" t="s">
        <v>97</v>
      </c>
      <c r="Y14" s="95"/>
      <c r="Z14" s="103" t="s">
        <v>97</v>
      </c>
      <c r="AA14" s="95"/>
      <c r="AB14" s="103" t="s">
        <v>97</v>
      </c>
      <c r="AC14" s="95"/>
      <c r="AD14" s="103" t="s">
        <v>97</v>
      </c>
      <c r="AE14" s="95"/>
      <c r="AF14" s="104">
        <f>SUM(AF13:AF13)</f>
        <v>0</v>
      </c>
    </row>
    <row r="15" spans="2:32" ht="21.75" thickTop="1" x14ac:dyDescent="0.6">
      <c r="L15" s="94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4">
        <v>5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31"/>
  <sheetViews>
    <sheetView rightToLeft="1" view="pageBreakPreview" topLeftCell="A2" zoomScaleNormal="100" zoomScaleSheetLayoutView="100" workbookViewId="0">
      <selection activeCell="H20" sqref="H20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9" t="s">
        <v>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20" ht="30" x14ac:dyDescent="0.55000000000000004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2:20" ht="30" x14ac:dyDescent="0.55000000000000004">
      <c r="B4" s="179" t="s">
        <v>294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80" t="s">
        <v>35</v>
      </c>
      <c r="D8" s="181" t="s">
        <v>293</v>
      </c>
      <c r="F8" s="181" t="s">
        <v>3</v>
      </c>
      <c r="G8" s="181" t="s">
        <v>3</v>
      </c>
      <c r="H8" s="181" t="s">
        <v>3</v>
      </c>
      <c r="J8" s="181" t="s">
        <v>295</v>
      </c>
      <c r="K8" s="181" t="s">
        <v>4</v>
      </c>
      <c r="L8" s="181" t="s">
        <v>4</v>
      </c>
    </row>
    <row r="9" spans="2:20" s="4" customFormat="1" x14ac:dyDescent="0.55000000000000004">
      <c r="B9" s="216" t="s">
        <v>35</v>
      </c>
      <c r="D9" s="214" t="s">
        <v>36</v>
      </c>
      <c r="F9" s="214" t="s">
        <v>37</v>
      </c>
      <c r="G9" s="27"/>
      <c r="H9" s="214" t="s">
        <v>38</v>
      </c>
      <c r="J9" s="214" t="s">
        <v>36</v>
      </c>
      <c r="K9" s="27"/>
      <c r="L9" s="215" t="s">
        <v>34</v>
      </c>
    </row>
    <row r="10" spans="2:20" s="4" customFormat="1" x14ac:dyDescent="0.55000000000000004">
      <c r="B10" s="3" t="s">
        <v>299</v>
      </c>
      <c r="C10" s="99"/>
      <c r="D10" s="99">
        <v>18002343834</v>
      </c>
      <c r="E10" s="99"/>
      <c r="F10" s="99">
        <v>443839520</v>
      </c>
      <c r="G10" s="99"/>
      <c r="H10" s="99">
        <v>0</v>
      </c>
      <c r="I10" s="99"/>
      <c r="J10" s="99">
        <v>18446183354</v>
      </c>
      <c r="K10" s="5"/>
      <c r="L10" s="31">
        <f>J10/'سرمایه گذاری ها'!$O$17</f>
        <v>0.11244165865543339</v>
      </c>
      <c r="N10"/>
    </row>
    <row r="11" spans="2:20" s="4" customFormat="1" x14ac:dyDescent="0.55000000000000004">
      <c r="B11" s="3" t="s">
        <v>317</v>
      </c>
      <c r="C11" s="99"/>
      <c r="D11" s="99">
        <v>18034345060</v>
      </c>
      <c r="E11" s="99"/>
      <c r="F11" s="99">
        <v>448856361</v>
      </c>
      <c r="G11" s="99"/>
      <c r="H11" s="99">
        <v>482247528</v>
      </c>
      <c r="I11" s="99"/>
      <c r="J11" s="99">
        <v>18000953893</v>
      </c>
      <c r="K11" s="5"/>
      <c r="L11" s="31">
        <f>J11/'سرمایه گذاری ها'!$O$17</f>
        <v>0.10972769132049151</v>
      </c>
      <c r="N11"/>
    </row>
    <row r="12" spans="2:20" s="4" customFormat="1" x14ac:dyDescent="0.55000000000000004">
      <c r="B12" s="3" t="s">
        <v>318</v>
      </c>
      <c r="C12" s="99"/>
      <c r="D12" s="99">
        <v>18015825895</v>
      </c>
      <c r="E12" s="99"/>
      <c r="F12" s="99">
        <v>429044998</v>
      </c>
      <c r="G12" s="99"/>
      <c r="H12" s="99">
        <v>443920893</v>
      </c>
      <c r="I12" s="99"/>
      <c r="J12" s="99">
        <v>18000950000</v>
      </c>
      <c r="K12" s="5"/>
      <c r="L12" s="31">
        <f>J12/'سرمایه گذاری ها'!$O$17</f>
        <v>0.10972766759008784</v>
      </c>
      <c r="N12"/>
    </row>
    <row r="13" spans="2:20" s="4" customFormat="1" x14ac:dyDescent="0.55000000000000004">
      <c r="B13" s="3" t="s">
        <v>319</v>
      </c>
      <c r="C13" s="99"/>
      <c r="D13" s="99">
        <v>3351912</v>
      </c>
      <c r="E13" s="99"/>
      <c r="F13" s="99">
        <v>2886503361</v>
      </c>
      <c r="G13" s="99"/>
      <c r="H13" s="99">
        <v>2801320311</v>
      </c>
      <c r="I13" s="99"/>
      <c r="J13" s="99">
        <v>88534962</v>
      </c>
      <c r="K13" s="5"/>
      <c r="L13" s="31">
        <f>J13/'سرمایه گذاری ها'!$O$17</f>
        <v>5.396790102987375E-4</v>
      </c>
      <c r="N13"/>
    </row>
    <row r="14" spans="2:20" s="4" customFormat="1" x14ac:dyDescent="0.55000000000000004">
      <c r="B14" s="3" t="s">
        <v>320</v>
      </c>
      <c r="C14" s="99"/>
      <c r="D14" s="99">
        <v>9982319</v>
      </c>
      <c r="E14" s="99"/>
      <c r="F14" s="99">
        <v>6473</v>
      </c>
      <c r="G14" s="99"/>
      <c r="H14" s="99">
        <v>0</v>
      </c>
      <c r="I14" s="99"/>
      <c r="J14" s="99">
        <v>9988792</v>
      </c>
      <c r="K14" s="5"/>
      <c r="L14" s="31">
        <f>J14/'سرمایه گذاری ها'!$O$17</f>
        <v>6.0888278018800605E-5</v>
      </c>
      <c r="N14"/>
    </row>
    <row r="15" spans="2:20" s="4" customFormat="1" x14ac:dyDescent="0.55000000000000004">
      <c r="B15" s="3" t="s">
        <v>321</v>
      </c>
      <c r="C15" s="99"/>
      <c r="D15" s="99">
        <v>538924</v>
      </c>
      <c r="E15" s="99"/>
      <c r="F15" s="99">
        <v>2205</v>
      </c>
      <c r="G15" s="99"/>
      <c r="H15" s="99">
        <v>0</v>
      </c>
      <c r="I15" s="99"/>
      <c r="J15" s="99">
        <v>541129</v>
      </c>
      <c r="K15" s="5"/>
      <c r="L15" s="31">
        <f>J15/'سرمایه گذاری ها'!$O$17</f>
        <v>3.2985383013316877E-6</v>
      </c>
      <c r="N15"/>
    </row>
    <row r="16" spans="2:20" s="4" customFormat="1" x14ac:dyDescent="0.55000000000000004">
      <c r="B16" s="3" t="s">
        <v>297</v>
      </c>
      <c r="C16" s="99"/>
      <c r="D16" s="99">
        <v>2333105</v>
      </c>
      <c r="E16" s="99"/>
      <c r="F16" s="99">
        <v>30365</v>
      </c>
      <c r="G16" s="99"/>
      <c r="H16" s="99">
        <v>410</v>
      </c>
      <c r="I16" s="99"/>
      <c r="J16" s="99">
        <v>2363060</v>
      </c>
      <c r="K16" s="5"/>
      <c r="L16" s="31">
        <f>J16/'سرمایه گذاری ها'!$O$17</f>
        <v>1.4404409888113293E-5</v>
      </c>
      <c r="N16"/>
    </row>
    <row r="17" spans="1:14" ht="27" thickBot="1" x14ac:dyDescent="0.6">
      <c r="B17" s="49" t="s">
        <v>67</v>
      </c>
      <c r="C17" s="50"/>
      <c r="D17" s="50">
        <f t="shared" ref="D17:J17" si="0">SUM(D10:D16)</f>
        <v>54068721049</v>
      </c>
      <c r="E17" s="50">
        <f t="shared" si="0"/>
        <v>0</v>
      </c>
      <c r="F17" s="50">
        <f t="shared" si="0"/>
        <v>4208283283</v>
      </c>
      <c r="G17" s="50">
        <f t="shared" si="0"/>
        <v>0</v>
      </c>
      <c r="H17" s="50">
        <f t="shared" si="0"/>
        <v>3727489142</v>
      </c>
      <c r="I17" s="50">
        <f t="shared" si="0"/>
        <v>0</v>
      </c>
      <c r="J17" s="50">
        <f t="shared" si="0"/>
        <v>54549515190</v>
      </c>
      <c r="K17" s="59"/>
      <c r="L17" s="59">
        <f>SUM(L10:L16)</f>
        <v>0.33251528780251971</v>
      </c>
      <c r="N17"/>
    </row>
    <row r="18" spans="1:14" ht="27" customHeight="1" thickTop="1" x14ac:dyDescent="0.55000000000000004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N18"/>
    </row>
    <row r="19" spans="1:14" x14ac:dyDescent="0.55000000000000004">
      <c r="D19" s="99"/>
      <c r="E19" s="99"/>
      <c r="F19" s="99"/>
      <c r="G19" s="99"/>
      <c r="H19" s="99"/>
      <c r="I19" s="99"/>
      <c r="J19" s="99"/>
      <c r="N19"/>
    </row>
    <row r="20" spans="1:14" x14ac:dyDescent="0.55000000000000004">
      <c r="D20"/>
      <c r="N20"/>
    </row>
    <row r="21" spans="1:14" x14ac:dyDescent="0.55000000000000004">
      <c r="A21" s="213">
        <v>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L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9"/>
  <sheetViews>
    <sheetView rightToLeft="1" view="pageBreakPreview" zoomScale="80" zoomScaleNormal="100" zoomScaleSheetLayoutView="80" workbookViewId="0">
      <selection activeCell="P14" sqref="P14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8554687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91" t="s">
        <v>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25.5" x14ac:dyDescent="0.25">
      <c r="A2" s="191" t="s">
        <v>120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25.5" x14ac:dyDescent="0.25">
      <c r="A3" s="191" t="s">
        <v>294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4" x14ac:dyDescent="0.25">
      <c r="A5" s="144" t="s">
        <v>210</v>
      </c>
      <c r="B5" s="143" t="s">
        <v>130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1:26" ht="21" x14ac:dyDescent="0.25">
      <c r="A6" s="120"/>
      <c r="B6" s="120"/>
      <c r="C6" s="120"/>
      <c r="D6" s="120"/>
      <c r="E6" s="190"/>
      <c r="F6" s="190"/>
      <c r="G6" s="190"/>
      <c r="H6" s="190"/>
      <c r="I6" s="120"/>
      <c r="J6" s="190" t="s">
        <v>3</v>
      </c>
      <c r="K6" s="190"/>
      <c r="L6" s="190"/>
      <c r="M6" s="190"/>
      <c r="N6" s="190"/>
      <c r="O6" s="190"/>
      <c r="P6" s="190"/>
      <c r="Q6" s="120"/>
      <c r="R6" s="190" t="s">
        <v>295</v>
      </c>
      <c r="S6" s="190"/>
      <c r="T6" s="190"/>
      <c r="U6" s="190"/>
      <c r="V6" s="190"/>
      <c r="W6" s="190"/>
      <c r="X6" s="190"/>
      <c r="Y6" s="190"/>
      <c r="Z6" s="190"/>
    </row>
    <row r="7" spans="1:26" ht="21" x14ac:dyDescent="0.25">
      <c r="A7" s="120"/>
      <c r="B7" s="120"/>
      <c r="C7" s="120"/>
      <c r="D7" s="120"/>
      <c r="E7" s="121"/>
      <c r="F7" s="121"/>
      <c r="G7" s="121"/>
      <c r="H7" s="121"/>
      <c r="I7" s="120"/>
      <c r="J7" s="186" t="s">
        <v>131</v>
      </c>
      <c r="K7" s="186"/>
      <c r="L7" s="186"/>
      <c r="M7" s="121"/>
      <c r="N7" s="186" t="s">
        <v>132</v>
      </c>
      <c r="O7" s="186"/>
      <c r="P7" s="186"/>
      <c r="Q7" s="120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1" x14ac:dyDescent="0.25">
      <c r="A8" s="190" t="s">
        <v>133</v>
      </c>
      <c r="B8" s="190"/>
      <c r="C8" s="120"/>
      <c r="D8" s="122" t="s">
        <v>134</v>
      </c>
      <c r="E8" s="120"/>
      <c r="F8" s="122" t="s">
        <v>6</v>
      </c>
      <c r="G8" s="120"/>
      <c r="H8" s="122" t="s">
        <v>7</v>
      </c>
      <c r="I8" s="120"/>
      <c r="J8" s="123" t="s">
        <v>5</v>
      </c>
      <c r="K8" s="121"/>
      <c r="L8" s="123" t="s">
        <v>6</v>
      </c>
      <c r="M8" s="120"/>
      <c r="N8" s="123" t="s">
        <v>5</v>
      </c>
      <c r="O8" s="121"/>
      <c r="P8" s="123" t="s">
        <v>12</v>
      </c>
      <c r="Q8" s="120"/>
      <c r="R8" s="122" t="s">
        <v>5</v>
      </c>
      <c r="S8" s="120"/>
      <c r="T8" s="122" t="s">
        <v>135</v>
      </c>
      <c r="U8" s="120"/>
      <c r="V8" s="154" t="s">
        <v>6</v>
      </c>
      <c r="W8" s="120"/>
      <c r="X8" s="153" t="s">
        <v>7</v>
      </c>
      <c r="Y8" s="120"/>
      <c r="Z8" s="122" t="s">
        <v>136</v>
      </c>
    </row>
    <row r="9" spans="1:26" ht="21" x14ac:dyDescent="0.25">
      <c r="A9" s="153"/>
      <c r="B9" s="153" t="s">
        <v>289</v>
      </c>
      <c r="C9" s="120"/>
      <c r="D9" s="155">
        <v>800000</v>
      </c>
      <c r="E9" s="150"/>
      <c r="F9" s="157">
        <v>10192635415</v>
      </c>
      <c r="G9" s="150"/>
      <c r="H9" s="157">
        <v>9284961000</v>
      </c>
      <c r="I9" s="150"/>
      <c r="J9" s="155">
        <v>0</v>
      </c>
      <c r="K9" s="150"/>
      <c r="L9" s="155">
        <v>0</v>
      </c>
      <c r="M9" s="150"/>
      <c r="N9" s="155">
        <v>-147000</v>
      </c>
      <c r="O9" s="150"/>
      <c r="P9" s="155">
        <v>1746383707</v>
      </c>
      <c r="Q9" s="150"/>
      <c r="R9" s="155">
        <v>653000</v>
      </c>
      <c r="S9" s="150"/>
      <c r="T9" s="155">
        <v>10300</v>
      </c>
      <c r="U9" s="150"/>
      <c r="V9" s="157">
        <v>8319738658</v>
      </c>
      <c r="W9" s="150"/>
      <c r="X9" s="158">
        <v>6717912993.75</v>
      </c>
      <c r="Y9" s="120"/>
      <c r="Z9" s="160">
        <f>X9/'سرمایه گذاری ها'!$O$17</f>
        <v>4.0950112292814096E-2</v>
      </c>
    </row>
    <row r="10" spans="1:26" ht="21" x14ac:dyDescent="0.25">
      <c r="A10" s="153"/>
      <c r="B10" s="153" t="s">
        <v>290</v>
      </c>
      <c r="C10" s="120"/>
      <c r="D10" s="156">
        <v>400000</v>
      </c>
      <c r="E10" s="150"/>
      <c r="F10" s="157">
        <v>5566449595</v>
      </c>
      <c r="G10" s="150"/>
      <c r="H10" s="157">
        <v>5469497250</v>
      </c>
      <c r="I10" s="150"/>
      <c r="J10" s="156">
        <v>0</v>
      </c>
      <c r="K10" s="150"/>
      <c r="L10" s="156">
        <v>0</v>
      </c>
      <c r="M10" s="150"/>
      <c r="N10" s="156">
        <v>0</v>
      </c>
      <c r="O10" s="150"/>
      <c r="P10" s="156">
        <v>0</v>
      </c>
      <c r="Q10" s="150"/>
      <c r="R10" s="156">
        <v>400000</v>
      </c>
      <c r="S10" s="150"/>
      <c r="T10" s="156">
        <v>12350</v>
      </c>
      <c r="U10" s="150"/>
      <c r="V10" s="157">
        <v>5566449595</v>
      </c>
      <c r="W10" s="150"/>
      <c r="X10" s="156">
        <v>4934133750</v>
      </c>
      <c r="Y10" s="120"/>
      <c r="Z10" s="160">
        <f>X10/'سرمایه گذاری ها'!$O$17</f>
        <v>3.0076800833568982E-2</v>
      </c>
    </row>
    <row r="11" spans="1:26" ht="21" x14ac:dyDescent="0.25">
      <c r="A11" s="153"/>
      <c r="B11" s="153" t="s">
        <v>291</v>
      </c>
      <c r="C11" s="120"/>
      <c r="D11" s="156">
        <v>64182</v>
      </c>
      <c r="E11" s="150"/>
      <c r="F11" s="157">
        <v>820053495</v>
      </c>
      <c r="G11" s="150"/>
      <c r="H11" s="157">
        <v>783757313.65575004</v>
      </c>
      <c r="I11" s="150"/>
      <c r="J11" s="156">
        <v>0</v>
      </c>
      <c r="K11" s="150"/>
      <c r="L11" s="156">
        <v>0</v>
      </c>
      <c r="M11" s="150"/>
      <c r="N11" s="156">
        <v>0</v>
      </c>
      <c r="O11" s="150"/>
      <c r="P11" s="156">
        <v>0</v>
      </c>
      <c r="Q11" s="150"/>
      <c r="R11" s="156">
        <v>64182</v>
      </c>
      <c r="S11" s="150"/>
      <c r="T11" s="156">
        <v>12085</v>
      </c>
      <c r="U11" s="150"/>
      <c r="V11" s="157">
        <v>820053495</v>
      </c>
      <c r="W11" s="150"/>
      <c r="X11" s="156">
        <v>774718398.12937498</v>
      </c>
      <c r="Y11" s="120"/>
      <c r="Z11" s="160">
        <f>X11/'سرمایه گذاری ها'!$O$17</f>
        <v>4.7224198092803652E-3</v>
      </c>
    </row>
    <row r="12" spans="1:26" ht="21" x14ac:dyDescent="0.25">
      <c r="A12" s="153"/>
      <c r="B12" s="153" t="s">
        <v>244</v>
      </c>
      <c r="C12" s="120"/>
      <c r="D12" s="156">
        <v>333467</v>
      </c>
      <c r="E12" s="150"/>
      <c r="F12" s="157">
        <v>9528772659</v>
      </c>
      <c r="G12" s="150"/>
      <c r="H12" s="157">
        <v>8310121648.0406199</v>
      </c>
      <c r="I12" s="150"/>
      <c r="J12" s="156">
        <v>0</v>
      </c>
      <c r="K12" s="150"/>
      <c r="L12" s="156">
        <v>0</v>
      </c>
      <c r="M12" s="150"/>
      <c r="N12" s="156">
        <v>-333467</v>
      </c>
      <c r="O12" s="150"/>
      <c r="P12" s="156">
        <v>8912002925</v>
      </c>
      <c r="Q12" s="150"/>
      <c r="R12" s="156">
        <v>0</v>
      </c>
      <c r="S12" s="150"/>
      <c r="T12" s="156">
        <v>0</v>
      </c>
      <c r="U12" s="150"/>
      <c r="V12" s="157">
        <v>0</v>
      </c>
      <c r="W12" s="150"/>
      <c r="X12" s="156">
        <v>0</v>
      </c>
      <c r="Y12" s="120"/>
      <c r="Z12" s="160">
        <f>X12/'سرمایه گذاری ها'!$O$17</f>
        <v>0</v>
      </c>
    </row>
    <row r="13" spans="1:26" ht="21.75" thickBot="1" x14ac:dyDescent="0.3">
      <c r="A13" s="218" t="s">
        <v>67</v>
      </c>
      <c r="B13" s="218"/>
      <c r="C13" s="146"/>
      <c r="D13" s="161">
        <f>SUM(D9:D12)</f>
        <v>1597649</v>
      </c>
      <c r="E13" s="162"/>
      <c r="F13" s="161">
        <f>SUM(F9:F12)</f>
        <v>26107911164</v>
      </c>
      <c r="G13" s="162"/>
      <c r="H13" s="161">
        <f>SUM(H9:H12)</f>
        <v>23848337211.696369</v>
      </c>
      <c r="I13" s="162"/>
      <c r="J13" s="161">
        <f>SUM(J9:J12)</f>
        <v>0</v>
      </c>
      <c r="K13" s="162"/>
      <c r="L13" s="161">
        <f>SUM(L9:L12)</f>
        <v>0</v>
      </c>
      <c r="M13" s="162"/>
      <c r="N13" s="161">
        <f>SUM(N9:N12)</f>
        <v>-480467</v>
      </c>
      <c r="O13" s="162"/>
      <c r="P13" s="161">
        <f>SUM(P9:P12)</f>
        <v>10658386632</v>
      </c>
      <c r="Q13" s="162"/>
      <c r="R13" s="161">
        <f>SUM(R9:R12)</f>
        <v>1117182</v>
      </c>
      <c r="S13" s="162"/>
      <c r="T13" s="161"/>
      <c r="U13" s="162"/>
      <c r="V13" s="161">
        <f>SUM(V9:V12)</f>
        <v>14706241748</v>
      </c>
      <c r="W13" s="162"/>
      <c r="X13" s="161">
        <f>SUM(X9:X12)</f>
        <v>12426765141.879375</v>
      </c>
      <c r="Y13" s="146"/>
      <c r="Z13" s="163">
        <f>SUM(Z9:Z12)</f>
        <v>7.5749332935663452E-2</v>
      </c>
    </row>
    <row r="14" spans="1:26" ht="15.75" thickTop="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27" customHeight="1" x14ac:dyDescent="0.25">
      <c r="A19" s="217">
        <v>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</row>
  </sheetData>
  <mergeCells count="11">
    <mergeCell ref="A19:Z19"/>
    <mergeCell ref="A1:Z1"/>
    <mergeCell ref="A2:Z2"/>
    <mergeCell ref="A3:Z3"/>
    <mergeCell ref="E6:H6"/>
    <mergeCell ref="J6:P6"/>
    <mergeCell ref="R6:Z6"/>
    <mergeCell ref="A13:B13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A11" sqref="A11:XFD11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9" t="s">
        <v>83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2:28" ht="35.25" x14ac:dyDescent="0.6">
      <c r="B3" s="219" t="s">
        <v>0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2:28" ht="35.25" x14ac:dyDescent="0.6">
      <c r="B4" s="219" t="s">
        <v>294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21" t="s">
        <v>71</v>
      </c>
      <c r="D8" s="179" t="s">
        <v>295</v>
      </c>
      <c r="E8" s="179" t="s">
        <v>4</v>
      </c>
      <c r="F8" s="179" t="s">
        <v>4</v>
      </c>
      <c r="G8" s="179" t="s">
        <v>4</v>
      </c>
      <c r="H8" s="179" t="s">
        <v>4</v>
      </c>
      <c r="I8" s="179" t="s">
        <v>4</v>
      </c>
      <c r="J8" s="179" t="s">
        <v>4</v>
      </c>
      <c r="K8" s="179" t="s">
        <v>4</v>
      </c>
      <c r="L8" s="179" t="s">
        <v>4</v>
      </c>
      <c r="M8" s="179" t="s">
        <v>4</v>
      </c>
      <c r="N8" s="179" t="s">
        <v>4</v>
      </c>
    </row>
    <row r="9" spans="2:28" ht="30" x14ac:dyDescent="0.6">
      <c r="B9" s="221" t="s">
        <v>1</v>
      </c>
      <c r="D9" s="220" t="s">
        <v>5</v>
      </c>
      <c r="E9" s="17"/>
      <c r="F9" s="220" t="s">
        <v>26</v>
      </c>
      <c r="G9" s="17"/>
      <c r="H9" s="220" t="s">
        <v>27</v>
      </c>
      <c r="I9" s="17"/>
      <c r="J9" s="220" t="s">
        <v>28</v>
      </c>
      <c r="K9" s="17"/>
      <c r="L9" s="214" t="s">
        <v>29</v>
      </c>
      <c r="M9" s="17"/>
      <c r="N9" s="220" t="s">
        <v>30</v>
      </c>
    </row>
    <row r="10" spans="2:28" ht="30" x14ac:dyDescent="0.6">
      <c r="B10" s="85"/>
      <c r="D10" s="83"/>
      <c r="E10" s="84"/>
      <c r="F10" s="83"/>
      <c r="G10" s="84"/>
      <c r="H10" s="83"/>
      <c r="J10" s="71"/>
      <c r="L10" s="82"/>
      <c r="N10" s="10"/>
    </row>
    <row r="11" spans="2:28" ht="31.5" thickBot="1" x14ac:dyDescent="0.9">
      <c r="B11" s="60" t="s">
        <v>67</v>
      </c>
      <c r="D11" s="72">
        <f>SUM(D10:D10)</f>
        <v>0</v>
      </c>
      <c r="E11" s="73"/>
      <c r="F11" s="72"/>
      <c r="G11" s="73"/>
      <c r="H11" s="72"/>
      <c r="I11" s="74"/>
      <c r="J11" s="100"/>
      <c r="K11" s="74"/>
      <c r="L11" s="72">
        <f>SUM(L10:L10)</f>
        <v>0</v>
      </c>
      <c r="M11" s="74"/>
      <c r="N11" s="75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3" customHeight="1" x14ac:dyDescent="0.6">
      <c r="B17" s="178">
        <v>8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اوراق مشتقه</vt:lpstr>
      <vt:lpstr>سهام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2025-03-26T07:42:16Z</cp:lastPrinted>
  <dcterms:created xsi:type="dcterms:W3CDTF">2021-12-28T12:49:50Z</dcterms:created>
  <dcterms:modified xsi:type="dcterms:W3CDTF">2025-03-30T04:51:54Z</dcterms:modified>
</cp:coreProperties>
</file>