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آذر\پایدار\"/>
    </mc:Choice>
  </mc:AlternateContent>
  <xr:revisionPtr revIDLastSave="0" documentId="13_ncr:1_{56DE1F03-02C4-4E56-8BB5-D326980514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2" hidden="1">سهام!$C$11:$AA$27</definedName>
    <definedName name="_xlnm.Print_Area" localSheetId="4">'اوراق مشارکت'!$A$1:$AN$27</definedName>
    <definedName name="_xlnm.Print_Area" localSheetId="9">'جمع درآمدها'!$A$1:$L$22</definedName>
    <definedName name="_xlnm.Print_Area" localSheetId="13">'درآمد سپرده بانکی'!$A$1:$L$37</definedName>
    <definedName name="_xlnm.Print_Area" localSheetId="16">'درآمد سود سهام'!$A$1:$U$37</definedName>
    <definedName name="_xlnm.Print_Area" localSheetId="19">'درآمد ناشی از تغییر قیمت اوراق'!$A$1:$S$30</definedName>
    <definedName name="_xlnm.Print_Area" localSheetId="20">'درآمد ناشی از فروش'!$A$1:$T$95</definedName>
    <definedName name="_xlnm.Print_Area" localSheetId="14">'سایر درآمدها'!$A$1:$F$22</definedName>
    <definedName name="_xlnm.Print_Area" localSheetId="1">'سرمایه گذاری ها'!$A$1:$S$22</definedName>
    <definedName name="_xlnm.Print_Area" localSheetId="12">'سرمایه‌گذاری در اوراق بهادار'!$A$1:$U$40</definedName>
    <definedName name="_xlnm.Print_Area" localSheetId="18">'سود سپرده بانکی'!$A$1:$O$37</definedName>
    <definedName name="_xlnm.Print_Area" localSheetId="2">سهام!$A$1:$AA$31</definedName>
    <definedName name="_xlnm.Print_Area" localSheetId="0">'صفحه اول '!$A$1:$M$53</definedName>
    <definedName name="_xlnm.Print_Area" localSheetId="5">'گواهی سپرده'!$A$1:$AF$27</definedName>
  </definedNames>
  <calcPr calcId="191029"/>
</workbook>
</file>

<file path=xl/calcChain.xml><?xml version="1.0" encoding="utf-8"?>
<calcChain xmlns="http://schemas.openxmlformats.org/spreadsheetml/2006/main">
  <c r="D21" i="4" l="1"/>
  <c r="D65" i="11"/>
  <c r="F65" i="11"/>
  <c r="H65" i="11"/>
  <c r="J65" i="11"/>
  <c r="L65" i="11"/>
  <c r="N65" i="11"/>
  <c r="R65" i="11"/>
  <c r="T65" i="11"/>
  <c r="V65" i="11"/>
  <c r="L26" i="6"/>
  <c r="E29" i="1"/>
  <c r="G29" i="1"/>
  <c r="I29" i="1"/>
  <c r="K29" i="1"/>
  <c r="M29" i="1"/>
  <c r="O29" i="1"/>
  <c r="Q29" i="1"/>
  <c r="S29" i="1"/>
  <c r="W29" i="1"/>
  <c r="Y29" i="1"/>
  <c r="H10" i="19"/>
  <c r="G15" i="16" s="1"/>
  <c r="F10" i="19"/>
  <c r="E15" i="16" s="1"/>
  <c r="D10" i="19"/>
  <c r="L21" i="4"/>
  <c r="E19" i="20"/>
  <c r="O19" i="20"/>
  <c r="G19" i="20"/>
  <c r="I19" i="20"/>
  <c r="F11" i="15" s="1"/>
  <c r="K19" i="20"/>
  <c r="Q19" i="20"/>
  <c r="S19" i="20"/>
  <c r="U19" i="20"/>
  <c r="R10" i="19"/>
  <c r="J10" i="19"/>
  <c r="N10" i="19"/>
  <c r="L10" i="19"/>
  <c r="P10" i="19"/>
  <c r="K15" i="16" s="1"/>
  <c r="V10" i="19"/>
  <c r="M15" i="16" s="1"/>
  <c r="X10" i="19"/>
  <c r="O15" i="16" s="1"/>
  <c r="D26" i="6"/>
  <c r="F26" i="6"/>
  <c r="H26" i="6"/>
  <c r="J26" i="6"/>
  <c r="P20" i="3"/>
  <c r="R20" i="3"/>
  <c r="T20" i="3"/>
  <c r="V20" i="3"/>
  <c r="X20" i="3"/>
  <c r="Z20" i="3"/>
  <c r="AB20" i="3"/>
  <c r="AD20" i="3"/>
  <c r="AH20" i="3"/>
  <c r="AJ20" i="3"/>
  <c r="C16" i="18"/>
  <c r="C13" i="18"/>
  <c r="I9" i="23"/>
  <c r="M9" i="23"/>
  <c r="O9" i="23"/>
  <c r="S9" i="23"/>
  <c r="T20" i="8"/>
  <c r="D34" i="13"/>
  <c r="F9" i="15" s="1"/>
  <c r="H34" i="13"/>
  <c r="L34" i="12"/>
  <c r="N34" i="12"/>
  <c r="P34" i="12"/>
  <c r="R34" i="12"/>
  <c r="I15" i="16"/>
  <c r="I14" i="16"/>
  <c r="C93" i="10"/>
  <c r="E93" i="10"/>
  <c r="G93" i="10"/>
  <c r="I93" i="10"/>
  <c r="K93" i="10"/>
  <c r="M93" i="10"/>
  <c r="O93" i="10"/>
  <c r="Q93" i="10"/>
  <c r="D34" i="7"/>
  <c r="L34" i="7"/>
  <c r="N34" i="7"/>
  <c r="J20" i="8"/>
  <c r="L20" i="8"/>
  <c r="N20" i="8"/>
  <c r="P20" i="8"/>
  <c r="R20" i="8"/>
  <c r="F13" i="14"/>
  <c r="F10" i="15" s="1"/>
  <c r="D34" i="12"/>
  <c r="F34" i="12"/>
  <c r="H34" i="12"/>
  <c r="J34" i="12"/>
  <c r="F12" i="15" s="1"/>
  <c r="F13" i="15"/>
  <c r="E26" i="6"/>
  <c r="G26" i="6"/>
  <c r="I26" i="6"/>
  <c r="D13" i="14"/>
  <c r="D28" i="9"/>
  <c r="F28" i="9"/>
  <c r="H28" i="9"/>
  <c r="J28" i="9"/>
  <c r="L28" i="9"/>
  <c r="N28" i="9"/>
  <c r="P28" i="9"/>
  <c r="R28" i="9"/>
  <c r="F34" i="7"/>
  <c r="H34" i="7"/>
  <c r="J34" i="7"/>
  <c r="Z10" i="19" l="1"/>
  <c r="F15" i="15"/>
  <c r="H10" i="15" l="1"/>
  <c r="H9" i="15"/>
  <c r="H11" i="15"/>
  <c r="H13" i="15"/>
  <c r="H12" i="15"/>
  <c r="L14" i="5"/>
  <c r="I12" i="16" l="1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4" i="16"/>
  <c r="O14" i="16"/>
  <c r="E14" i="16"/>
  <c r="G14" i="16"/>
  <c r="E17" i="16" l="1"/>
  <c r="G17" i="16"/>
  <c r="M17" i="16"/>
  <c r="O17" i="16"/>
  <c r="K14" i="16"/>
  <c r="K17" i="16" s="1"/>
  <c r="AA12" i="1" l="1"/>
  <c r="AA13" i="1"/>
  <c r="AA17" i="1"/>
  <c r="AA21" i="1"/>
  <c r="AA25" i="1"/>
  <c r="AA20" i="1"/>
  <c r="AA14" i="1"/>
  <c r="AA18" i="1"/>
  <c r="AA22" i="1"/>
  <c r="AA26" i="1"/>
  <c r="AA16" i="1"/>
  <c r="AA24" i="1"/>
  <c r="AA15" i="1"/>
  <c r="AA19" i="1"/>
  <c r="AA23" i="1"/>
  <c r="AA27" i="1"/>
  <c r="L11" i="6"/>
  <c r="L15" i="6"/>
  <c r="L19" i="6"/>
  <c r="L23" i="6"/>
  <c r="L13" i="6"/>
  <c r="L25" i="6"/>
  <c r="L18" i="6"/>
  <c r="L12" i="6"/>
  <c r="L16" i="6"/>
  <c r="L20" i="6"/>
  <c r="L24" i="6"/>
  <c r="L17" i="6"/>
  <c r="L21" i="6"/>
  <c r="L14" i="6"/>
  <c r="L22" i="6"/>
  <c r="AL14" i="3"/>
  <c r="AL18" i="3"/>
  <c r="AL15" i="3"/>
  <c r="AL16" i="3"/>
  <c r="AL17" i="3"/>
  <c r="L10" i="6"/>
  <c r="AL13" i="3"/>
  <c r="J13" i="15"/>
  <c r="Q15" i="16"/>
  <c r="Q14" i="16"/>
  <c r="J12" i="15"/>
  <c r="J10" i="15"/>
  <c r="J11" i="15"/>
  <c r="AA11" i="1"/>
  <c r="Q13" i="16"/>
  <c r="Q17" i="16"/>
  <c r="Q12" i="16"/>
  <c r="J9" i="15"/>
  <c r="AF14" i="5"/>
  <c r="AL20" i="3" l="1"/>
  <c r="AA29" i="1"/>
  <c r="J15" i="15"/>
  <c r="E34" i="12"/>
  <c r="G34" i="12"/>
  <c r="I34" i="12"/>
  <c r="K34" i="12"/>
  <c r="M34" i="12"/>
  <c r="O34" i="12"/>
  <c r="Q34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<sst xmlns="http://schemas.openxmlformats.org/spreadsheetml/2006/main" count="1033" uniqueCount="323">
  <si>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</si>
  <si>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</si>
  <si>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</si>
  <si>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</si>
  <si>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</si>
  <si>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</si>
  <si>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</si>
  <si>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</si>
  <si>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</si>
  <si>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</si>
  <si>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</si>
  <si>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</si>
  <si>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</si>
  <si>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</si>
  <si>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</si>
  <si>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</si>
  <si>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</si>
  <si>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</si>
  <si>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</si>
  <si>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</si>
  <si>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</si>
  <si>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</si>
  <si>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</si>
  <si>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</si>
  <si>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</si>
  <si>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</si>
  <si>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</si>
  <si>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</si>
  <si>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</si>
  <si>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</si>
  <si>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</si>
  <si>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</si>
  <si>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</si>
  <si>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</si>
  <si>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</si>
  <si>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</si>
  <si>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</si>
  <si>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</si>
  <si>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</si>
  <si>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</si>
  <si>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</si>
  <si>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</si>
  <si>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</si>
  <si>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</si>
  <si>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</si>
  <si>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</si>
  <si>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</si>
  <si>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</si>
  <si>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</si>
  <si>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</si>
  <si>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</si>
  <si>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</si>
  <si>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</si>
  <si>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</si>
  <si>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</si>
  <si>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</si>
  <si>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</si>
  <si>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</si>
  <si>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</si>
  <si>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</si>
  <si>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</si>
  <si>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</si>
  <si>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</si>
  <si>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</si>
  <si>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</si>
  <si>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</si>
  <si>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</si>
  <si>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</si>
  <si>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</si>
  <si>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</si>
  <si>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</si>
  <si>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</si>
  <si>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</si>
  <si>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</si>
  <si>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</si>
  <si>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</si>
  <si>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</si>
  <si>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</si>
  <si>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</si>
  <si>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اسنادخزانه-م3بودجه00-030418</t>
  </si>
  <si>
    <t>اسنادخزانه-م6بودجه00-030723</t>
  </si>
  <si>
    <t>اسنادخزانه-م7بودجه00-030912</t>
  </si>
  <si>
    <t>3. درآمد حاصل از سرمایه گذاری ها</t>
  </si>
  <si>
    <t>صندوق سرمایه‌گذاری مشترک گنجینه الماس پایدار</t>
  </si>
  <si>
    <t>تنزیل سود بانک</t>
  </si>
  <si>
    <t>سپرده های بانکی</t>
  </si>
  <si>
    <t>اسناد خزانه-م10بودجه00-031115</t>
  </si>
  <si>
    <t>نفت ایرانول</t>
  </si>
  <si>
    <t>مرابحه عام دولت105-ش.خ030503</t>
  </si>
  <si>
    <t>1403/05/03</t>
  </si>
  <si>
    <t>پالایش نفت بندرعباس</t>
  </si>
  <si>
    <t>کنترل نوسانات</t>
  </si>
  <si>
    <t>اسناد خزانه-م1بودجه01-040326</t>
  </si>
  <si>
    <t>سیمان‌مازندران‌</t>
  </si>
  <si>
    <t>سیمان‌هرمزگان‌</t>
  </si>
  <si>
    <t>شیر پگاه آذربایجان شرقی</t>
  </si>
  <si>
    <t>داروسازی‌ فارابی‌</t>
  </si>
  <si>
    <t>اسنادخزانه-م2بودجه00-031024</t>
  </si>
  <si>
    <t>-</t>
  </si>
  <si>
    <t>بانک ملت</t>
  </si>
  <si>
    <t>اسنادخزانه-م6بودجه01-030814</t>
  </si>
  <si>
    <t>اسنادخزانه-م4بودجه00-030522</t>
  </si>
  <si>
    <t>ایران خودرو دیزل</t>
  </si>
  <si>
    <t>پویا زرکان آق دره</t>
  </si>
  <si>
    <t>کشتیرانی دریای خزر</t>
  </si>
  <si>
    <t>اسنادخزانه-م8بودجه01-040728</t>
  </si>
  <si>
    <t>اسنادخزانه-م5بودجه00-030626</t>
  </si>
  <si>
    <t>سیمان‌ارومیه‌</t>
  </si>
  <si>
    <t>اسنادخزانه-م7بودجه01-040714</t>
  </si>
  <si>
    <t>فولاد امیرکبیرکاشان</t>
  </si>
  <si>
    <t>اسنادخزانه-م4بودجه01-040917</t>
  </si>
  <si>
    <t>صندوق واسطه گری مالی یکم-سهام</t>
  </si>
  <si>
    <t>آهن و فولاد غدیر ایرانیان</t>
  </si>
  <si>
    <t>سرمایه گذاری خوارزمی</t>
  </si>
  <si>
    <t>1403/02/12</t>
  </si>
  <si>
    <t>1403/02/01</t>
  </si>
  <si>
    <t>تعدیل کارمزد کارگزار</t>
  </si>
  <si>
    <t>سیمان فارس و خوزستان</t>
  </si>
  <si>
    <t>گروه‌بهمن‌</t>
  </si>
  <si>
    <t>گروه مالی صبا تامین</t>
  </si>
  <si>
    <t>بانک‌اقتصادنوین‌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</si>
  <si>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</si>
  <si>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</si>
  <si>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</si>
  <si>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</si>
  <si>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</si>
  <si>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</si>
  <si>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</si>
  <si>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</si>
  <si>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</si>
  <si>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</si>
  <si>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</si>
  <si>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</si>
  <si>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</si>
  <si>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</si>
  <si>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</si>
  <si>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</si>
  <si>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</si>
  <si>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</si>
  <si>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</si>
  <si>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</si>
  <si>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</si>
  <si>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</si>
  <si>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</si>
  <si>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</si>
  <si>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</si>
  <si>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</si>
  <si>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</si>
  <si>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</si>
  <si>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</si>
  <si>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</si>
  <si>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</si>
  <si>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</si>
  <si>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</si>
  <si>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</si>
  <si>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</si>
  <si>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</si>
  <si>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</si>
  <si>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</si>
  <si>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</si>
  <si>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</si>
  <si>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</si>
  <si>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</si>
  <si>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</si>
  <si>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</si>
  <si>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</si>
  <si>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</si>
  <si>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</si>
  <si>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تاریخ تشکیل مجمع</t>
  </si>
  <si>
    <t>1403/03/07</t>
  </si>
  <si>
    <t>1403/03/30</t>
  </si>
  <si>
    <t>1403/03/06</t>
  </si>
  <si>
    <t>1403/03/23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</si>
  <si>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</si>
  <si>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</si>
  <si>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</si>
  <si>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</si>
  <si>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</si>
  <si>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</si>
  <si>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</si>
  <si>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</si>
  <si>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</si>
  <si>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</si>
  <si>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</si>
  <si>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</si>
  <si>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</si>
  <si>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</si>
  <si>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</si>
  <si>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</si>
  <si>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</si>
  <si>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</si>
  <si>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</si>
  <si>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</si>
  <si>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</si>
  <si>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</si>
  <si>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3-1</t>
  </si>
  <si>
    <t>3-3</t>
  </si>
  <si>
    <t>3-4</t>
  </si>
  <si>
    <t>4-4- سود اوراق بدهی و سپرده های بانکی</t>
  </si>
  <si>
    <t>4-5- درآمد حاصل از تغییر قیمت اوراق بهادار</t>
  </si>
  <si>
    <t>4-6- درآمد حاصل از فروش اوراق بهادار</t>
  </si>
  <si>
    <t>5.</t>
  </si>
  <si>
    <t>2-3- درآمد حاصل سرمایه گذاری در سهام و حق تقدم</t>
  </si>
  <si>
    <t>3-3- درآمد حاصل از سرمایه گذاری در اوراق بهادار با درآمد ثابت</t>
  </si>
  <si>
    <t>4-3- درآمد حاصل از سپرده های بانکی</t>
  </si>
  <si>
    <t>5-3-  سایر درآمدها</t>
  </si>
  <si>
    <t>1-1- سرمایه گذاری در سهام و حق تقدم سهام</t>
  </si>
  <si>
    <t xml:space="preserve">  2-1- سرمایه گذاری در اوراق مشتقه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</si>
  <si>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</si>
  <si>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</si>
  <si>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</si>
  <si>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-6-1</t>
  </si>
  <si>
    <t>1-4--درآمد سود صندوق</t>
  </si>
  <si>
    <t>2-4- درآمد حاصل از سود سهام</t>
  </si>
  <si>
    <t>3-4- سود اوراق بهادار با درآمد ثابت</t>
  </si>
  <si>
    <t>7-4- سود (زیان) ناشی از اعمال اختیار معامله سهام</t>
  </si>
  <si>
    <t>1403/04/31</t>
  </si>
  <si>
    <t>سرمایه گذاری سیمان تامین</t>
  </si>
  <si>
    <t>رایان هم افزا</t>
  </si>
  <si>
    <t>اسنادخزانه-م10بودجه02-051112</t>
  </si>
  <si>
    <t>1402/12/21</t>
  </si>
  <si>
    <t>1405/11/12</t>
  </si>
  <si>
    <t>اسناد خزانه-م11بودجه02-050720</t>
  </si>
  <si>
    <t>1402/12/29</t>
  </si>
  <si>
    <t>1405/07/20</t>
  </si>
  <si>
    <t>اسنادخزانه-م2بودجه02-050923</t>
  </si>
  <si>
    <t>1402/06/19</t>
  </si>
  <si>
    <t>1405/09/23</t>
  </si>
  <si>
    <t>اسنادخزانه-م8بودجه00-030919</t>
  </si>
  <si>
    <t>صندوق س سهامی بیدار-اهرمی</t>
  </si>
  <si>
    <t>1403/04/20</t>
  </si>
  <si>
    <t>1403/04/30</t>
  </si>
  <si>
    <t>1403/04/13</t>
  </si>
  <si>
    <t>اسناد خزانه-م3بودجه01-040520</t>
  </si>
  <si>
    <t>اسنادخزانه-م5بودجه01-041015</t>
  </si>
  <si>
    <t>1401/12/08</t>
  </si>
  <si>
    <t>1404/10/14</t>
  </si>
  <si>
    <t>اسناد خزانه-م13بودجه02-051021</t>
  </si>
  <si>
    <t>1405/10/21</t>
  </si>
  <si>
    <t>اسناد خزانه-م7بودجه02-040910</t>
  </si>
  <si>
    <t>1402/12/20</t>
  </si>
  <si>
    <t>سپرده بلند مدت موسسه اعتباری ملل نارمک 026660345000000705</t>
  </si>
  <si>
    <t>سپرده بلند مدت بانک تجارت مرکزی 0479602809353</t>
  </si>
  <si>
    <t>سپرده بلند مدت بانک گردشگری اقدسیه 141.333.1452722.1</t>
  </si>
  <si>
    <t>سپرده کوتاه مدت بانک خاورمیانه نیایش  1013-10-810-707074698</t>
  </si>
  <si>
    <t>سپرده کوتاه مدت بانک تجارت مرکزی 0279001525988</t>
  </si>
  <si>
    <t>حساب جاری بانک پارسیان ملاصدرا 20100036908606</t>
  </si>
  <si>
    <t>سپرده کوتاه مدت بانک دی ناصرخسرو 0205494378008</t>
  </si>
  <si>
    <t>سپرده بلند مدت بانک آینده بهشتی- کاوسی فر 0801132999004</t>
  </si>
  <si>
    <t>سپرده کوتاه مدت بانک گردشگری اقدسیه 141.9967.1452722.1</t>
  </si>
  <si>
    <t>سپرده کوتاه مدت بانک توسعه تعاون ساوه  3501-311-4782812-1</t>
  </si>
  <si>
    <t>سپرده کوتاه مدت موسسه اعتباری ملل نارمک  026610277000000402</t>
  </si>
  <si>
    <t>سپرده کوتاه مدت بانک پارسیان ملاصدرا 47000682641602</t>
  </si>
  <si>
    <t>سپرده کوتاه مدت بانک پاسارگاد ملاصدرا 211-8100-16429728-1</t>
  </si>
  <si>
    <t>سپرده کوتاه مدت بانک پارسیان ملاصدرا 47000235398602</t>
  </si>
  <si>
    <t>حساب جاری بانک آینده شهید بهشتی 0100306754006</t>
  </si>
  <si>
    <t>سپرده کوتاه مدت بانک سامان ملاصدرا 829.810.3953256.1</t>
  </si>
  <si>
    <t>سپرده کوتاه مدت بانک آینده شهید بهشتی 0203287125000</t>
  </si>
  <si>
    <t>سپرده کوتاه مدت بانک آینده سمنان 0203367028007</t>
  </si>
  <si>
    <t>سپرده کوتاه مدت بانک آینده بخارست 0301966828009</t>
  </si>
  <si>
    <t>سپرده بلند مدت موسسه اعتباری ملل نارمک 026660345000000557</t>
  </si>
  <si>
    <t>سپرده بلند مدت بانک پاسارگاد ملاصدرا 211.307.16429728.2</t>
  </si>
  <si>
    <t>سپرده بلند مدت بانک پاسارگاد ملاصدرا 211-307-16429728-1</t>
  </si>
  <si>
    <t>سپرده بلند مدت بانک خاورمیانه نیایش 1013-60-925-000000675</t>
  </si>
  <si>
    <t>سپرده بلند مدت موسسه اعتباری ملل نارمک 026660357000000007</t>
  </si>
  <si>
    <t>سپرده بلند مدت موسسه اعتباری ملل نارمک 026660357000000077</t>
  </si>
  <si>
    <t>سپرده کوتاه مدت بانک ایران زمین انقلاب 114-840-1396320-1</t>
  </si>
  <si>
    <t>حفاری شمال</t>
  </si>
  <si>
    <t>فرابورس ایران</t>
  </si>
  <si>
    <t>بهار رز عالیس چناران</t>
  </si>
  <si>
    <t>سرمایه‌گذاری‌توکافولاد(هلدینگ</t>
  </si>
  <si>
    <t>سپرده بلند مدت بانک پاسارگاد ملاصدرا 211.303.16429728.1</t>
  </si>
  <si>
    <t>صندوق س سهامی کاریزما- اهرمی</t>
  </si>
  <si>
    <t>ص.س.صندوق در صندوق صنم</t>
  </si>
  <si>
    <t>شیر پاستوریزه پگاه گلپایگان</t>
  </si>
  <si>
    <t>پاکسان‌</t>
  </si>
  <si>
    <t>معدنی‌وصنعتی‌چادرملو</t>
  </si>
  <si>
    <t>پالایش نفت تبریز</t>
  </si>
  <si>
    <t>صبا فولاد خلیج فارس</t>
  </si>
  <si>
    <t>صندوق س.پشتوانه سکه طلا کهربا</t>
  </si>
  <si>
    <t>صندوق س.پشتوانه طلاآسمان آلتون</t>
  </si>
  <si>
    <t>صندوق س.پشتوانه طلا تابان تمدن</t>
  </si>
  <si>
    <t>صندوق س صنایع مفید2-بخشی</t>
  </si>
  <si>
    <t>1403/08/30</t>
  </si>
  <si>
    <t>بانک صادرات ایران</t>
  </si>
  <si>
    <t>تولید برق عسلویه  مپنا</t>
  </si>
  <si>
    <t>تامین سرمایه کیمیا</t>
  </si>
  <si>
    <t>سرمایه گذاری پردیس</t>
  </si>
  <si>
    <t>پالایش نفت اصفهان</t>
  </si>
  <si>
    <t>سایپا</t>
  </si>
  <si>
    <t>مخابرات ایران</t>
  </si>
  <si>
    <t>زامیاد</t>
  </si>
  <si>
    <t>سیمان‌سپاهان‌</t>
  </si>
  <si>
    <t>گسترش نفت و گاز پارسیان</t>
  </si>
  <si>
    <t>پتروشیمی بوعلی سینا</t>
  </si>
  <si>
    <t>گروه مپنا (سهامی عام)</t>
  </si>
  <si>
    <t>پگاه‌آذربایجان‌غربی‌</t>
  </si>
  <si>
    <t>بانک سامان</t>
  </si>
  <si>
    <t>اسناد خزانه-م8بودجه02-041211</t>
  </si>
  <si>
    <t>1404/12/10</t>
  </si>
  <si>
    <t>صندوق س بهین خودرو-بخشی</t>
  </si>
  <si>
    <t>صندوق س صنایع آگاه2-بخشی</t>
  </si>
  <si>
    <t>1-3- درآمد حاصل از سرمایه گذاری در واحدهای صندوق های سرمایه گذاری</t>
  </si>
  <si>
    <t>برای ماه منتهی به 1403/09/30</t>
  </si>
  <si>
    <t>1403/09/30</t>
  </si>
  <si>
    <t>سرمایه‌گذاری‌ سایپا</t>
  </si>
  <si>
    <t>ذوب آهن اصفهان</t>
  </si>
  <si>
    <t>ایران‌ ترانسفو</t>
  </si>
  <si>
    <t>بانک تجارت</t>
  </si>
  <si>
    <t>بانک دی</t>
  </si>
  <si>
    <t>گروه مدیریت سرمایه گذاری امید</t>
  </si>
  <si>
    <t>پالایش نفت تهران</t>
  </si>
  <si>
    <t>سرمایه‌گذاری‌ ملی‌ایران‌</t>
  </si>
  <si>
    <t>سرمایه‌گذاری‌بهمن‌</t>
  </si>
  <si>
    <t>مدیریت انرژی امید  تابان هور</t>
  </si>
  <si>
    <t>اسناد خزانه-م12بودجه02-050916</t>
  </si>
  <si>
    <t>1405/09/16</t>
  </si>
  <si>
    <t>2.77%</t>
  </si>
  <si>
    <t>2.79%</t>
  </si>
  <si>
    <t>2.78%</t>
  </si>
  <si>
    <t>2.68%</t>
  </si>
  <si>
    <t>2.74%</t>
  </si>
  <si>
    <t>2.80%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</si>
</sst>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1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b/>
      <sz val="14"/>
      <name val="Calibri"/>
      <family val="2"/>
    </font>
    <font>
      <b/>
      <sz val="14"/>
      <color theme="1"/>
      <name val="B Nazanin"/>
      <charset val="178"/>
    </font>
    <font>
      <sz val="20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5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17" fillId="0" borderId="0" xfId="1" applyNumberFormat="1" applyFont="1" applyBorder="1" applyAlignment="1">
      <alignment horizontal="center" vertical="center"/>
    </xf>
    <xf numFmtId="165" fontId="17" fillId="0" borderId="0" xfId="1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165" fontId="14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3" fontId="8" fillId="0" borderId="0" xfId="0" applyNumberFormat="1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5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165" fontId="0" fillId="0" borderId="0" xfId="0" applyNumberFormat="1"/>
    <xf numFmtId="0" fontId="9" fillId="0" borderId="0" xfId="0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9" fontId="15" fillId="0" borderId="4" xfId="2" applyFont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164" fontId="4" fillId="0" borderId="0" xfId="1" applyFont="1" applyAlignment="1">
      <alignment horizontal="center" vertical="center" wrapText="1"/>
    </xf>
    <xf numFmtId="164" fontId="4" fillId="0" borderId="4" xfId="2" applyNumberFormat="1" applyFont="1" applyBorder="1" applyAlignment="1">
      <alignment horizontal="center" vertical="center" wrapText="1"/>
    </xf>
    <xf numFmtId="164" fontId="4" fillId="0" borderId="0" xfId="1" applyFont="1" applyAlignment="1">
      <alignment horizontal="center" wrapText="1"/>
    </xf>
    <xf numFmtId="3" fontId="24" fillId="0" borderId="7" xfId="0" applyNumberFormat="1" applyFont="1" applyBorder="1" applyAlignment="1">
      <alignment horizontal="right" vertical="top"/>
    </xf>
    <xf numFmtId="4" fontId="24" fillId="0" borderId="7" xfId="0" applyNumberFormat="1" applyFont="1" applyBorder="1" applyAlignment="1">
      <alignment horizontal="right" vertical="top"/>
    </xf>
    <xf numFmtId="3" fontId="24" fillId="0" borderId="8" xfId="0" applyNumberFormat="1" applyFont="1" applyBorder="1" applyAlignment="1">
      <alignment horizontal="right" vertical="top"/>
    </xf>
    <xf numFmtId="0" fontId="24" fillId="0" borderId="7" xfId="0" applyFont="1" applyBorder="1" applyAlignment="1">
      <alignment horizontal="right" vertical="top"/>
    </xf>
    <xf numFmtId="0" fontId="27" fillId="0" borderId="8" xfId="0" applyFont="1" applyBorder="1" applyAlignment="1">
      <alignment horizontal="center" vertical="center"/>
    </xf>
    <xf numFmtId="3" fontId="24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24" fillId="0" borderId="8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8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6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29" fillId="0" borderId="0" xfId="0" applyNumberFormat="1" applyFont="1" applyAlignment="1">
      <alignment horizontal="right" vertical="center"/>
    </xf>
    <xf numFmtId="49" fontId="29" fillId="0" borderId="0" xfId="0" applyNumberFormat="1" applyFont="1" applyAlignment="1">
      <alignment horizontal="right" vertical="center" readingOrder="2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165" fontId="0" fillId="0" borderId="0" xfId="1" applyNumberFormat="1" applyFont="1" applyAlignment="1">
      <alignment horizontal="left"/>
    </xf>
    <xf numFmtId="3" fontId="24" fillId="0" borderId="8" xfId="0" applyNumberFormat="1" applyFont="1" applyBorder="1" applyAlignment="1">
      <alignment horizontal="center" vertical="top"/>
    </xf>
    <xf numFmtId="0" fontId="24" fillId="0" borderId="7" xfId="0" applyFont="1" applyBorder="1" applyAlignment="1">
      <alignment vertical="top"/>
    </xf>
    <xf numFmtId="0" fontId="27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165" fontId="27" fillId="0" borderId="5" xfId="1" applyNumberFormat="1" applyFont="1" applyBorder="1" applyAlignment="1">
      <alignment horizontal="center" vertical="center"/>
    </xf>
    <xf numFmtId="165" fontId="27" fillId="0" borderId="0" xfId="1" applyNumberFormat="1" applyFont="1" applyBorder="1" applyAlignment="1">
      <alignment horizontal="center" vertical="center"/>
    </xf>
    <xf numFmtId="3" fontId="24" fillId="0" borderId="4" xfId="0" applyNumberFormat="1" applyFont="1" applyBorder="1" applyAlignment="1">
      <alignment horizontal="center" vertical="center"/>
    </xf>
    <xf numFmtId="165" fontId="27" fillId="0" borderId="0" xfId="1" applyNumberFormat="1" applyFont="1" applyAlignment="1">
      <alignment horizontal="center" vertical="center"/>
    </xf>
    <xf numFmtId="165" fontId="27" fillId="0" borderId="3" xfId="1" applyNumberFormat="1" applyFont="1" applyBorder="1" applyAlignment="1">
      <alignment horizontal="center" vertical="center"/>
    </xf>
    <xf numFmtId="165" fontId="27" fillId="0" borderId="6" xfId="1" applyNumberFormat="1" applyFont="1" applyBorder="1" applyAlignment="1">
      <alignment horizontal="center" vertical="center"/>
    </xf>
    <xf numFmtId="165" fontId="0" fillId="0" borderId="5" xfId="1" applyNumberFormat="1" applyFont="1" applyBorder="1" applyAlignment="1">
      <alignment horizontal="left"/>
    </xf>
    <xf numFmtId="3" fontId="8" fillId="0" borderId="4" xfId="0" applyNumberFormat="1" applyFont="1" applyBorder="1" applyAlignment="1">
      <alignment horizontal="left" vertical="center" wrapText="1" readingOrder="1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6" fillId="0" borderId="5" xfId="0" applyFont="1" applyBorder="1" applyAlignment="1">
      <alignment horizontal="right" vertical="center"/>
    </xf>
    <xf numFmtId="0" fontId="27" fillId="0" borderId="6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0" borderId="0" xfId="0" applyFont="1" applyAlignment="1">
      <alignment horizontal="right" readingOrder="2"/>
    </xf>
    <xf numFmtId="0" fontId="0" fillId="0" borderId="0" xfId="0" applyAlignment="1">
      <alignment horizontal="right" readingOrder="2"/>
    </xf>
    <xf numFmtId="0" fontId="15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27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9525</xdr:colOff>
      <xdr:row>52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5865F8-F9C6-C844-8658-00B142206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52075" y="0"/>
          <a:ext cx="7934325" cy="10077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topLeftCell="A10" zoomScaleNormal="100" zoomScaleSheetLayoutView="100" workbookViewId="0">
      <selection activeCell="H20" sqref="H20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D20"/>
  <sheetViews>
    <sheetView rightToLeft="1" view="pageBreakPreview" zoomScale="85" zoomScaleNormal="85" zoomScaleSheetLayoutView="85" workbookViewId="0">
      <selection activeCell="B11" sqref="B11"/>
    </sheetView>
  </sheetViews>
  <sheetFormatPr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75" t="s">
        <v>83</v>
      </c>
      <c r="C2" s="175"/>
      <c r="D2" s="175"/>
      <c r="E2" s="175"/>
      <c r="F2" s="175"/>
      <c r="G2" s="175"/>
      <c r="H2" s="175"/>
      <c r="I2" s="175"/>
      <c r="J2" s="175"/>
    </row>
    <row r="3" spans="2:30" ht="26.25" customHeight="1" x14ac:dyDescent="0.55000000000000004">
      <c r="B3" s="175" t="s">
        <v>39</v>
      </c>
      <c r="C3" s="175"/>
      <c r="D3" s="175"/>
      <c r="E3" s="175"/>
      <c r="F3" s="175"/>
      <c r="G3" s="175"/>
      <c r="H3" s="175"/>
      <c r="I3" s="175"/>
      <c r="J3" s="175"/>
    </row>
    <row r="4" spans="2:30" ht="26.25" customHeight="1" x14ac:dyDescent="0.55000000000000004">
      <c r="B4" s="175" t="s">
        <v>303</v>
      </c>
      <c r="C4" s="175"/>
      <c r="D4" s="175"/>
      <c r="E4" s="175"/>
      <c r="F4" s="175"/>
      <c r="G4" s="175"/>
      <c r="H4" s="175"/>
      <c r="I4" s="175"/>
      <c r="J4" s="175"/>
    </row>
    <row r="5" spans="2:30" ht="26.25" customHeight="1" x14ac:dyDescent="0.55000000000000004"/>
    <row r="6" spans="2:30" ht="26.25" customHeight="1" x14ac:dyDescent="0.55000000000000004">
      <c r="B6" s="11" t="s">
        <v>82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2:30" ht="26.25" customHeight="1" x14ac:dyDescent="0.55000000000000004">
      <c r="B7" s="11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2:30" s="4" customFormat="1" ht="58.5" customHeight="1" x14ac:dyDescent="0.6">
      <c r="B8" s="217" t="s">
        <v>43</v>
      </c>
      <c r="C8" s="29"/>
      <c r="D8" s="122" t="s">
        <v>138</v>
      </c>
      <c r="E8" s="29"/>
      <c r="F8" s="217" t="s">
        <v>36</v>
      </c>
      <c r="G8" s="29"/>
      <c r="H8" s="217" t="s">
        <v>59</v>
      </c>
      <c r="I8" s="29"/>
      <c r="J8" s="217" t="s">
        <v>11</v>
      </c>
    </row>
    <row r="9" spans="2:30" s="4" customFormat="1" ht="26.25" customHeight="1" x14ac:dyDescent="0.55000000000000004">
      <c r="B9" s="4" t="s">
        <v>139</v>
      </c>
      <c r="D9" s="145" t="s">
        <v>197</v>
      </c>
      <c r="F9" s="62">
        <f>'درآمد سپرده بانکی'!D34</f>
        <v>1592049226</v>
      </c>
      <c r="H9" s="148">
        <f>F9/$F$15</f>
        <v>0.3545204170924881</v>
      </c>
      <c r="I9" s="5"/>
      <c r="J9" s="148">
        <f>F9/'سرمایه گذاری ها'!$O$17</f>
        <v>9.1800250550003286E-3</v>
      </c>
    </row>
    <row r="10" spans="2:30" s="4" customFormat="1" ht="26.25" customHeight="1" x14ac:dyDescent="0.55000000000000004">
      <c r="B10" s="4" t="s">
        <v>66</v>
      </c>
      <c r="D10" s="145" t="s">
        <v>194</v>
      </c>
      <c r="F10" s="62">
        <f>'سایر درآمدها'!F13</f>
        <v>43356381</v>
      </c>
      <c r="H10" s="148">
        <f>F10/$F$15</f>
        <v>9.6546777729728493E-3</v>
      </c>
      <c r="I10" s="5"/>
      <c r="J10" s="148">
        <f>F10/'سرمایه گذاری ها'!$O$17</f>
        <v>2.5000022447430292E-4</v>
      </c>
    </row>
    <row r="11" spans="2:30" s="4" customFormat="1" ht="26.25" customHeight="1" x14ac:dyDescent="0.55000000000000004">
      <c r="B11" s="4" t="s">
        <v>140</v>
      </c>
      <c r="D11" s="145" t="s">
        <v>195</v>
      </c>
      <c r="F11" s="62">
        <f>'درآمد سرمایه گذاری در صندوق'!I19</f>
        <v>286227260</v>
      </c>
      <c r="H11" s="148">
        <f>F11/$F$15</f>
        <v>6.3737606815959122E-2</v>
      </c>
      <c r="I11" s="5"/>
      <c r="J11" s="148">
        <f>F11/'سرمایه گذاری ها'!$O$17</f>
        <v>1.6504347826139978E-3</v>
      </c>
    </row>
    <row r="12" spans="2:30" s="4" customFormat="1" ht="26.25" customHeight="1" x14ac:dyDescent="0.55000000000000004">
      <c r="B12" s="4" t="s">
        <v>141</v>
      </c>
      <c r="D12" s="145" t="s">
        <v>196</v>
      </c>
      <c r="F12" s="62">
        <f>'سرمایه‌گذاری در اوراق بهادار'!J34</f>
        <v>1453579553</v>
      </c>
      <c r="H12" s="148">
        <f>F12/$F$15</f>
        <v>0.32368573847519488</v>
      </c>
      <c r="I12" s="5"/>
      <c r="J12" s="148">
        <f>F12/'سرمایه گذاری ها'!$O$17</f>
        <v>8.3815855050553435E-3</v>
      </c>
    </row>
    <row r="13" spans="2:30" s="4" customFormat="1" ht="26.25" customHeight="1" x14ac:dyDescent="0.55000000000000004">
      <c r="B13" s="4" t="s">
        <v>143</v>
      </c>
      <c r="D13" s="144" t="s">
        <v>142</v>
      </c>
      <c r="F13" s="62">
        <f>'سرمایه‌گذاری در سهام'!J65</f>
        <v>1115499960</v>
      </c>
      <c r="H13" s="148">
        <f>F13/$F$15</f>
        <v>0.24840155984338502</v>
      </c>
      <c r="I13" s="5"/>
      <c r="J13" s="148">
        <f>F13/'سرمایه گذاری ها'!$O$17</f>
        <v>6.4321614020569637E-3</v>
      </c>
    </row>
    <row r="14" spans="2:30" s="4" customFormat="1" ht="26.25" customHeight="1" x14ac:dyDescent="0.55000000000000004">
      <c r="F14" s="62"/>
      <c r="H14" s="147"/>
      <c r="I14" s="5"/>
      <c r="J14" s="148"/>
    </row>
    <row r="15" spans="2:30" ht="24.75" thickBot="1" x14ac:dyDescent="0.65">
      <c r="B15" s="23" t="s">
        <v>67</v>
      </c>
      <c r="D15" s="23"/>
      <c r="F15" s="63">
        <f>SUM(F9:F14)</f>
        <v>4490712380</v>
      </c>
      <c r="G15" s="18"/>
      <c r="H15" s="146">
        <f>SUM(H9:H14)</f>
        <v>1</v>
      </c>
      <c r="I15" s="48"/>
      <c r="J15" s="149">
        <f>SUM(J9:J14)</f>
        <v>2.5894206969200934E-2</v>
      </c>
    </row>
    <row r="16" spans="2:30" ht="21.75" thickTop="1" x14ac:dyDescent="0.55000000000000004">
      <c r="F16" s="3"/>
    </row>
    <row r="20" spans="1:12" ht="26.25" customHeight="1" x14ac:dyDescent="0.55000000000000004">
      <c r="A20" s="174">
        <v>9</v>
      </c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A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48E34-077F-4F45-B5D3-AED85A3973B3}">
  <sheetPr>
    <pageSetUpPr fitToPage="1"/>
  </sheetPr>
  <dimension ref="A1:U28"/>
  <sheetViews>
    <sheetView rightToLeft="1" workbookViewId="0">
      <selection activeCell="A9" sqref="A9:U18"/>
    </sheetView>
  </sheetViews>
  <sheetFormatPr defaultRowHeight="15" x14ac:dyDescent="0.25"/>
  <cols>
    <col min="1" max="1" width="30.140625" bestFit="1" customWidth="1"/>
    <col min="2" max="2" width="1.140625" customWidth="1"/>
    <col min="3" max="3" width="16.28515625" bestFit="1" customWidth="1"/>
    <col min="4" max="4" width="1.42578125" customWidth="1"/>
    <col min="5" max="5" width="15.42578125" bestFit="1" customWidth="1"/>
    <col min="6" max="6" width="1.42578125" customWidth="1"/>
    <col min="7" max="7" width="16.5703125" bestFit="1" customWidth="1"/>
    <col min="8" max="8" width="1.42578125" customWidth="1"/>
    <col min="9" max="9" width="16.570312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5703125" customWidth="1"/>
    <col min="15" max="15" width="16.28515625" customWidth="1"/>
    <col min="16" max="16" width="1.42578125" customWidth="1"/>
    <col min="17" max="17" width="16.5703125" bestFit="1" customWidth="1"/>
    <col min="18" max="18" width="1.42578125" customWidth="1"/>
    <col min="19" max="19" width="16.5703125" bestFit="1" customWidth="1"/>
    <col min="20" max="20" width="1.42578125" customWidth="1"/>
    <col min="21" max="21" width="17.28515625" bestFit="1" customWidth="1"/>
  </cols>
  <sheetData>
    <row r="1" spans="1:21" ht="25.5" x14ac:dyDescent="0.25">
      <c r="A1" s="197" t="s">
        <v>83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</row>
    <row r="2" spans="1:21" ht="25.5" x14ac:dyDescent="0.25">
      <c r="A2" s="197" t="s">
        <v>39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</row>
    <row r="3" spans="1:21" ht="25.5" x14ac:dyDescent="0.25">
      <c r="A3" s="197" t="s">
        <v>303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</row>
    <row r="4" spans="1:21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</row>
    <row r="5" spans="1:21" ht="24" x14ac:dyDescent="0.25">
      <c r="A5" s="153" t="s">
        <v>302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</row>
    <row r="6" spans="1:21" ht="21" x14ac:dyDescent="0.25">
      <c r="A6" s="124"/>
      <c r="B6" s="124"/>
      <c r="C6" s="196" t="s">
        <v>41</v>
      </c>
      <c r="D6" s="196"/>
      <c r="E6" s="196"/>
      <c r="F6" s="196"/>
      <c r="G6" s="196"/>
      <c r="H6" s="196"/>
      <c r="I6" s="196"/>
      <c r="J6" s="196"/>
      <c r="K6" s="196"/>
      <c r="L6" s="124"/>
      <c r="M6" s="196" t="s">
        <v>144</v>
      </c>
      <c r="N6" s="196"/>
      <c r="O6" s="196"/>
      <c r="P6" s="196"/>
      <c r="Q6" s="196"/>
      <c r="R6" s="196"/>
      <c r="S6" s="196"/>
      <c r="T6" s="196"/>
      <c r="U6" s="196"/>
    </row>
    <row r="7" spans="1:21" ht="21" x14ac:dyDescent="0.25">
      <c r="A7" s="124"/>
      <c r="B7" s="124"/>
      <c r="C7" s="125"/>
      <c r="D7" s="125"/>
      <c r="E7" s="125"/>
      <c r="F7" s="125"/>
      <c r="G7" s="125"/>
      <c r="H7" s="125"/>
      <c r="I7" s="192" t="s">
        <v>61</v>
      </c>
      <c r="J7" s="192"/>
      <c r="K7" s="192"/>
      <c r="L7" s="124"/>
      <c r="M7" s="125"/>
      <c r="N7" s="125"/>
      <c r="O7" s="125"/>
      <c r="P7" s="125"/>
      <c r="Q7" s="125"/>
      <c r="R7" s="125"/>
      <c r="S7" s="192" t="s">
        <v>61</v>
      </c>
      <c r="T7" s="192"/>
      <c r="U7" s="192"/>
    </row>
    <row r="8" spans="1:21" ht="21" x14ac:dyDescent="0.25">
      <c r="A8" s="126" t="s">
        <v>134</v>
      </c>
      <c r="B8" s="124"/>
      <c r="C8" s="126" t="s">
        <v>145</v>
      </c>
      <c r="D8" s="124"/>
      <c r="E8" s="126" t="s">
        <v>57</v>
      </c>
      <c r="F8" s="124"/>
      <c r="G8" s="126" t="s">
        <v>58</v>
      </c>
      <c r="H8" s="124"/>
      <c r="I8" s="127" t="s">
        <v>36</v>
      </c>
      <c r="J8" s="125"/>
      <c r="K8" s="127" t="s">
        <v>59</v>
      </c>
      <c r="L8" s="124"/>
      <c r="M8" s="126" t="s">
        <v>145</v>
      </c>
      <c r="N8" s="162"/>
      <c r="O8" s="162" t="s">
        <v>57</v>
      </c>
      <c r="P8" s="124"/>
      <c r="Q8" s="126" t="s">
        <v>58</v>
      </c>
      <c r="R8" s="124"/>
      <c r="S8" s="127" t="s">
        <v>36</v>
      </c>
      <c r="T8" s="125"/>
      <c r="U8" s="127" t="s">
        <v>59</v>
      </c>
    </row>
    <row r="9" spans="1:21" ht="21" x14ac:dyDescent="0.25">
      <c r="A9" s="162" t="s">
        <v>279</v>
      </c>
      <c r="B9" s="124"/>
      <c r="C9" s="162">
        <v>0</v>
      </c>
      <c r="D9" s="124"/>
      <c r="E9" s="162">
        <v>0</v>
      </c>
      <c r="F9" s="124"/>
      <c r="G9" s="167">
        <v>0</v>
      </c>
      <c r="H9" s="124"/>
      <c r="I9" s="166">
        <v>0</v>
      </c>
      <c r="J9" s="124"/>
      <c r="K9" s="161">
        <v>0</v>
      </c>
      <c r="L9" s="124"/>
      <c r="M9" s="162">
        <v>0</v>
      </c>
      <c r="N9" s="162"/>
      <c r="O9" s="163">
        <v>0</v>
      </c>
      <c r="P9" s="124"/>
      <c r="Q9" s="167">
        <v>325308958</v>
      </c>
      <c r="R9" s="158"/>
      <c r="S9" s="166">
        <v>325308958</v>
      </c>
      <c r="T9" s="124"/>
      <c r="U9" s="161">
        <v>1.0900000000000001</v>
      </c>
    </row>
    <row r="10" spans="1:21" ht="21" x14ac:dyDescent="0.25">
      <c r="A10" s="162" t="s">
        <v>281</v>
      </c>
      <c r="B10" s="124"/>
      <c r="C10" s="162">
        <v>0</v>
      </c>
      <c r="D10" s="124"/>
      <c r="E10" s="162">
        <v>286227260</v>
      </c>
      <c r="F10" s="124"/>
      <c r="G10" s="167">
        <v>0</v>
      </c>
      <c r="H10" s="124"/>
      <c r="I10" s="167">
        <v>286227260</v>
      </c>
      <c r="J10" s="124"/>
      <c r="K10" s="162">
        <v>6.58</v>
      </c>
      <c r="L10" s="124"/>
      <c r="M10" s="162">
        <v>0</v>
      </c>
      <c r="N10" s="162"/>
      <c r="O10" s="162">
        <v>286227260</v>
      </c>
      <c r="P10" s="124"/>
      <c r="Q10" s="167">
        <v>1096568</v>
      </c>
      <c r="R10" s="158"/>
      <c r="S10" s="167">
        <v>287323828</v>
      </c>
      <c r="T10" s="124"/>
      <c r="U10" s="162">
        <v>0.96</v>
      </c>
    </row>
    <row r="11" spans="1:21" ht="21" x14ac:dyDescent="0.25">
      <c r="A11" s="162" t="s">
        <v>300</v>
      </c>
      <c r="B11" s="124"/>
      <c r="C11" s="162">
        <v>0</v>
      </c>
      <c r="D11" s="124"/>
      <c r="E11" s="162">
        <v>0</v>
      </c>
      <c r="F11" s="124"/>
      <c r="G11" s="167">
        <v>0</v>
      </c>
      <c r="H11" s="124"/>
      <c r="I11" s="167">
        <v>0</v>
      </c>
      <c r="J11" s="124"/>
      <c r="K11" s="162">
        <v>0</v>
      </c>
      <c r="L11" s="124"/>
      <c r="M11" s="162">
        <v>0</v>
      </c>
      <c r="N11" s="162"/>
      <c r="O11" s="162">
        <v>0</v>
      </c>
      <c r="P11" s="124"/>
      <c r="Q11" s="167">
        <v>205594759</v>
      </c>
      <c r="R11" s="158"/>
      <c r="S11" s="167">
        <v>205594759</v>
      </c>
      <c r="T11" s="124"/>
      <c r="U11" s="162">
        <v>0.69</v>
      </c>
    </row>
    <row r="12" spans="1:21" ht="21" x14ac:dyDescent="0.25">
      <c r="A12" s="162" t="s">
        <v>301</v>
      </c>
      <c r="B12" s="124"/>
      <c r="C12" s="162">
        <v>0</v>
      </c>
      <c r="D12" s="124"/>
      <c r="E12" s="162">
        <v>0</v>
      </c>
      <c r="F12" s="124"/>
      <c r="G12" s="167">
        <v>0</v>
      </c>
      <c r="H12" s="124"/>
      <c r="I12" s="167">
        <v>0</v>
      </c>
      <c r="J12" s="124"/>
      <c r="K12" s="162">
        <v>0</v>
      </c>
      <c r="L12" s="124"/>
      <c r="M12" s="162">
        <v>0</v>
      </c>
      <c r="N12" s="162"/>
      <c r="O12" s="162">
        <v>0</v>
      </c>
      <c r="P12" s="124"/>
      <c r="Q12" s="167">
        <v>176292931</v>
      </c>
      <c r="R12" s="158"/>
      <c r="S12" s="167">
        <v>176292931</v>
      </c>
      <c r="T12" s="124"/>
      <c r="U12" s="162">
        <v>0.59</v>
      </c>
    </row>
    <row r="13" spans="1:21" ht="21" x14ac:dyDescent="0.25">
      <c r="A13" s="162" t="s">
        <v>272</v>
      </c>
      <c r="B13" s="124"/>
      <c r="C13" s="162">
        <v>0</v>
      </c>
      <c r="D13" s="124"/>
      <c r="E13" s="162">
        <v>0</v>
      </c>
      <c r="F13" s="124"/>
      <c r="G13" s="167">
        <v>0</v>
      </c>
      <c r="H13" s="124"/>
      <c r="I13" s="167">
        <v>0</v>
      </c>
      <c r="J13" s="124"/>
      <c r="K13" s="162">
        <v>0</v>
      </c>
      <c r="L13" s="124"/>
      <c r="M13" s="162">
        <v>0</v>
      </c>
      <c r="N13" s="162"/>
      <c r="O13" s="162">
        <v>0</v>
      </c>
      <c r="P13" s="124"/>
      <c r="Q13" s="167">
        <v>76461058</v>
      </c>
      <c r="R13" s="158"/>
      <c r="S13" s="167">
        <v>76461058</v>
      </c>
      <c r="T13" s="124"/>
      <c r="U13" s="162">
        <v>0.26</v>
      </c>
    </row>
    <row r="14" spans="1:21" ht="21" x14ac:dyDescent="0.25">
      <c r="A14" s="162" t="s">
        <v>273</v>
      </c>
      <c r="B14" s="124"/>
      <c r="C14" s="162">
        <v>0</v>
      </c>
      <c r="D14" s="124"/>
      <c r="E14" s="162">
        <v>0</v>
      </c>
      <c r="F14" s="124"/>
      <c r="G14" s="167">
        <v>0</v>
      </c>
      <c r="H14" s="124"/>
      <c r="I14" s="167">
        <v>0</v>
      </c>
      <c r="J14" s="124"/>
      <c r="K14" s="162">
        <v>0</v>
      </c>
      <c r="L14" s="124"/>
      <c r="M14" s="162">
        <v>0</v>
      </c>
      <c r="N14" s="162"/>
      <c r="O14" s="162">
        <v>0</v>
      </c>
      <c r="P14" s="124"/>
      <c r="Q14" s="167">
        <v>285505</v>
      </c>
      <c r="R14" s="158"/>
      <c r="S14" s="167">
        <v>285505</v>
      </c>
      <c r="T14" s="124"/>
      <c r="U14" s="162">
        <v>0</v>
      </c>
    </row>
    <row r="15" spans="1:21" ht="21" x14ac:dyDescent="0.25">
      <c r="A15" s="162" t="s">
        <v>280</v>
      </c>
      <c r="B15" s="124"/>
      <c r="C15" s="162">
        <v>0</v>
      </c>
      <c r="D15" s="124"/>
      <c r="E15" s="162">
        <v>0</v>
      </c>
      <c r="F15" s="124"/>
      <c r="G15" s="167">
        <v>0</v>
      </c>
      <c r="H15" s="124"/>
      <c r="I15" s="167">
        <v>0</v>
      </c>
      <c r="J15" s="124"/>
      <c r="K15" s="162">
        <v>0</v>
      </c>
      <c r="L15" s="124"/>
      <c r="M15" s="162">
        <v>0</v>
      </c>
      <c r="N15" s="162"/>
      <c r="O15" s="162">
        <v>0</v>
      </c>
      <c r="P15" s="124"/>
      <c r="Q15" s="167">
        <v>-9940914</v>
      </c>
      <c r="R15" s="158"/>
      <c r="S15" s="167">
        <v>-9940914</v>
      </c>
      <c r="T15" s="124"/>
      <c r="U15" s="162">
        <v>-0.03</v>
      </c>
    </row>
    <row r="16" spans="1:21" ht="21" x14ac:dyDescent="0.25">
      <c r="A16" s="162" t="s">
        <v>282</v>
      </c>
      <c r="B16" s="124"/>
      <c r="C16" s="162">
        <v>0</v>
      </c>
      <c r="D16" s="124"/>
      <c r="E16" s="162">
        <v>0</v>
      </c>
      <c r="F16" s="124"/>
      <c r="G16" s="167">
        <v>0</v>
      </c>
      <c r="H16" s="124"/>
      <c r="I16" s="167">
        <v>0</v>
      </c>
      <c r="J16" s="124"/>
      <c r="K16" s="162">
        <v>0</v>
      </c>
      <c r="L16" s="124"/>
      <c r="M16" s="162">
        <v>0</v>
      </c>
      <c r="N16" s="162"/>
      <c r="O16" s="162">
        <v>0</v>
      </c>
      <c r="P16" s="124"/>
      <c r="Q16" s="167">
        <v>-22545529</v>
      </c>
      <c r="R16" s="158"/>
      <c r="S16" s="167">
        <v>-22545529</v>
      </c>
      <c r="T16" s="124"/>
      <c r="U16" s="162">
        <v>-0.08</v>
      </c>
    </row>
    <row r="17" spans="1:21" ht="21" x14ac:dyDescent="0.25">
      <c r="A17" s="162" t="s">
        <v>229</v>
      </c>
      <c r="B17" s="124"/>
      <c r="C17" s="162">
        <v>0</v>
      </c>
      <c r="D17" s="124"/>
      <c r="E17" s="162">
        <v>0</v>
      </c>
      <c r="F17" s="124"/>
      <c r="G17" s="167">
        <v>0</v>
      </c>
      <c r="H17" s="124"/>
      <c r="I17" s="167">
        <v>0</v>
      </c>
      <c r="J17" s="124"/>
      <c r="K17" s="162">
        <v>0</v>
      </c>
      <c r="L17" s="124"/>
      <c r="M17" s="162">
        <v>0</v>
      </c>
      <c r="N17" s="162"/>
      <c r="O17" s="162">
        <v>0</v>
      </c>
      <c r="P17" s="124"/>
      <c r="Q17" s="167">
        <v>-87913860</v>
      </c>
      <c r="R17" s="158"/>
      <c r="S17" s="167">
        <v>-87913860</v>
      </c>
      <c r="T17" s="124"/>
      <c r="U17" s="162">
        <v>-0.28999999999999998</v>
      </c>
    </row>
    <row r="18" spans="1:21" ht="21" x14ac:dyDescent="0.25">
      <c r="A18" s="162" t="s">
        <v>111</v>
      </c>
      <c r="B18" s="124"/>
      <c r="C18" s="162">
        <v>0</v>
      </c>
      <c r="D18" s="124"/>
      <c r="E18" s="162">
        <v>0</v>
      </c>
      <c r="F18" s="124"/>
      <c r="G18" s="167">
        <v>0</v>
      </c>
      <c r="H18" s="124"/>
      <c r="I18" s="167">
        <v>0</v>
      </c>
      <c r="J18" s="124"/>
      <c r="K18" s="162">
        <v>0</v>
      </c>
      <c r="L18" s="124"/>
      <c r="M18" s="162">
        <v>0</v>
      </c>
      <c r="N18" s="162"/>
      <c r="O18" s="162">
        <v>0</v>
      </c>
      <c r="P18" s="124"/>
      <c r="Q18" s="167">
        <v>-381038837</v>
      </c>
      <c r="R18" s="158"/>
      <c r="S18" s="167">
        <v>-381038837</v>
      </c>
      <c r="T18" s="124"/>
      <c r="U18" s="162">
        <v>-1.28</v>
      </c>
    </row>
    <row r="19" spans="1:21" ht="21.75" thickBot="1" x14ac:dyDescent="0.3">
      <c r="A19" s="135" t="s">
        <v>61</v>
      </c>
      <c r="B19" s="137"/>
      <c r="C19" s="136">
        <v>0</v>
      </c>
      <c r="D19" s="137"/>
      <c r="E19" s="136">
        <f>SUM(E9:E18)</f>
        <v>286227260</v>
      </c>
      <c r="F19" s="137"/>
      <c r="G19" s="136">
        <f>SUM(G9:G18)</f>
        <v>0</v>
      </c>
      <c r="H19" s="137"/>
      <c r="I19" s="136">
        <f>SUM(I9:I18)</f>
        <v>286227260</v>
      </c>
      <c r="J19" s="137"/>
      <c r="K19" s="138">
        <f>SUM(K9:K18)</f>
        <v>6.58</v>
      </c>
      <c r="L19" s="137"/>
      <c r="M19" s="136">
        <v>0</v>
      </c>
      <c r="N19" s="165"/>
      <c r="O19" s="168">
        <f>SUM(O9:O18)</f>
        <v>286227260</v>
      </c>
      <c r="P19" s="137"/>
      <c r="Q19" s="136">
        <f>SUM(Q9:Q18)</f>
        <v>283600639</v>
      </c>
      <c r="R19" s="137"/>
      <c r="S19" s="136">
        <f>SUM(S9:S18)</f>
        <v>569827899</v>
      </c>
      <c r="T19" s="137"/>
      <c r="U19" s="138">
        <f>SUM(U9:U18)</f>
        <v>1.91</v>
      </c>
    </row>
    <row r="20" spans="1:21" ht="15.75" thickTop="1" x14ac:dyDescent="0.25"/>
    <row r="28" spans="1:21" ht="30" x14ac:dyDescent="0.25">
      <c r="A28" s="174">
        <v>10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</row>
  </sheetData>
  <mergeCells count="8">
    <mergeCell ref="A28:U28"/>
    <mergeCell ref="A1:U1"/>
    <mergeCell ref="A2:U2"/>
    <mergeCell ref="A3:U3"/>
    <mergeCell ref="C6:K6"/>
    <mergeCell ref="M6:U6"/>
    <mergeCell ref="I7:K7"/>
    <mergeCell ref="S7:U7"/>
  </mergeCells>
  <pageMargins left="0.7" right="0.7" top="0.75" bottom="0.75" header="0.3" footer="0.3"/>
  <pageSetup paperSize="9" scale="62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AB68"/>
  <sheetViews>
    <sheetView rightToLeft="1" topLeftCell="A46" zoomScale="70" zoomScaleNormal="70" zoomScaleSheetLayoutView="70" workbookViewId="0">
      <selection activeCell="A65" sqref="A65:XFD66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220" t="s">
        <v>83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</row>
    <row r="3" spans="2:28" ht="35.25" x14ac:dyDescent="0.55000000000000004">
      <c r="B3" s="220" t="s">
        <v>39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</row>
    <row r="4" spans="2:28" ht="35.25" x14ac:dyDescent="0.55000000000000004">
      <c r="B4" s="220" t="s">
        <v>303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</row>
    <row r="7" spans="2:28" s="2" customFormat="1" ht="30" x14ac:dyDescent="0.55000000000000004">
      <c r="B7" s="11" t="s">
        <v>202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31.5" customHeight="1" x14ac:dyDescent="0.55000000000000004">
      <c r="B8" s="176" t="s">
        <v>1</v>
      </c>
      <c r="D8" s="177" t="s">
        <v>41</v>
      </c>
      <c r="E8" s="177" t="s">
        <v>41</v>
      </c>
      <c r="F8" s="177" t="s">
        <v>41</v>
      </c>
      <c r="G8" s="177" t="s">
        <v>41</v>
      </c>
      <c r="H8" s="177" t="s">
        <v>41</v>
      </c>
      <c r="I8" s="177" t="s">
        <v>41</v>
      </c>
      <c r="J8" s="177" t="s">
        <v>41</v>
      </c>
      <c r="K8" s="177" t="s">
        <v>41</v>
      </c>
      <c r="L8" s="177" t="s">
        <v>41</v>
      </c>
      <c r="N8" s="177" t="s">
        <v>42</v>
      </c>
      <c r="O8" s="177" t="s">
        <v>42</v>
      </c>
      <c r="P8" s="177" t="s">
        <v>42</v>
      </c>
      <c r="Q8" s="177" t="s">
        <v>42</v>
      </c>
      <c r="R8" s="177" t="s">
        <v>42</v>
      </c>
      <c r="S8" s="177" t="s">
        <v>42</v>
      </c>
      <c r="T8" s="177" t="s">
        <v>42</v>
      </c>
      <c r="U8" s="177" t="s">
        <v>42</v>
      </c>
      <c r="V8" s="177" t="s">
        <v>42</v>
      </c>
    </row>
    <row r="9" spans="2:28" s="32" customFormat="1" ht="55.5" customHeight="1" x14ac:dyDescent="0.25">
      <c r="B9" s="176" t="s">
        <v>1</v>
      </c>
      <c r="D9" s="218" t="s">
        <v>56</v>
      </c>
      <c r="E9" s="33"/>
      <c r="F9" s="218" t="s">
        <v>57</v>
      </c>
      <c r="G9" s="33"/>
      <c r="H9" s="218" t="s">
        <v>58</v>
      </c>
      <c r="I9" s="33"/>
      <c r="J9" s="218" t="s">
        <v>36</v>
      </c>
      <c r="K9" s="33"/>
      <c r="L9" s="218" t="s">
        <v>59</v>
      </c>
      <c r="N9" s="218" t="s">
        <v>56</v>
      </c>
      <c r="O9" s="33"/>
      <c r="P9" s="218" t="s">
        <v>57</v>
      </c>
      <c r="Q9" s="33"/>
      <c r="R9" s="218" t="s">
        <v>58</v>
      </c>
      <c r="S9" s="33"/>
      <c r="T9" s="218" t="s">
        <v>36</v>
      </c>
      <c r="U9" s="33"/>
      <c r="V9" s="218" t="s">
        <v>59</v>
      </c>
    </row>
    <row r="10" spans="2:28" x14ac:dyDescent="0.55000000000000004">
      <c r="B10" s="4" t="s">
        <v>294</v>
      </c>
      <c r="D10" s="62">
        <v>0</v>
      </c>
      <c r="E10" s="117"/>
      <c r="F10" s="62">
        <v>0</v>
      </c>
      <c r="G10" s="117"/>
      <c r="H10" s="62">
        <v>0</v>
      </c>
      <c r="I10" s="117"/>
      <c r="J10" s="62">
        <v>0</v>
      </c>
      <c r="K10" s="117"/>
      <c r="L10" s="130">
        <v>0</v>
      </c>
      <c r="M10" s="117"/>
      <c r="N10" s="62">
        <v>0</v>
      </c>
      <c r="O10" s="117"/>
      <c r="P10" s="62">
        <v>0</v>
      </c>
      <c r="Q10" s="117"/>
      <c r="R10" s="62">
        <v>844494413</v>
      </c>
      <c r="S10" s="117"/>
      <c r="T10" s="62">
        <v>844494413</v>
      </c>
      <c r="U10" s="117"/>
      <c r="V10" s="128">
        <v>2.83</v>
      </c>
    </row>
    <row r="11" spans="2:28" x14ac:dyDescent="0.55000000000000004">
      <c r="B11" s="4" t="s">
        <v>293</v>
      </c>
      <c r="D11" s="62">
        <v>0</v>
      </c>
      <c r="E11" s="117"/>
      <c r="F11" s="62">
        <v>0</v>
      </c>
      <c r="G11" s="117"/>
      <c r="H11" s="62">
        <v>0</v>
      </c>
      <c r="I11" s="117"/>
      <c r="J11" s="62">
        <v>0</v>
      </c>
      <c r="K11" s="117"/>
      <c r="L11" s="130">
        <v>0</v>
      </c>
      <c r="M11" s="117"/>
      <c r="N11" s="62">
        <v>0</v>
      </c>
      <c r="O11" s="117"/>
      <c r="P11" s="62">
        <v>0</v>
      </c>
      <c r="Q11" s="117"/>
      <c r="R11" s="62">
        <v>634724953</v>
      </c>
      <c r="S11" s="117"/>
      <c r="T11" s="62">
        <v>634724953</v>
      </c>
      <c r="U11" s="117"/>
      <c r="V11" s="128">
        <v>2.12</v>
      </c>
    </row>
    <row r="12" spans="2:28" ht="23.25" customHeight="1" x14ac:dyDescent="0.55000000000000004">
      <c r="B12" s="4" t="s">
        <v>285</v>
      </c>
      <c r="D12" s="62">
        <v>0</v>
      </c>
      <c r="E12" s="117"/>
      <c r="F12" s="62">
        <v>0</v>
      </c>
      <c r="G12" s="117"/>
      <c r="H12" s="62">
        <v>541260154</v>
      </c>
      <c r="I12" s="117"/>
      <c r="J12" s="62">
        <v>541260154</v>
      </c>
      <c r="K12" s="117"/>
      <c r="L12" s="130">
        <v>12.44</v>
      </c>
      <c r="M12" s="117"/>
      <c r="N12" s="62">
        <v>0</v>
      </c>
      <c r="O12" s="117"/>
      <c r="P12" s="62">
        <v>0</v>
      </c>
      <c r="Q12" s="117"/>
      <c r="R12" s="62">
        <v>541260154</v>
      </c>
      <c r="S12" s="117"/>
      <c r="T12" s="62">
        <v>541260154</v>
      </c>
      <c r="U12" s="117"/>
      <c r="V12" s="128">
        <v>1.81</v>
      </c>
    </row>
    <row r="13" spans="2:28" ht="23.25" customHeight="1" x14ac:dyDescent="0.55000000000000004">
      <c r="B13" s="4" t="s">
        <v>284</v>
      </c>
      <c r="D13" s="62">
        <v>0</v>
      </c>
      <c r="E13" s="117"/>
      <c r="F13" s="62">
        <v>0</v>
      </c>
      <c r="G13" s="117"/>
      <c r="H13" s="62">
        <v>442170129</v>
      </c>
      <c r="I13" s="117"/>
      <c r="J13" s="62">
        <v>442170129</v>
      </c>
      <c r="K13" s="117"/>
      <c r="L13" s="130">
        <v>10.16</v>
      </c>
      <c r="M13" s="117"/>
      <c r="N13" s="62">
        <v>0</v>
      </c>
      <c r="O13" s="117"/>
      <c r="P13" s="62">
        <v>0</v>
      </c>
      <c r="Q13" s="117"/>
      <c r="R13" s="62">
        <v>442170129</v>
      </c>
      <c r="S13" s="117"/>
      <c r="T13" s="62">
        <v>442170129</v>
      </c>
      <c r="U13" s="117"/>
      <c r="V13" s="128">
        <v>1.48</v>
      </c>
    </row>
    <row r="14" spans="2:28" ht="23.25" customHeight="1" x14ac:dyDescent="0.55000000000000004">
      <c r="B14" s="4" t="s">
        <v>117</v>
      </c>
      <c r="D14" s="62">
        <v>0</v>
      </c>
      <c r="E14" s="117"/>
      <c r="F14" s="62">
        <v>0</v>
      </c>
      <c r="G14" s="117"/>
      <c r="H14" s="62">
        <v>0</v>
      </c>
      <c r="I14" s="117"/>
      <c r="J14" s="62">
        <v>0</v>
      </c>
      <c r="K14" s="117"/>
      <c r="L14" s="130">
        <v>0</v>
      </c>
      <c r="M14" s="117"/>
      <c r="N14" s="62">
        <v>0</v>
      </c>
      <c r="O14" s="117"/>
      <c r="P14" s="62">
        <v>0</v>
      </c>
      <c r="Q14" s="117"/>
      <c r="R14" s="62">
        <v>342799964</v>
      </c>
      <c r="S14" s="117"/>
      <c r="T14" s="62">
        <v>342799964</v>
      </c>
      <c r="U14" s="117"/>
      <c r="V14" s="128">
        <v>1.1499999999999999</v>
      </c>
    </row>
    <row r="15" spans="2:28" ht="23.25" customHeight="1" x14ac:dyDescent="0.55000000000000004">
      <c r="B15" s="4" t="s">
        <v>288</v>
      </c>
      <c r="D15" s="62">
        <v>0</v>
      </c>
      <c r="E15" s="117"/>
      <c r="F15" s="62">
        <v>0</v>
      </c>
      <c r="G15" s="117"/>
      <c r="H15" s="62">
        <v>0</v>
      </c>
      <c r="I15" s="117"/>
      <c r="J15" s="62">
        <v>0</v>
      </c>
      <c r="K15" s="117"/>
      <c r="L15" s="130">
        <v>0</v>
      </c>
      <c r="M15" s="117"/>
      <c r="N15" s="62">
        <v>0</v>
      </c>
      <c r="O15" s="117"/>
      <c r="P15" s="62">
        <v>0</v>
      </c>
      <c r="Q15" s="117"/>
      <c r="R15" s="62">
        <v>308703620</v>
      </c>
      <c r="S15" s="117"/>
      <c r="T15" s="62">
        <v>308703620</v>
      </c>
      <c r="U15" s="117"/>
      <c r="V15" s="128">
        <v>1.03</v>
      </c>
    </row>
    <row r="16" spans="2:28" ht="23.25" customHeight="1" x14ac:dyDescent="0.55000000000000004">
      <c r="B16" s="4" t="s">
        <v>286</v>
      </c>
      <c r="D16" s="62">
        <v>0</v>
      </c>
      <c r="E16" s="117"/>
      <c r="F16" s="62">
        <v>287624119</v>
      </c>
      <c r="G16" s="117"/>
      <c r="H16" s="62">
        <v>0</v>
      </c>
      <c r="I16" s="117"/>
      <c r="J16" s="62">
        <v>287624119</v>
      </c>
      <c r="K16" s="117"/>
      <c r="L16" s="130">
        <v>6.61</v>
      </c>
      <c r="M16" s="117"/>
      <c r="N16" s="62">
        <v>0</v>
      </c>
      <c r="O16" s="117"/>
      <c r="P16" s="62">
        <v>287624119</v>
      </c>
      <c r="Q16" s="117"/>
      <c r="R16" s="62">
        <v>0</v>
      </c>
      <c r="S16" s="117"/>
      <c r="T16" s="62">
        <v>287624119</v>
      </c>
      <c r="U16" s="117"/>
      <c r="V16" s="128">
        <v>0.96</v>
      </c>
    </row>
    <row r="17" spans="2:22" ht="23.25" customHeight="1" x14ac:dyDescent="0.55000000000000004">
      <c r="B17" s="4" t="s">
        <v>112</v>
      </c>
      <c r="D17" s="62">
        <v>0</v>
      </c>
      <c r="E17" s="117"/>
      <c r="F17" s="62">
        <v>0</v>
      </c>
      <c r="G17" s="117"/>
      <c r="H17" s="62">
        <v>0</v>
      </c>
      <c r="I17" s="117"/>
      <c r="J17" s="62">
        <v>0</v>
      </c>
      <c r="K17" s="117"/>
      <c r="L17" s="130">
        <v>0</v>
      </c>
      <c r="M17" s="117"/>
      <c r="N17" s="62">
        <v>106000000</v>
      </c>
      <c r="O17" s="117"/>
      <c r="P17" s="62">
        <v>0</v>
      </c>
      <c r="Q17" s="117"/>
      <c r="R17" s="62">
        <v>131066577</v>
      </c>
      <c r="S17" s="117"/>
      <c r="T17" s="62">
        <v>237066577</v>
      </c>
      <c r="U17" s="117"/>
      <c r="V17" s="128">
        <v>0.79</v>
      </c>
    </row>
    <row r="18" spans="2:22" ht="23.25" customHeight="1" x14ac:dyDescent="0.55000000000000004">
      <c r="B18" s="4" t="s">
        <v>287</v>
      </c>
      <c r="D18" s="62">
        <v>0</v>
      </c>
      <c r="E18" s="117"/>
      <c r="F18" s="62">
        <v>0</v>
      </c>
      <c r="G18" s="117"/>
      <c r="H18" s="62">
        <v>202819092</v>
      </c>
      <c r="I18" s="117"/>
      <c r="J18" s="62">
        <v>202819092</v>
      </c>
      <c r="K18" s="117"/>
      <c r="L18" s="130">
        <v>4.66</v>
      </c>
      <c r="M18" s="117"/>
      <c r="N18" s="62">
        <v>0</v>
      </c>
      <c r="O18" s="117"/>
      <c r="P18" s="62">
        <v>0</v>
      </c>
      <c r="Q18" s="117"/>
      <c r="R18" s="62">
        <v>202819092</v>
      </c>
      <c r="S18" s="117"/>
      <c r="T18" s="62">
        <v>202819092</v>
      </c>
      <c r="U18" s="117"/>
      <c r="V18" s="128">
        <v>0.68</v>
      </c>
    </row>
    <row r="19" spans="2:22" ht="23.25" customHeight="1" x14ac:dyDescent="0.55000000000000004">
      <c r="B19" s="4" t="s">
        <v>87</v>
      </c>
      <c r="D19" s="62">
        <v>0</v>
      </c>
      <c r="E19" s="117"/>
      <c r="F19" s="62">
        <v>0</v>
      </c>
      <c r="G19" s="117"/>
      <c r="H19" s="62">
        <v>0</v>
      </c>
      <c r="I19" s="117"/>
      <c r="J19" s="62">
        <v>0</v>
      </c>
      <c r="K19" s="117"/>
      <c r="L19" s="130">
        <v>0</v>
      </c>
      <c r="M19" s="117"/>
      <c r="N19" s="62">
        <v>85376500</v>
      </c>
      <c r="O19" s="117"/>
      <c r="P19" s="62">
        <v>0</v>
      </c>
      <c r="Q19" s="117"/>
      <c r="R19" s="62">
        <v>33834496</v>
      </c>
      <c r="S19" s="117"/>
      <c r="T19" s="62">
        <v>119210996</v>
      </c>
      <c r="U19" s="117"/>
      <c r="V19" s="128">
        <v>0.4</v>
      </c>
    </row>
    <row r="20" spans="2:22" ht="23.25" customHeight="1" x14ac:dyDescent="0.55000000000000004">
      <c r="B20" s="4" t="s">
        <v>289</v>
      </c>
      <c r="D20" s="62">
        <v>0</v>
      </c>
      <c r="E20" s="117"/>
      <c r="F20" s="62">
        <v>-39946207</v>
      </c>
      <c r="G20" s="117"/>
      <c r="H20" s="62">
        <v>98884398</v>
      </c>
      <c r="I20" s="117"/>
      <c r="J20" s="62">
        <v>58938191</v>
      </c>
      <c r="K20" s="117"/>
      <c r="L20" s="130">
        <v>1.35</v>
      </c>
      <c r="M20" s="117"/>
      <c r="N20" s="62">
        <v>0</v>
      </c>
      <c r="O20" s="117"/>
      <c r="P20" s="62">
        <v>-39946207</v>
      </c>
      <c r="Q20" s="117"/>
      <c r="R20" s="62">
        <v>144573559</v>
      </c>
      <c r="S20" s="117"/>
      <c r="T20" s="62">
        <v>104627352</v>
      </c>
      <c r="U20" s="117"/>
      <c r="V20" s="128">
        <v>0.35</v>
      </c>
    </row>
    <row r="21" spans="2:22" ht="23.25" customHeight="1" x14ac:dyDescent="0.55000000000000004">
      <c r="B21" s="4" t="s">
        <v>118</v>
      </c>
      <c r="D21" s="62">
        <v>0</v>
      </c>
      <c r="E21" s="117"/>
      <c r="F21" s="62">
        <v>0</v>
      </c>
      <c r="G21" s="117"/>
      <c r="H21" s="62">
        <v>0</v>
      </c>
      <c r="I21" s="117"/>
      <c r="J21" s="62">
        <v>0</v>
      </c>
      <c r="K21" s="117"/>
      <c r="L21" s="130">
        <v>0</v>
      </c>
      <c r="M21" s="117"/>
      <c r="N21" s="62">
        <v>70000000</v>
      </c>
      <c r="O21" s="117"/>
      <c r="P21" s="62">
        <v>0</v>
      </c>
      <c r="Q21" s="117"/>
      <c r="R21" s="62">
        <v>32661736</v>
      </c>
      <c r="S21" s="117"/>
      <c r="T21" s="62">
        <v>102661736</v>
      </c>
      <c r="U21" s="117"/>
      <c r="V21" s="128">
        <v>0.34</v>
      </c>
    </row>
    <row r="22" spans="2:22" ht="23.25" customHeight="1" x14ac:dyDescent="0.55000000000000004">
      <c r="B22" s="4" t="s">
        <v>297</v>
      </c>
      <c r="D22" s="62">
        <v>0</v>
      </c>
      <c r="E22" s="117"/>
      <c r="F22" s="62">
        <v>0</v>
      </c>
      <c r="G22" s="117"/>
      <c r="H22" s="62">
        <v>0</v>
      </c>
      <c r="I22" s="117"/>
      <c r="J22" s="62">
        <v>0</v>
      </c>
      <c r="K22" s="117"/>
      <c r="L22" s="130">
        <v>0</v>
      </c>
      <c r="M22" s="117"/>
      <c r="N22" s="62">
        <v>0</v>
      </c>
      <c r="O22" s="117"/>
      <c r="P22" s="62">
        <v>0</v>
      </c>
      <c r="Q22" s="117"/>
      <c r="R22" s="62">
        <v>95321300</v>
      </c>
      <c r="S22" s="117"/>
      <c r="T22" s="62">
        <v>95321300</v>
      </c>
      <c r="U22" s="117"/>
      <c r="V22" s="128">
        <v>0.32</v>
      </c>
    </row>
    <row r="23" spans="2:22" ht="23.25" customHeight="1" x14ac:dyDescent="0.55000000000000004">
      <c r="B23" s="4" t="s">
        <v>292</v>
      </c>
      <c r="D23" s="62">
        <v>0</v>
      </c>
      <c r="E23" s="117"/>
      <c r="F23" s="62">
        <v>0</v>
      </c>
      <c r="G23" s="117"/>
      <c r="H23" s="62">
        <v>0</v>
      </c>
      <c r="I23" s="117"/>
      <c r="J23" s="62">
        <v>0</v>
      </c>
      <c r="K23" s="117"/>
      <c r="L23" s="130">
        <v>0</v>
      </c>
      <c r="M23" s="117"/>
      <c r="N23" s="62">
        <v>0</v>
      </c>
      <c r="O23" s="117"/>
      <c r="P23" s="62">
        <v>0</v>
      </c>
      <c r="Q23" s="117"/>
      <c r="R23" s="62">
        <v>80148581</v>
      </c>
      <c r="S23" s="117"/>
      <c r="T23" s="62">
        <v>80148581</v>
      </c>
      <c r="U23" s="117"/>
      <c r="V23" s="128">
        <v>0.27</v>
      </c>
    </row>
    <row r="24" spans="2:22" ht="23.25" customHeight="1" x14ac:dyDescent="0.55000000000000004">
      <c r="B24" s="4" t="s">
        <v>311</v>
      </c>
      <c r="D24" s="62">
        <v>0</v>
      </c>
      <c r="E24" s="117"/>
      <c r="F24" s="62">
        <v>0</v>
      </c>
      <c r="G24" s="117"/>
      <c r="H24" s="62">
        <v>77383978</v>
      </c>
      <c r="I24" s="117"/>
      <c r="J24" s="62">
        <v>77383978</v>
      </c>
      <c r="K24" s="117"/>
      <c r="L24" s="130">
        <v>1.78</v>
      </c>
      <c r="M24" s="117"/>
      <c r="N24" s="62">
        <v>0</v>
      </c>
      <c r="O24" s="117"/>
      <c r="P24" s="62">
        <v>0</v>
      </c>
      <c r="Q24" s="117"/>
      <c r="R24" s="62">
        <v>77383978</v>
      </c>
      <c r="S24" s="117"/>
      <c r="T24" s="62">
        <v>77383978</v>
      </c>
      <c r="U24" s="117"/>
      <c r="V24" s="128">
        <v>0.26</v>
      </c>
    </row>
    <row r="25" spans="2:22" ht="23.25" customHeight="1" x14ac:dyDescent="0.55000000000000004">
      <c r="B25" s="4" t="s">
        <v>313</v>
      </c>
      <c r="D25" s="62">
        <v>0</v>
      </c>
      <c r="E25" s="117"/>
      <c r="F25" s="62">
        <v>0</v>
      </c>
      <c r="G25" s="117"/>
      <c r="H25" s="62">
        <v>67864692</v>
      </c>
      <c r="I25" s="117"/>
      <c r="J25" s="62">
        <v>67864692</v>
      </c>
      <c r="K25" s="117"/>
      <c r="L25" s="130">
        <v>1.56</v>
      </c>
      <c r="M25" s="117"/>
      <c r="N25" s="62">
        <v>0</v>
      </c>
      <c r="O25" s="117"/>
      <c r="P25" s="62">
        <v>0</v>
      </c>
      <c r="Q25" s="117"/>
      <c r="R25" s="62">
        <v>67864692</v>
      </c>
      <c r="S25" s="117"/>
      <c r="T25" s="62">
        <v>67864692</v>
      </c>
      <c r="U25" s="117"/>
      <c r="V25" s="128">
        <v>0.23</v>
      </c>
    </row>
    <row r="26" spans="2:22" ht="23.25" customHeight="1" x14ac:dyDescent="0.55000000000000004">
      <c r="B26" s="4" t="s">
        <v>269</v>
      </c>
      <c r="D26" s="62">
        <v>0</v>
      </c>
      <c r="E26" s="117"/>
      <c r="F26" s="62">
        <v>0</v>
      </c>
      <c r="G26" s="117"/>
      <c r="H26" s="62">
        <v>0</v>
      </c>
      <c r="I26" s="117"/>
      <c r="J26" s="62">
        <v>0</v>
      </c>
      <c r="K26" s="117"/>
      <c r="L26" s="130">
        <v>0</v>
      </c>
      <c r="M26" s="117"/>
      <c r="N26" s="62">
        <v>0</v>
      </c>
      <c r="O26" s="117"/>
      <c r="P26" s="62">
        <v>0</v>
      </c>
      <c r="Q26" s="117"/>
      <c r="R26" s="62">
        <v>52658707</v>
      </c>
      <c r="S26" s="117"/>
      <c r="T26" s="62">
        <v>52658707</v>
      </c>
      <c r="U26" s="117"/>
      <c r="V26" s="128">
        <v>0.18</v>
      </c>
    </row>
    <row r="27" spans="2:22" ht="23.25" customHeight="1" x14ac:dyDescent="0.55000000000000004">
      <c r="B27" s="4" t="s">
        <v>291</v>
      </c>
      <c r="D27" s="62">
        <v>0</v>
      </c>
      <c r="E27" s="117"/>
      <c r="F27" s="62">
        <v>0</v>
      </c>
      <c r="G27" s="117"/>
      <c r="H27" s="62">
        <v>0</v>
      </c>
      <c r="I27" s="117"/>
      <c r="J27" s="62">
        <v>0</v>
      </c>
      <c r="K27" s="117"/>
      <c r="L27" s="130">
        <v>0</v>
      </c>
      <c r="M27" s="117"/>
      <c r="N27" s="62">
        <v>0</v>
      </c>
      <c r="O27" s="117"/>
      <c r="P27" s="62">
        <v>0</v>
      </c>
      <c r="Q27" s="117"/>
      <c r="R27" s="62">
        <v>38649719</v>
      </c>
      <c r="S27" s="117"/>
      <c r="T27" s="62">
        <v>38649719</v>
      </c>
      <c r="U27" s="117"/>
      <c r="V27" s="128">
        <v>0.13</v>
      </c>
    </row>
    <row r="28" spans="2:22" ht="23.25" customHeight="1" x14ac:dyDescent="0.55000000000000004">
      <c r="B28" s="4" t="s">
        <v>120</v>
      </c>
      <c r="D28" s="62">
        <v>0</v>
      </c>
      <c r="E28" s="117"/>
      <c r="F28" s="62">
        <v>0</v>
      </c>
      <c r="G28" s="117"/>
      <c r="H28" s="62">
        <v>0</v>
      </c>
      <c r="I28" s="117"/>
      <c r="J28" s="62">
        <v>0</v>
      </c>
      <c r="K28" s="117"/>
      <c r="L28" s="130">
        <v>0</v>
      </c>
      <c r="M28" s="117"/>
      <c r="N28" s="62">
        <v>16400000</v>
      </c>
      <c r="O28" s="117"/>
      <c r="P28" s="62">
        <v>0</v>
      </c>
      <c r="Q28" s="117"/>
      <c r="R28" s="62">
        <v>8284717</v>
      </c>
      <c r="S28" s="117"/>
      <c r="T28" s="62">
        <v>24684717</v>
      </c>
      <c r="U28" s="117"/>
      <c r="V28" s="128">
        <v>0.08</v>
      </c>
    </row>
    <row r="29" spans="2:22" ht="22.5" customHeight="1" x14ac:dyDescent="0.55000000000000004">
      <c r="B29" s="4" t="s">
        <v>217</v>
      </c>
      <c r="D29" s="62">
        <v>0</v>
      </c>
      <c r="E29" s="117"/>
      <c r="F29" s="62">
        <v>0</v>
      </c>
      <c r="G29" s="117"/>
      <c r="H29" s="62">
        <v>0</v>
      </c>
      <c r="I29" s="117"/>
      <c r="J29" s="62">
        <v>0</v>
      </c>
      <c r="K29" s="117"/>
      <c r="L29" s="130">
        <v>0</v>
      </c>
      <c r="M29" s="117"/>
      <c r="N29" s="62">
        <v>0</v>
      </c>
      <c r="O29" s="117"/>
      <c r="P29" s="62">
        <v>0</v>
      </c>
      <c r="Q29" s="117"/>
      <c r="R29" s="62">
        <v>14571502</v>
      </c>
      <c r="S29" s="117"/>
      <c r="T29" s="62">
        <v>14571502</v>
      </c>
      <c r="U29" s="117"/>
      <c r="V29" s="128">
        <v>0.05</v>
      </c>
    </row>
    <row r="30" spans="2:22" ht="23.25" customHeight="1" x14ac:dyDescent="0.55000000000000004">
      <c r="B30" s="4" t="s">
        <v>270</v>
      </c>
      <c r="D30" s="62">
        <v>0</v>
      </c>
      <c r="E30" s="117"/>
      <c r="F30" s="62">
        <v>0</v>
      </c>
      <c r="G30" s="117"/>
      <c r="H30" s="62">
        <v>0</v>
      </c>
      <c r="I30" s="117"/>
      <c r="J30" s="62">
        <v>0</v>
      </c>
      <c r="K30" s="117"/>
      <c r="L30" s="130">
        <v>0</v>
      </c>
      <c r="M30" s="117"/>
      <c r="N30" s="62">
        <v>0</v>
      </c>
      <c r="O30" s="117"/>
      <c r="P30" s="62">
        <v>0</v>
      </c>
      <c r="Q30" s="117"/>
      <c r="R30" s="62">
        <v>8329093</v>
      </c>
      <c r="S30" s="117"/>
      <c r="T30" s="62">
        <v>8329093</v>
      </c>
      <c r="U30" s="117"/>
      <c r="V30" s="128">
        <v>0.03</v>
      </c>
    </row>
    <row r="31" spans="2:22" ht="23.25" customHeight="1" x14ac:dyDescent="0.55000000000000004">
      <c r="B31" s="4" t="s">
        <v>309</v>
      </c>
      <c r="D31" s="62">
        <v>0</v>
      </c>
      <c r="E31" s="117"/>
      <c r="F31" s="62">
        <v>7278821</v>
      </c>
      <c r="G31" s="117"/>
      <c r="H31" s="62">
        <v>0</v>
      </c>
      <c r="I31" s="117"/>
      <c r="J31" s="62">
        <v>7278821</v>
      </c>
      <c r="K31" s="117"/>
      <c r="L31" s="130">
        <v>0.17</v>
      </c>
      <c r="M31" s="117"/>
      <c r="N31" s="62">
        <v>0</v>
      </c>
      <c r="O31" s="117"/>
      <c r="P31" s="62">
        <v>7278821</v>
      </c>
      <c r="Q31" s="117"/>
      <c r="R31" s="62">
        <v>0</v>
      </c>
      <c r="S31" s="117"/>
      <c r="T31" s="62">
        <v>7278821</v>
      </c>
      <c r="U31" s="117"/>
      <c r="V31" s="128">
        <v>0.02</v>
      </c>
    </row>
    <row r="32" spans="2:22" ht="23.25" customHeight="1" x14ac:dyDescent="0.55000000000000004">
      <c r="B32" s="4" t="s">
        <v>296</v>
      </c>
      <c r="D32" s="62">
        <v>0</v>
      </c>
      <c r="E32" s="117"/>
      <c r="F32" s="62">
        <v>0</v>
      </c>
      <c r="G32" s="117"/>
      <c r="H32" s="62">
        <v>0</v>
      </c>
      <c r="I32" s="117"/>
      <c r="J32" s="62">
        <v>0</v>
      </c>
      <c r="K32" s="117"/>
      <c r="L32" s="130">
        <v>0</v>
      </c>
      <c r="M32" s="117"/>
      <c r="N32" s="62">
        <v>0</v>
      </c>
      <c r="O32" s="117"/>
      <c r="P32" s="62">
        <v>0</v>
      </c>
      <c r="Q32" s="117"/>
      <c r="R32" s="62">
        <v>5871572</v>
      </c>
      <c r="S32" s="117"/>
      <c r="T32" s="62">
        <v>5871572</v>
      </c>
      <c r="U32" s="117"/>
      <c r="V32" s="128">
        <v>0.02</v>
      </c>
    </row>
    <row r="33" spans="2:22" ht="23.25" customHeight="1" x14ac:dyDescent="0.55000000000000004">
      <c r="B33" s="4" t="s">
        <v>109</v>
      </c>
      <c r="D33" s="62">
        <v>0</v>
      </c>
      <c r="E33" s="117"/>
      <c r="F33" s="62">
        <v>0</v>
      </c>
      <c r="G33" s="117"/>
      <c r="H33" s="62">
        <v>0</v>
      </c>
      <c r="I33" s="117"/>
      <c r="J33" s="62">
        <v>0</v>
      </c>
      <c r="K33" s="117"/>
      <c r="L33" s="130">
        <v>0</v>
      </c>
      <c r="M33" s="117"/>
      <c r="N33" s="62">
        <v>195967500</v>
      </c>
      <c r="O33" s="117"/>
      <c r="P33" s="62">
        <v>0</v>
      </c>
      <c r="Q33" s="117"/>
      <c r="R33" s="62">
        <v>-194350129</v>
      </c>
      <c r="S33" s="117"/>
      <c r="T33" s="62">
        <v>1617371</v>
      </c>
      <c r="U33" s="117"/>
      <c r="V33" s="128">
        <v>0.01</v>
      </c>
    </row>
    <row r="34" spans="2:22" ht="23.25" customHeight="1" x14ac:dyDescent="0.55000000000000004">
      <c r="B34" s="4" t="s">
        <v>314</v>
      </c>
      <c r="D34" s="62">
        <v>0</v>
      </c>
      <c r="E34" s="117"/>
      <c r="F34" s="62">
        <v>0</v>
      </c>
      <c r="G34" s="117"/>
      <c r="H34" s="62">
        <v>322880</v>
      </c>
      <c r="I34" s="117"/>
      <c r="J34" s="62">
        <v>322880</v>
      </c>
      <c r="K34" s="117"/>
      <c r="L34" s="130">
        <v>0.01</v>
      </c>
      <c r="M34" s="117"/>
      <c r="N34" s="62">
        <v>0</v>
      </c>
      <c r="O34" s="117"/>
      <c r="P34" s="62">
        <v>0</v>
      </c>
      <c r="Q34" s="117"/>
      <c r="R34" s="62">
        <v>322880</v>
      </c>
      <c r="S34" s="117"/>
      <c r="T34" s="62">
        <v>322880</v>
      </c>
      <c r="U34" s="117"/>
      <c r="V34" s="128">
        <v>0</v>
      </c>
    </row>
    <row r="35" spans="2:22" ht="23.25" customHeight="1" x14ac:dyDescent="0.55000000000000004">
      <c r="B35" s="4" t="s">
        <v>286</v>
      </c>
      <c r="D35" s="62">
        <v>0</v>
      </c>
      <c r="E35" s="117"/>
      <c r="F35" s="62">
        <v>0</v>
      </c>
      <c r="G35" s="117"/>
      <c r="H35" s="62">
        <v>-9</v>
      </c>
      <c r="I35" s="117"/>
      <c r="J35" s="62">
        <v>-9</v>
      </c>
      <c r="K35" s="117"/>
      <c r="L35" s="130">
        <v>0</v>
      </c>
      <c r="M35" s="117"/>
      <c r="N35" s="62">
        <v>0</v>
      </c>
      <c r="O35" s="117"/>
      <c r="P35" s="62">
        <v>0</v>
      </c>
      <c r="Q35" s="117"/>
      <c r="R35" s="62">
        <v>-9</v>
      </c>
      <c r="S35" s="117"/>
      <c r="T35" s="62">
        <v>-9</v>
      </c>
      <c r="U35" s="117"/>
      <c r="V35" s="128">
        <v>0</v>
      </c>
    </row>
    <row r="36" spans="2:22" ht="23.25" customHeight="1" x14ac:dyDescent="0.55000000000000004">
      <c r="B36" s="4" t="s">
        <v>275</v>
      </c>
      <c r="D36" s="62">
        <v>0</v>
      </c>
      <c r="E36" s="117"/>
      <c r="F36" s="62">
        <v>0</v>
      </c>
      <c r="G36" s="117"/>
      <c r="H36" s="62">
        <v>0</v>
      </c>
      <c r="I36" s="117"/>
      <c r="J36" s="62">
        <v>0</v>
      </c>
      <c r="K36" s="117"/>
      <c r="L36" s="130">
        <v>0</v>
      </c>
      <c r="M36" s="117"/>
      <c r="N36" s="62">
        <v>0</v>
      </c>
      <c r="O36" s="117"/>
      <c r="P36" s="62">
        <v>0</v>
      </c>
      <c r="Q36" s="117"/>
      <c r="R36" s="62">
        <v>-2557779</v>
      </c>
      <c r="S36" s="117"/>
      <c r="T36" s="62">
        <v>-2557779</v>
      </c>
      <c r="U36" s="117"/>
      <c r="V36" s="128">
        <v>-0.01</v>
      </c>
    </row>
    <row r="37" spans="2:22" ht="23.25" customHeight="1" x14ac:dyDescent="0.55000000000000004">
      <c r="B37" s="4" t="s">
        <v>277</v>
      </c>
      <c r="D37" s="62">
        <v>0</v>
      </c>
      <c r="E37" s="117"/>
      <c r="F37" s="62">
        <v>0</v>
      </c>
      <c r="G37" s="117"/>
      <c r="H37" s="62">
        <v>0</v>
      </c>
      <c r="I37" s="117"/>
      <c r="J37" s="62">
        <v>0</v>
      </c>
      <c r="K37" s="117"/>
      <c r="L37" s="130">
        <v>0</v>
      </c>
      <c r="M37" s="117"/>
      <c r="N37" s="62">
        <v>0</v>
      </c>
      <c r="O37" s="117"/>
      <c r="P37" s="62">
        <v>0</v>
      </c>
      <c r="Q37" s="117"/>
      <c r="R37" s="62">
        <v>-5074257</v>
      </c>
      <c r="S37" s="117"/>
      <c r="T37" s="62">
        <v>-5074257</v>
      </c>
      <c r="U37" s="117"/>
      <c r="V37" s="128">
        <v>-0.02</v>
      </c>
    </row>
    <row r="38" spans="2:22" ht="23.25" customHeight="1" x14ac:dyDescent="0.55000000000000004">
      <c r="B38" s="4" t="s">
        <v>306</v>
      </c>
      <c r="D38" s="62">
        <v>0</v>
      </c>
      <c r="E38" s="117"/>
      <c r="F38" s="62">
        <v>-26025906</v>
      </c>
      <c r="G38" s="117"/>
      <c r="H38" s="62">
        <v>0</v>
      </c>
      <c r="I38" s="117"/>
      <c r="J38" s="62">
        <v>-26025906</v>
      </c>
      <c r="K38" s="117"/>
      <c r="L38" s="130">
        <v>-0.6</v>
      </c>
      <c r="M38" s="117"/>
      <c r="N38" s="62">
        <v>0</v>
      </c>
      <c r="O38" s="117"/>
      <c r="P38" s="62">
        <v>-26025906</v>
      </c>
      <c r="Q38" s="117"/>
      <c r="R38" s="62">
        <v>0</v>
      </c>
      <c r="S38" s="117"/>
      <c r="T38" s="62">
        <v>-26025906</v>
      </c>
      <c r="U38" s="117"/>
      <c r="V38" s="128">
        <v>-0.09</v>
      </c>
    </row>
    <row r="39" spans="2:22" ht="23.25" customHeight="1" x14ac:dyDescent="0.55000000000000004">
      <c r="B39" s="4" t="s">
        <v>278</v>
      </c>
      <c r="D39" s="62">
        <v>0</v>
      </c>
      <c r="E39" s="117"/>
      <c r="F39" s="62">
        <v>0</v>
      </c>
      <c r="G39" s="117"/>
      <c r="H39" s="62">
        <v>0</v>
      </c>
      <c r="I39" s="117"/>
      <c r="J39" s="62">
        <v>0</v>
      </c>
      <c r="K39" s="117"/>
      <c r="L39" s="130">
        <v>0</v>
      </c>
      <c r="M39" s="117"/>
      <c r="N39" s="62">
        <v>0</v>
      </c>
      <c r="O39" s="117"/>
      <c r="P39" s="62">
        <v>0</v>
      </c>
      <c r="Q39" s="117"/>
      <c r="R39" s="62">
        <v>-32542731</v>
      </c>
      <c r="S39" s="117"/>
      <c r="T39" s="62">
        <v>-32542731</v>
      </c>
      <c r="U39" s="117"/>
      <c r="V39" s="128">
        <v>-0.11</v>
      </c>
    </row>
    <row r="40" spans="2:22" ht="23.25" customHeight="1" x14ac:dyDescent="0.55000000000000004">
      <c r="B40" s="4" t="s">
        <v>93</v>
      </c>
      <c r="D40" s="62">
        <v>0</v>
      </c>
      <c r="E40" s="117"/>
      <c r="F40" s="62">
        <v>0</v>
      </c>
      <c r="G40" s="117"/>
      <c r="H40" s="62">
        <v>0</v>
      </c>
      <c r="I40" s="117"/>
      <c r="J40" s="62">
        <v>0</v>
      </c>
      <c r="K40" s="117"/>
      <c r="L40" s="130">
        <v>0</v>
      </c>
      <c r="M40" s="117"/>
      <c r="N40" s="62">
        <v>0</v>
      </c>
      <c r="O40" s="117"/>
      <c r="P40" s="62">
        <v>0</v>
      </c>
      <c r="Q40" s="117"/>
      <c r="R40" s="62">
        <v>-32679976</v>
      </c>
      <c r="S40" s="117"/>
      <c r="T40" s="62">
        <v>-32679976</v>
      </c>
      <c r="U40" s="117"/>
      <c r="V40" s="128">
        <v>-0.11</v>
      </c>
    </row>
    <row r="41" spans="2:22" ht="23.25" customHeight="1" x14ac:dyDescent="0.55000000000000004">
      <c r="B41" s="4" t="s">
        <v>218</v>
      </c>
      <c r="D41" s="62">
        <v>0</v>
      </c>
      <c r="E41" s="117"/>
      <c r="F41" s="62">
        <v>0</v>
      </c>
      <c r="G41" s="117"/>
      <c r="H41" s="62">
        <v>0</v>
      </c>
      <c r="I41" s="117"/>
      <c r="J41" s="62">
        <v>0</v>
      </c>
      <c r="K41" s="117"/>
      <c r="L41" s="130">
        <v>0</v>
      </c>
      <c r="M41" s="117"/>
      <c r="N41" s="62">
        <v>51000000</v>
      </c>
      <c r="O41" s="117"/>
      <c r="P41" s="62">
        <v>0</v>
      </c>
      <c r="Q41" s="117"/>
      <c r="R41" s="62">
        <v>-87250500</v>
      </c>
      <c r="S41" s="117"/>
      <c r="T41" s="62">
        <v>-36250500</v>
      </c>
      <c r="U41" s="117"/>
      <c r="V41" s="128">
        <v>-0.12</v>
      </c>
    </row>
    <row r="42" spans="2:22" ht="23.25" customHeight="1" x14ac:dyDescent="0.55000000000000004">
      <c r="B42" s="4" t="s">
        <v>308</v>
      </c>
      <c r="D42" s="62">
        <v>0</v>
      </c>
      <c r="E42" s="117"/>
      <c r="F42" s="62">
        <v>-21006823</v>
      </c>
      <c r="G42" s="117"/>
      <c r="H42" s="62">
        <v>-17584472</v>
      </c>
      <c r="I42" s="117"/>
      <c r="J42" s="62">
        <v>-38591295</v>
      </c>
      <c r="K42" s="117"/>
      <c r="L42" s="130">
        <v>-0.89</v>
      </c>
      <c r="M42" s="117"/>
      <c r="N42" s="62">
        <v>0</v>
      </c>
      <c r="O42" s="117"/>
      <c r="P42" s="62">
        <v>-21006823</v>
      </c>
      <c r="Q42" s="117"/>
      <c r="R42" s="62">
        <v>-17584472</v>
      </c>
      <c r="S42" s="117"/>
      <c r="T42" s="62">
        <v>-38591295</v>
      </c>
      <c r="U42" s="117"/>
      <c r="V42" s="128">
        <v>-0.13</v>
      </c>
    </row>
    <row r="43" spans="2:22" ht="23.25" customHeight="1" x14ac:dyDescent="0.55000000000000004">
      <c r="B43" s="4" t="s">
        <v>113</v>
      </c>
      <c r="D43" s="62">
        <v>0</v>
      </c>
      <c r="E43" s="117"/>
      <c r="F43" s="62">
        <v>0</v>
      </c>
      <c r="G43" s="117"/>
      <c r="H43" s="62">
        <v>0</v>
      </c>
      <c r="I43" s="117"/>
      <c r="J43" s="62">
        <v>0</v>
      </c>
      <c r="K43" s="117"/>
      <c r="L43" s="130">
        <v>0</v>
      </c>
      <c r="M43" s="117"/>
      <c r="N43" s="62">
        <v>0</v>
      </c>
      <c r="O43" s="117"/>
      <c r="P43" s="62">
        <v>0</v>
      </c>
      <c r="Q43" s="117"/>
      <c r="R43" s="62">
        <v>-39364379</v>
      </c>
      <c r="S43" s="117"/>
      <c r="T43" s="62">
        <v>-39364379</v>
      </c>
      <c r="U43" s="117"/>
      <c r="V43" s="128">
        <v>-0.13</v>
      </c>
    </row>
    <row r="44" spans="2:22" ht="23.25" customHeight="1" x14ac:dyDescent="0.55000000000000004">
      <c r="B44" s="4" t="s">
        <v>312</v>
      </c>
      <c r="D44" s="62">
        <v>0</v>
      </c>
      <c r="E44" s="117"/>
      <c r="F44" s="62">
        <v>0</v>
      </c>
      <c r="G44" s="117"/>
      <c r="H44" s="62">
        <v>-44173906</v>
      </c>
      <c r="I44" s="117"/>
      <c r="J44" s="62">
        <v>-44173906</v>
      </c>
      <c r="K44" s="117"/>
      <c r="L44" s="130">
        <v>-1.02</v>
      </c>
      <c r="M44" s="117"/>
      <c r="N44" s="62">
        <v>0</v>
      </c>
      <c r="O44" s="117"/>
      <c r="P44" s="62">
        <v>0</v>
      </c>
      <c r="Q44" s="117"/>
      <c r="R44" s="62">
        <v>-44173906</v>
      </c>
      <c r="S44" s="117"/>
      <c r="T44" s="62">
        <v>-44173906</v>
      </c>
      <c r="U44" s="117"/>
      <c r="V44" s="128">
        <v>-0.15</v>
      </c>
    </row>
    <row r="45" spans="2:22" ht="23.25" customHeight="1" x14ac:dyDescent="0.55000000000000004">
      <c r="B45" s="4" t="s">
        <v>102</v>
      </c>
      <c r="D45" s="62">
        <v>0</v>
      </c>
      <c r="E45" s="117"/>
      <c r="F45" s="62">
        <v>0</v>
      </c>
      <c r="G45" s="117"/>
      <c r="H45" s="62">
        <v>0</v>
      </c>
      <c r="I45" s="117"/>
      <c r="J45" s="62">
        <v>0</v>
      </c>
      <c r="K45" s="117"/>
      <c r="L45" s="130">
        <v>0</v>
      </c>
      <c r="M45" s="117"/>
      <c r="N45" s="62">
        <v>0</v>
      </c>
      <c r="O45" s="117"/>
      <c r="P45" s="62">
        <v>0</v>
      </c>
      <c r="Q45" s="117"/>
      <c r="R45" s="62">
        <v>-45682250</v>
      </c>
      <c r="S45" s="117"/>
      <c r="T45" s="62">
        <v>-45682250</v>
      </c>
      <c r="U45" s="117"/>
      <c r="V45" s="128">
        <v>-0.15</v>
      </c>
    </row>
    <row r="46" spans="2:22" ht="23.25" customHeight="1" x14ac:dyDescent="0.55000000000000004">
      <c r="B46" s="4" t="s">
        <v>307</v>
      </c>
      <c r="D46" s="62">
        <v>0</v>
      </c>
      <c r="E46" s="117"/>
      <c r="F46" s="62">
        <v>-46070208</v>
      </c>
      <c r="G46" s="117"/>
      <c r="H46" s="62">
        <v>0</v>
      </c>
      <c r="I46" s="117"/>
      <c r="J46" s="62">
        <v>-46070208</v>
      </c>
      <c r="K46" s="117"/>
      <c r="L46" s="130">
        <v>-1.06</v>
      </c>
      <c r="M46" s="117"/>
      <c r="N46" s="62">
        <v>0</v>
      </c>
      <c r="O46" s="117"/>
      <c r="P46" s="62">
        <v>-46070208</v>
      </c>
      <c r="Q46" s="117"/>
      <c r="R46" s="62">
        <v>0</v>
      </c>
      <c r="S46" s="117"/>
      <c r="T46" s="62">
        <v>-46070208</v>
      </c>
      <c r="U46" s="117"/>
      <c r="V46" s="128">
        <v>-0.15</v>
      </c>
    </row>
    <row r="47" spans="2:22" ht="23.25" customHeight="1" x14ac:dyDescent="0.55000000000000004">
      <c r="B47" s="4" t="s">
        <v>267</v>
      </c>
      <c r="D47" s="62">
        <v>0</v>
      </c>
      <c r="E47" s="117"/>
      <c r="F47" s="62">
        <v>0</v>
      </c>
      <c r="G47" s="117"/>
      <c r="H47" s="62">
        <v>0</v>
      </c>
      <c r="I47" s="117"/>
      <c r="J47" s="62">
        <v>0</v>
      </c>
      <c r="K47" s="117"/>
      <c r="L47" s="130">
        <v>0</v>
      </c>
      <c r="M47" s="117"/>
      <c r="N47" s="62">
        <v>0</v>
      </c>
      <c r="O47" s="117"/>
      <c r="P47" s="62">
        <v>0</v>
      </c>
      <c r="Q47" s="117"/>
      <c r="R47" s="62">
        <v>-57139746</v>
      </c>
      <c r="S47" s="117"/>
      <c r="T47" s="62">
        <v>-57139746</v>
      </c>
      <c r="U47" s="117"/>
      <c r="V47" s="128">
        <v>-0.19</v>
      </c>
    </row>
    <row r="48" spans="2:22" ht="23.25" customHeight="1" x14ac:dyDescent="0.55000000000000004">
      <c r="B48" s="4" t="s">
        <v>274</v>
      </c>
      <c r="D48" s="62">
        <v>0</v>
      </c>
      <c r="E48" s="117"/>
      <c r="F48" s="62">
        <v>0</v>
      </c>
      <c r="G48" s="117"/>
      <c r="H48" s="62">
        <v>0</v>
      </c>
      <c r="I48" s="117"/>
      <c r="J48" s="62">
        <v>0</v>
      </c>
      <c r="K48" s="117"/>
      <c r="L48" s="130">
        <v>0</v>
      </c>
      <c r="M48" s="117"/>
      <c r="N48" s="62">
        <v>0</v>
      </c>
      <c r="O48" s="117"/>
      <c r="P48" s="62">
        <v>0</v>
      </c>
      <c r="Q48" s="117"/>
      <c r="R48" s="62">
        <v>-57773253</v>
      </c>
      <c r="S48" s="117"/>
      <c r="T48" s="62">
        <v>-57773253</v>
      </c>
      <c r="U48" s="117"/>
      <c r="V48" s="128">
        <v>-0.19</v>
      </c>
    </row>
    <row r="49" spans="2:22" ht="23.25" customHeight="1" x14ac:dyDescent="0.55000000000000004">
      <c r="B49" s="4" t="s">
        <v>310</v>
      </c>
      <c r="D49" s="62">
        <v>0</v>
      </c>
      <c r="E49" s="117"/>
      <c r="F49" s="62">
        <v>-871457</v>
      </c>
      <c r="G49" s="117"/>
      <c r="H49" s="62">
        <v>-64301789</v>
      </c>
      <c r="I49" s="117"/>
      <c r="J49" s="62">
        <v>-65173246</v>
      </c>
      <c r="K49" s="117"/>
      <c r="L49" s="130">
        <v>-1.5</v>
      </c>
      <c r="M49" s="117"/>
      <c r="N49" s="62">
        <v>0</v>
      </c>
      <c r="O49" s="117"/>
      <c r="P49" s="62">
        <v>-871457</v>
      </c>
      <c r="Q49" s="117"/>
      <c r="R49" s="62">
        <v>-64301789</v>
      </c>
      <c r="S49" s="117"/>
      <c r="T49" s="62">
        <v>-65173246</v>
      </c>
      <c r="U49" s="117"/>
      <c r="V49" s="128">
        <v>-0.22</v>
      </c>
    </row>
    <row r="50" spans="2:22" ht="23.25" customHeight="1" x14ac:dyDescent="0.55000000000000004">
      <c r="B50" s="4" t="s">
        <v>119</v>
      </c>
      <c r="D50" s="62">
        <v>0</v>
      </c>
      <c r="E50" s="117"/>
      <c r="F50" s="62">
        <v>0</v>
      </c>
      <c r="G50" s="117"/>
      <c r="H50" s="62">
        <v>0</v>
      </c>
      <c r="I50" s="117"/>
      <c r="J50" s="62">
        <v>0</v>
      </c>
      <c r="K50" s="117"/>
      <c r="L50" s="130">
        <v>0</v>
      </c>
      <c r="M50" s="117"/>
      <c r="N50" s="62">
        <v>0</v>
      </c>
      <c r="O50" s="117"/>
      <c r="P50" s="62">
        <v>0</v>
      </c>
      <c r="Q50" s="117"/>
      <c r="R50" s="62">
        <v>-80077926</v>
      </c>
      <c r="S50" s="117"/>
      <c r="T50" s="62">
        <v>-80077926</v>
      </c>
      <c r="U50" s="117"/>
      <c r="V50" s="128">
        <v>-0.27</v>
      </c>
    </row>
    <row r="51" spans="2:22" ht="23.25" customHeight="1" x14ac:dyDescent="0.55000000000000004">
      <c r="B51" s="4" t="s">
        <v>107</v>
      </c>
      <c r="D51" s="62">
        <v>0</v>
      </c>
      <c r="E51" s="117"/>
      <c r="F51" s="62">
        <v>0</v>
      </c>
      <c r="G51" s="117"/>
      <c r="H51" s="62">
        <v>0</v>
      </c>
      <c r="I51" s="117"/>
      <c r="J51" s="62">
        <v>0</v>
      </c>
      <c r="K51" s="117"/>
      <c r="L51" s="130">
        <v>0</v>
      </c>
      <c r="M51" s="117"/>
      <c r="N51" s="62">
        <v>292000000</v>
      </c>
      <c r="O51" s="117"/>
      <c r="P51" s="62">
        <v>0</v>
      </c>
      <c r="Q51" s="117"/>
      <c r="R51" s="62">
        <v>-383941116</v>
      </c>
      <c r="S51" s="117"/>
      <c r="T51" s="62">
        <v>-91941116</v>
      </c>
      <c r="U51" s="117"/>
      <c r="V51" s="128">
        <v>-0.31</v>
      </c>
    </row>
    <row r="52" spans="2:22" ht="23.25" customHeight="1" x14ac:dyDescent="0.55000000000000004">
      <c r="B52" s="4" t="s">
        <v>305</v>
      </c>
      <c r="D52" s="62">
        <v>0</v>
      </c>
      <c r="E52" s="117"/>
      <c r="F52" s="62">
        <v>-119065060</v>
      </c>
      <c r="G52" s="117"/>
      <c r="H52" s="62">
        <v>0</v>
      </c>
      <c r="I52" s="117"/>
      <c r="J52" s="62">
        <v>-119065060</v>
      </c>
      <c r="K52" s="117"/>
      <c r="L52" s="130">
        <v>-2.74</v>
      </c>
      <c r="M52" s="117"/>
      <c r="N52" s="62">
        <v>0</v>
      </c>
      <c r="O52" s="117"/>
      <c r="P52" s="62">
        <v>-119065060</v>
      </c>
      <c r="Q52" s="117"/>
      <c r="R52" s="62">
        <v>0</v>
      </c>
      <c r="S52" s="117"/>
      <c r="T52" s="62">
        <v>-119065060</v>
      </c>
      <c r="U52" s="117"/>
      <c r="V52" s="128">
        <v>-0.4</v>
      </c>
    </row>
    <row r="53" spans="2:22" ht="23.25" customHeight="1" x14ac:dyDescent="0.55000000000000004">
      <c r="B53" s="4" t="s">
        <v>295</v>
      </c>
      <c r="D53" s="62">
        <v>0</v>
      </c>
      <c r="E53" s="117"/>
      <c r="F53" s="62">
        <v>0</v>
      </c>
      <c r="G53" s="117"/>
      <c r="H53" s="62">
        <v>0</v>
      </c>
      <c r="I53" s="117"/>
      <c r="J53" s="62">
        <v>0</v>
      </c>
      <c r="K53" s="117"/>
      <c r="L53" s="130">
        <v>0</v>
      </c>
      <c r="M53" s="117"/>
      <c r="N53" s="62">
        <v>0</v>
      </c>
      <c r="O53" s="117"/>
      <c r="P53" s="62">
        <v>0</v>
      </c>
      <c r="Q53" s="117"/>
      <c r="R53" s="62">
        <v>-141819468</v>
      </c>
      <c r="S53" s="117"/>
      <c r="T53" s="62">
        <v>-141819468</v>
      </c>
      <c r="U53" s="117"/>
      <c r="V53" s="128">
        <v>-0.47</v>
      </c>
    </row>
    <row r="54" spans="2:22" ht="23.25" customHeight="1" x14ac:dyDescent="0.55000000000000004">
      <c r="B54" s="4" t="s">
        <v>290</v>
      </c>
      <c r="D54" s="62">
        <v>0</v>
      </c>
      <c r="E54" s="117"/>
      <c r="F54" s="62">
        <v>-237978083</v>
      </c>
      <c r="G54" s="117"/>
      <c r="H54" s="62">
        <v>0</v>
      </c>
      <c r="I54" s="117"/>
      <c r="J54" s="62">
        <v>-237978083</v>
      </c>
      <c r="K54" s="117"/>
      <c r="L54" s="130">
        <v>-5.47</v>
      </c>
      <c r="M54" s="117"/>
      <c r="N54" s="62">
        <v>0</v>
      </c>
      <c r="O54" s="117"/>
      <c r="P54" s="62">
        <v>-237978083</v>
      </c>
      <c r="Q54" s="117"/>
      <c r="R54" s="62">
        <v>65409635</v>
      </c>
      <c r="S54" s="117"/>
      <c r="T54" s="62">
        <v>-172568448</v>
      </c>
      <c r="U54" s="117"/>
      <c r="V54" s="128">
        <v>-0.57999999999999996</v>
      </c>
    </row>
    <row r="55" spans="2:22" ht="23.25" customHeight="1" x14ac:dyDescent="0.55000000000000004">
      <c r="B55" s="4" t="s">
        <v>276</v>
      </c>
      <c r="D55" s="62">
        <v>0</v>
      </c>
      <c r="E55" s="117"/>
      <c r="F55" s="62">
        <v>6915617</v>
      </c>
      <c r="G55" s="117"/>
      <c r="H55" s="62">
        <v>0</v>
      </c>
      <c r="I55" s="117"/>
      <c r="J55" s="62">
        <v>6915617</v>
      </c>
      <c r="K55" s="117"/>
      <c r="L55" s="130">
        <v>0.16</v>
      </c>
      <c r="M55" s="117"/>
      <c r="N55" s="62">
        <v>0</v>
      </c>
      <c r="O55" s="117"/>
      <c r="P55" s="62">
        <v>6915617</v>
      </c>
      <c r="Q55" s="117"/>
      <c r="R55" s="62">
        <v>-188810542</v>
      </c>
      <c r="S55" s="117"/>
      <c r="T55" s="62">
        <v>-181894925</v>
      </c>
      <c r="U55" s="117"/>
      <c r="V55" s="128">
        <v>-0.61</v>
      </c>
    </row>
    <row r="56" spans="2:22" ht="23.25" customHeight="1" x14ac:dyDescent="0.55000000000000004">
      <c r="B56" s="4" t="s">
        <v>94</v>
      </c>
      <c r="D56" s="62">
        <v>0</v>
      </c>
      <c r="E56" s="117"/>
      <c r="F56" s="62">
        <v>0</v>
      </c>
      <c r="G56" s="117"/>
      <c r="H56" s="62">
        <v>0</v>
      </c>
      <c r="I56" s="117"/>
      <c r="J56" s="62">
        <v>0</v>
      </c>
      <c r="K56" s="117"/>
      <c r="L56" s="130">
        <v>0</v>
      </c>
      <c r="M56" s="117"/>
      <c r="N56" s="62">
        <v>0</v>
      </c>
      <c r="O56" s="117"/>
      <c r="P56" s="62">
        <v>0</v>
      </c>
      <c r="Q56" s="117"/>
      <c r="R56" s="62">
        <v>-276842915</v>
      </c>
      <c r="S56" s="117"/>
      <c r="T56" s="62">
        <v>-276842915</v>
      </c>
      <c r="U56" s="117"/>
      <c r="V56" s="128">
        <v>-0.93</v>
      </c>
    </row>
    <row r="57" spans="2:22" ht="23.25" customHeight="1" x14ac:dyDescent="0.55000000000000004">
      <c r="B57" s="4" t="s">
        <v>13</v>
      </c>
      <c r="D57" s="62">
        <v>0</v>
      </c>
      <c r="E57" s="117"/>
      <c r="F57" s="62">
        <v>0</v>
      </c>
      <c r="G57" s="117"/>
      <c r="H57" s="62">
        <v>0</v>
      </c>
      <c r="I57" s="117"/>
      <c r="J57" s="62">
        <v>0</v>
      </c>
      <c r="K57" s="117"/>
      <c r="L57" s="130">
        <v>0</v>
      </c>
      <c r="M57" s="117"/>
      <c r="N57" s="62">
        <v>0</v>
      </c>
      <c r="O57" s="117"/>
      <c r="P57" s="62">
        <v>0</v>
      </c>
      <c r="Q57" s="117"/>
      <c r="R57" s="62">
        <v>-313159121</v>
      </c>
      <c r="S57" s="117"/>
      <c r="T57" s="62">
        <v>-313159121</v>
      </c>
      <c r="U57" s="117"/>
      <c r="V57" s="128">
        <v>-1.05</v>
      </c>
    </row>
    <row r="58" spans="2:22" ht="23.25" customHeight="1" x14ac:dyDescent="0.55000000000000004">
      <c r="B58" s="4" t="s">
        <v>90</v>
      </c>
      <c r="D58" s="62">
        <v>0</v>
      </c>
      <c r="E58" s="117"/>
      <c r="F58" s="62">
        <v>0</v>
      </c>
      <c r="G58" s="117"/>
      <c r="H58" s="62">
        <v>0</v>
      </c>
      <c r="I58" s="117"/>
      <c r="J58" s="62">
        <v>0</v>
      </c>
      <c r="K58" s="117"/>
      <c r="L58" s="130">
        <v>0</v>
      </c>
      <c r="M58" s="117"/>
      <c r="N58" s="62">
        <v>0</v>
      </c>
      <c r="O58" s="117"/>
      <c r="P58" s="62">
        <v>0</v>
      </c>
      <c r="Q58" s="117"/>
      <c r="R58" s="62">
        <v>-392649732</v>
      </c>
      <c r="S58" s="117"/>
      <c r="T58" s="62">
        <v>-392649732</v>
      </c>
      <c r="U58" s="117"/>
      <c r="V58" s="128">
        <v>-1.31</v>
      </c>
    </row>
    <row r="59" spans="2:22" ht="23.25" customHeight="1" x14ac:dyDescent="0.55000000000000004">
      <c r="B59" s="4" t="s">
        <v>96</v>
      </c>
      <c r="D59" s="62">
        <v>0</v>
      </c>
      <c r="E59" s="117"/>
      <c r="F59" s="62">
        <v>0</v>
      </c>
      <c r="G59" s="117"/>
      <c r="H59" s="62">
        <v>0</v>
      </c>
      <c r="I59" s="117"/>
      <c r="J59" s="62">
        <v>0</v>
      </c>
      <c r="K59" s="117"/>
      <c r="L59" s="130">
        <v>0</v>
      </c>
      <c r="M59" s="117"/>
      <c r="N59" s="62">
        <v>308037508</v>
      </c>
      <c r="O59" s="117"/>
      <c r="P59" s="62">
        <v>0</v>
      </c>
      <c r="Q59" s="117"/>
      <c r="R59" s="62">
        <v>-727407054</v>
      </c>
      <c r="S59" s="117"/>
      <c r="T59" s="62">
        <v>-419369546</v>
      </c>
      <c r="U59" s="117"/>
      <c r="V59" s="128">
        <v>-1.4</v>
      </c>
    </row>
    <row r="60" spans="2:22" ht="23.25" customHeight="1" x14ac:dyDescent="0.55000000000000004">
      <c r="B60" s="4" t="s">
        <v>104</v>
      </c>
      <c r="D60" s="62">
        <v>0</v>
      </c>
      <c r="E60" s="117"/>
      <c r="F60" s="62">
        <v>0</v>
      </c>
      <c r="G60" s="117"/>
      <c r="H60" s="62">
        <v>0</v>
      </c>
      <c r="I60" s="117"/>
      <c r="J60" s="62">
        <v>0</v>
      </c>
      <c r="K60" s="117"/>
      <c r="L60" s="130">
        <v>0</v>
      </c>
      <c r="M60" s="117"/>
      <c r="N60" s="62">
        <v>108500000</v>
      </c>
      <c r="O60" s="117"/>
      <c r="P60" s="62">
        <v>0</v>
      </c>
      <c r="Q60" s="117"/>
      <c r="R60" s="62">
        <v>-535792950</v>
      </c>
      <c r="S60" s="117"/>
      <c r="T60" s="62">
        <v>-427292950</v>
      </c>
      <c r="U60" s="117"/>
      <c r="V60" s="128">
        <v>-1.43</v>
      </c>
    </row>
    <row r="61" spans="2:22" ht="23.25" customHeight="1" x14ac:dyDescent="0.55000000000000004">
      <c r="B61" s="4" t="s">
        <v>99</v>
      </c>
      <c r="D61" s="62">
        <v>0</v>
      </c>
      <c r="E61" s="117"/>
      <c r="F61" s="62">
        <v>0</v>
      </c>
      <c r="G61" s="117"/>
      <c r="H61" s="62">
        <v>0</v>
      </c>
      <c r="I61" s="117"/>
      <c r="J61" s="62">
        <v>0</v>
      </c>
      <c r="K61" s="117"/>
      <c r="L61" s="130">
        <v>0</v>
      </c>
      <c r="M61" s="117"/>
      <c r="N61" s="62">
        <v>282900000</v>
      </c>
      <c r="O61" s="117"/>
      <c r="P61" s="62">
        <v>0</v>
      </c>
      <c r="Q61" s="117"/>
      <c r="R61" s="62">
        <v>-740620201</v>
      </c>
      <c r="S61" s="117"/>
      <c r="T61" s="62">
        <v>-457720201</v>
      </c>
      <c r="U61" s="117"/>
      <c r="V61" s="128">
        <v>-1.53</v>
      </c>
    </row>
    <row r="62" spans="2:22" ht="23.25" customHeight="1" x14ac:dyDescent="0.55000000000000004">
      <c r="B62" s="4" t="s">
        <v>95</v>
      </c>
      <c r="D62" s="62">
        <v>0</v>
      </c>
      <c r="E62" s="117"/>
      <c r="F62" s="62">
        <v>0</v>
      </c>
      <c r="G62" s="117"/>
      <c r="H62" s="62">
        <v>0</v>
      </c>
      <c r="I62" s="117"/>
      <c r="J62" s="62">
        <v>0</v>
      </c>
      <c r="K62" s="117"/>
      <c r="L62" s="130">
        <v>0</v>
      </c>
      <c r="M62" s="117"/>
      <c r="N62" s="62">
        <v>38620800</v>
      </c>
      <c r="O62" s="117"/>
      <c r="P62" s="62">
        <v>0</v>
      </c>
      <c r="Q62" s="117"/>
      <c r="R62" s="62">
        <v>-521819377</v>
      </c>
      <c r="S62" s="117"/>
      <c r="T62" s="62">
        <v>-483198577</v>
      </c>
      <c r="U62" s="117"/>
      <c r="V62" s="128">
        <v>-1.62</v>
      </c>
    </row>
    <row r="63" spans="2:22" ht="23.25" customHeight="1" x14ac:dyDescent="0.55000000000000004">
      <c r="B63" s="4" t="s">
        <v>103</v>
      </c>
      <c r="D63" s="62">
        <v>0</v>
      </c>
      <c r="E63" s="117"/>
      <c r="F63" s="62">
        <v>0</v>
      </c>
      <c r="G63" s="117"/>
      <c r="H63" s="62">
        <v>0</v>
      </c>
      <c r="I63" s="117"/>
      <c r="J63" s="62">
        <v>0</v>
      </c>
      <c r="K63" s="117"/>
      <c r="L63" s="130">
        <v>0</v>
      </c>
      <c r="M63" s="117"/>
      <c r="N63" s="62">
        <v>0</v>
      </c>
      <c r="O63" s="117"/>
      <c r="P63" s="62">
        <v>0</v>
      </c>
      <c r="Q63" s="117"/>
      <c r="R63" s="62">
        <v>-526549880</v>
      </c>
      <c r="S63" s="117"/>
      <c r="T63" s="62">
        <v>-526549880</v>
      </c>
      <c r="U63" s="117"/>
      <c r="V63" s="128">
        <v>-1.76</v>
      </c>
    </row>
    <row r="64" spans="2:22" ht="23.25" customHeight="1" x14ac:dyDescent="0.55000000000000004">
      <c r="B64" s="4" t="s">
        <v>268</v>
      </c>
      <c r="D64" s="62">
        <v>0</v>
      </c>
      <c r="E64" s="117"/>
      <c r="F64" s="62">
        <v>0</v>
      </c>
      <c r="G64" s="117"/>
      <c r="H64" s="62">
        <v>0</v>
      </c>
      <c r="I64" s="117"/>
      <c r="J64" s="62">
        <v>0</v>
      </c>
      <c r="K64" s="117"/>
      <c r="L64" s="130">
        <v>0</v>
      </c>
      <c r="M64" s="117"/>
      <c r="N64" s="62">
        <v>0</v>
      </c>
      <c r="O64" s="117"/>
      <c r="P64" s="62">
        <v>0</v>
      </c>
      <c r="Q64" s="117"/>
      <c r="R64" s="62">
        <v>-948594421</v>
      </c>
      <c r="S64" s="117"/>
      <c r="T64" s="62">
        <v>-948594421</v>
      </c>
      <c r="U64" s="117"/>
      <c r="V64" s="128">
        <v>-3.17</v>
      </c>
    </row>
    <row r="65" spans="1:22" ht="21.75" thickBot="1" x14ac:dyDescent="0.6">
      <c r="B65" s="35" t="s">
        <v>67</v>
      </c>
      <c r="D65" s="66">
        <f>SUM(D10:D64)</f>
        <v>0</v>
      </c>
      <c r="E65" s="5"/>
      <c r="F65" s="66">
        <f>SUM(F10:F64)</f>
        <v>-189145187</v>
      </c>
      <c r="G65" s="5"/>
      <c r="H65" s="66">
        <f>SUM(H10:H64)</f>
        <v>1304645147</v>
      </c>
      <c r="I65" s="5"/>
      <c r="J65" s="66">
        <f>SUM(J10:J64)</f>
        <v>1115499960</v>
      </c>
      <c r="K65" s="5"/>
      <c r="L65" s="129">
        <f>SUM(L10:L64)</f>
        <v>25.62</v>
      </c>
      <c r="M65" s="5"/>
      <c r="N65" s="66">
        <f>SUM(N10:N64)</f>
        <v>1554802308</v>
      </c>
      <c r="O65" s="5"/>
      <c r="P65" s="66"/>
      <c r="Q65" s="5"/>
      <c r="R65" s="66">
        <f>SUM(R10:R64)</f>
        <v>-2284634810</v>
      </c>
      <c r="S65" s="5"/>
      <c r="T65" s="66">
        <f>SUM(T10:T64)</f>
        <v>-918977689</v>
      </c>
      <c r="U65" s="5"/>
      <c r="V65" s="129">
        <f>SUM(V10:V64)</f>
        <v>-3.0700000000000038</v>
      </c>
    </row>
    <row r="66" spans="1:22" ht="21.75" thickTop="1" x14ac:dyDescent="0.55000000000000004"/>
    <row r="67" spans="1:22" ht="21" customHeight="1" x14ac:dyDescent="0.55000000000000004">
      <c r="A67" s="219">
        <v>11</v>
      </c>
      <c r="B67" s="219"/>
      <c r="C67" s="219"/>
      <c r="D67" s="219"/>
      <c r="E67" s="219"/>
      <c r="F67" s="219"/>
      <c r="G67" s="219"/>
      <c r="H67" s="219"/>
      <c r="I67" s="219"/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</row>
    <row r="68" spans="1:22" x14ac:dyDescent="0.55000000000000004">
      <c r="T68" s="21"/>
    </row>
  </sheetData>
  <sortState xmlns:xlrd2="http://schemas.microsoft.com/office/spreadsheetml/2017/richdata2" ref="B10:V64">
    <sortCondition descending="1" ref="T10:T64"/>
  </sortState>
  <mergeCells count="17">
    <mergeCell ref="H9"/>
    <mergeCell ref="J9"/>
    <mergeCell ref="A67:V67"/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</mergeCells>
  <printOptions horizontalCentered="1" verticalCentered="1"/>
  <pageMargins left="0" right="0" top="0" bottom="0" header="0.3" footer="0.3"/>
  <pageSetup paperSize="9" scale="3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AB40"/>
  <sheetViews>
    <sheetView rightToLeft="1" view="pageBreakPreview" topLeftCell="A13" zoomScale="85" zoomScaleNormal="70" zoomScaleSheetLayoutView="85" workbookViewId="0">
      <selection activeCell="R34" sqref="R34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75" t="s">
        <v>83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4"/>
      <c r="R2" s="14"/>
      <c r="S2" s="14"/>
      <c r="T2" s="14"/>
      <c r="U2" s="14"/>
    </row>
    <row r="3" spans="2:28" ht="30" x14ac:dyDescent="0.6">
      <c r="B3" s="175" t="s">
        <v>39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4"/>
      <c r="R3" s="14"/>
    </row>
    <row r="4" spans="2:28" ht="30" x14ac:dyDescent="0.6">
      <c r="B4" s="175" t="s">
        <v>303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4"/>
      <c r="R4" s="14"/>
    </row>
    <row r="5" spans="2:28" ht="54" customHeight="1" x14ac:dyDescent="0.6"/>
    <row r="6" spans="2:28" s="2" customFormat="1" ht="30" x14ac:dyDescent="0.55000000000000004">
      <c r="B6" s="11" t="s">
        <v>203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13" customFormat="1" ht="27" customHeight="1" x14ac:dyDescent="0.6">
      <c r="B7" s="176" t="s">
        <v>43</v>
      </c>
      <c r="D7" s="177" t="s">
        <v>41</v>
      </c>
      <c r="E7" s="177" t="s">
        <v>41</v>
      </c>
      <c r="F7" s="177" t="s">
        <v>41</v>
      </c>
      <c r="G7" s="177" t="s">
        <v>41</v>
      </c>
      <c r="H7" s="177" t="s">
        <v>41</v>
      </c>
      <c r="I7" s="177" t="s">
        <v>41</v>
      </c>
      <c r="J7" s="177" t="s">
        <v>41</v>
      </c>
      <c r="L7" s="177" t="s">
        <v>42</v>
      </c>
      <c r="M7" s="177" t="s">
        <v>42</v>
      </c>
      <c r="N7" s="177" t="s">
        <v>42</v>
      </c>
      <c r="O7" s="177" t="s">
        <v>42</v>
      </c>
      <c r="P7" s="177" t="s">
        <v>42</v>
      </c>
      <c r="Q7" s="177" t="s">
        <v>42</v>
      </c>
      <c r="R7" s="177" t="s">
        <v>42</v>
      </c>
    </row>
    <row r="8" spans="2:28" s="37" customFormat="1" ht="48" customHeight="1" x14ac:dyDescent="0.75">
      <c r="B8" s="176" t="s">
        <v>43</v>
      </c>
      <c r="D8" s="221" t="s">
        <v>60</v>
      </c>
      <c r="E8" s="38"/>
      <c r="F8" s="221" t="s">
        <v>57</v>
      </c>
      <c r="G8" s="38"/>
      <c r="H8" s="221" t="s">
        <v>58</v>
      </c>
      <c r="I8" s="38"/>
      <c r="J8" s="221" t="s">
        <v>61</v>
      </c>
      <c r="L8" s="221" t="s">
        <v>60</v>
      </c>
      <c r="M8" s="38"/>
      <c r="N8" s="221" t="s">
        <v>57</v>
      </c>
      <c r="O8" s="38"/>
      <c r="P8" s="221" t="s">
        <v>58</v>
      </c>
      <c r="Q8" s="38"/>
      <c r="R8" s="221" t="s">
        <v>61</v>
      </c>
    </row>
    <row r="9" spans="2:28" ht="21.75" x14ac:dyDescent="0.6">
      <c r="B9" s="34" t="s">
        <v>219</v>
      </c>
      <c r="C9" s="4"/>
      <c r="D9" s="64">
        <v>0</v>
      </c>
      <c r="E9" s="5"/>
      <c r="F9" s="64">
        <v>-976812712</v>
      </c>
      <c r="G9" s="5"/>
      <c r="H9" s="64">
        <v>1425521115</v>
      </c>
      <c r="I9" s="5"/>
      <c r="J9" s="64">
        <v>448708403</v>
      </c>
      <c r="K9" s="5"/>
      <c r="L9" s="64">
        <v>0</v>
      </c>
      <c r="M9" s="5"/>
      <c r="N9" s="64">
        <v>978155697</v>
      </c>
      <c r="O9" s="5"/>
      <c r="P9" s="64">
        <v>1726609767</v>
      </c>
      <c r="Q9" s="4"/>
      <c r="R9" s="64">
        <v>2704765464</v>
      </c>
    </row>
    <row r="10" spans="2:28" ht="21.75" x14ac:dyDescent="0.6">
      <c r="B10" s="4" t="s">
        <v>88</v>
      </c>
      <c r="C10" s="4"/>
      <c r="D10" s="65">
        <v>0</v>
      </c>
      <c r="E10" s="5"/>
      <c r="F10" s="65">
        <v>0</v>
      </c>
      <c r="G10" s="5"/>
      <c r="H10" s="65">
        <v>0</v>
      </c>
      <c r="I10" s="5"/>
      <c r="J10" s="65">
        <v>0</v>
      </c>
      <c r="K10" s="5"/>
      <c r="L10" s="65">
        <v>1988900495</v>
      </c>
      <c r="M10" s="5"/>
      <c r="N10" s="65">
        <v>0</v>
      </c>
      <c r="O10" s="5"/>
      <c r="P10" s="65">
        <v>104703516</v>
      </c>
      <c r="Q10" s="4"/>
      <c r="R10" s="65">
        <v>2093604011</v>
      </c>
    </row>
    <row r="11" spans="2:28" ht="21.75" x14ac:dyDescent="0.6">
      <c r="B11" s="4" t="s">
        <v>222</v>
      </c>
      <c r="C11" s="4"/>
      <c r="D11" s="65">
        <v>0</v>
      </c>
      <c r="E11" s="5"/>
      <c r="F11" s="65">
        <v>-147077570</v>
      </c>
      <c r="G11" s="5"/>
      <c r="H11" s="65">
        <v>537745611</v>
      </c>
      <c r="I11" s="5"/>
      <c r="J11" s="65">
        <v>390668041</v>
      </c>
      <c r="K11" s="5"/>
      <c r="L11" s="65">
        <v>0</v>
      </c>
      <c r="M11" s="5"/>
      <c r="N11" s="65">
        <v>1516092989</v>
      </c>
      <c r="O11" s="5"/>
      <c r="P11" s="65">
        <v>545308644</v>
      </c>
      <c r="Q11" s="4"/>
      <c r="R11" s="65">
        <v>2061401633</v>
      </c>
    </row>
    <row r="12" spans="2:28" ht="21.75" x14ac:dyDescent="0.6">
      <c r="B12" s="4" t="s">
        <v>233</v>
      </c>
      <c r="C12" s="4"/>
      <c r="D12" s="65">
        <v>0</v>
      </c>
      <c r="E12" s="5"/>
      <c r="F12" s="65">
        <v>0</v>
      </c>
      <c r="G12" s="5"/>
      <c r="H12" s="65">
        <v>0</v>
      </c>
      <c r="I12" s="5"/>
      <c r="J12" s="65">
        <v>0</v>
      </c>
      <c r="K12" s="5"/>
      <c r="L12" s="65">
        <v>0</v>
      </c>
      <c r="M12" s="5"/>
      <c r="N12" s="65">
        <v>0</v>
      </c>
      <c r="O12" s="5"/>
      <c r="P12" s="65">
        <v>1190807542</v>
      </c>
      <c r="Q12" s="4"/>
      <c r="R12" s="65">
        <v>1190807542</v>
      </c>
    </row>
    <row r="13" spans="2:28" ht="21.75" x14ac:dyDescent="0.6">
      <c r="B13" s="4" t="s">
        <v>106</v>
      </c>
      <c r="C13" s="4"/>
      <c r="D13" s="65">
        <v>0</v>
      </c>
      <c r="E13" s="5"/>
      <c r="F13" s="65">
        <v>0</v>
      </c>
      <c r="G13" s="5"/>
      <c r="H13" s="65">
        <v>0</v>
      </c>
      <c r="I13" s="5"/>
      <c r="J13" s="65">
        <v>0</v>
      </c>
      <c r="K13" s="5"/>
      <c r="L13" s="65">
        <v>0</v>
      </c>
      <c r="M13" s="5"/>
      <c r="N13" s="65">
        <v>0</v>
      </c>
      <c r="O13" s="5"/>
      <c r="P13" s="65">
        <v>1134067225</v>
      </c>
      <c r="Q13" s="4"/>
      <c r="R13" s="65">
        <v>1134067225</v>
      </c>
    </row>
    <row r="14" spans="2:28" ht="21.75" x14ac:dyDescent="0.6">
      <c r="B14" s="4" t="s">
        <v>100</v>
      </c>
      <c r="C14" s="4"/>
      <c r="D14" s="65">
        <v>0</v>
      </c>
      <c r="E14" s="5"/>
      <c r="F14" s="65">
        <v>0</v>
      </c>
      <c r="G14" s="5"/>
      <c r="H14" s="65">
        <v>0</v>
      </c>
      <c r="I14" s="5"/>
      <c r="J14" s="65">
        <v>0</v>
      </c>
      <c r="K14" s="5"/>
      <c r="L14" s="65">
        <v>0</v>
      </c>
      <c r="M14" s="5"/>
      <c r="N14" s="65">
        <v>0</v>
      </c>
      <c r="O14" s="5"/>
      <c r="P14" s="65">
        <v>761528368</v>
      </c>
      <c r="Q14" s="4"/>
      <c r="R14" s="65">
        <v>761528368</v>
      </c>
    </row>
    <row r="15" spans="2:28" ht="21.75" x14ac:dyDescent="0.6">
      <c r="B15" s="4" t="s">
        <v>225</v>
      </c>
      <c r="C15" s="4"/>
      <c r="D15" s="65">
        <v>0</v>
      </c>
      <c r="E15" s="5"/>
      <c r="F15" s="65">
        <v>-101317921</v>
      </c>
      <c r="G15" s="5"/>
      <c r="H15" s="65">
        <v>334246982</v>
      </c>
      <c r="I15" s="5"/>
      <c r="J15" s="65">
        <v>232929061</v>
      </c>
      <c r="K15" s="5"/>
      <c r="L15" s="65">
        <v>0</v>
      </c>
      <c r="M15" s="5"/>
      <c r="N15" s="65">
        <v>331217879</v>
      </c>
      <c r="O15" s="5"/>
      <c r="P15" s="65">
        <v>424337316</v>
      </c>
      <c r="Q15" s="4"/>
      <c r="R15" s="65">
        <v>755555195</v>
      </c>
    </row>
    <row r="16" spans="2:28" ht="21.75" x14ac:dyDescent="0.6">
      <c r="B16" s="4" t="s">
        <v>237</v>
      </c>
      <c r="C16" s="4"/>
      <c r="D16" s="65">
        <v>0</v>
      </c>
      <c r="E16" s="5"/>
      <c r="F16" s="65">
        <v>102516345</v>
      </c>
      <c r="G16" s="5"/>
      <c r="H16" s="65">
        <v>0</v>
      </c>
      <c r="I16" s="5"/>
      <c r="J16" s="65">
        <v>102516345</v>
      </c>
      <c r="K16" s="5"/>
      <c r="L16" s="65">
        <v>0</v>
      </c>
      <c r="M16" s="5"/>
      <c r="N16" s="65">
        <v>380153210</v>
      </c>
      <c r="O16" s="5"/>
      <c r="P16" s="65">
        <v>224919642</v>
      </c>
      <c r="Q16" s="4"/>
      <c r="R16" s="65">
        <v>605072852</v>
      </c>
    </row>
    <row r="17" spans="2:18" ht="21.75" x14ac:dyDescent="0.6">
      <c r="B17" s="4" t="s">
        <v>79</v>
      </c>
      <c r="C17" s="4"/>
      <c r="D17" s="65">
        <v>0</v>
      </c>
      <c r="E17" s="5"/>
      <c r="F17" s="65">
        <v>0</v>
      </c>
      <c r="G17" s="5"/>
      <c r="H17" s="65">
        <v>0</v>
      </c>
      <c r="I17" s="5"/>
      <c r="J17" s="65">
        <v>0</v>
      </c>
      <c r="K17" s="5"/>
      <c r="L17" s="65">
        <v>0</v>
      </c>
      <c r="M17" s="5"/>
      <c r="N17" s="65">
        <v>0</v>
      </c>
      <c r="O17" s="5"/>
      <c r="P17" s="65">
        <v>471325377</v>
      </c>
      <c r="Q17" s="4"/>
      <c r="R17" s="65">
        <v>471325377</v>
      </c>
    </row>
    <row r="18" spans="2:18" ht="21.75" x14ac:dyDescent="0.6">
      <c r="B18" s="4" t="s">
        <v>234</v>
      </c>
      <c r="C18" s="4"/>
      <c r="D18" s="65">
        <v>0</v>
      </c>
      <c r="E18" s="5"/>
      <c r="F18" s="65">
        <v>103019604</v>
      </c>
      <c r="G18" s="5"/>
      <c r="H18" s="65">
        <v>0</v>
      </c>
      <c r="I18" s="5"/>
      <c r="J18" s="65">
        <v>103019604</v>
      </c>
      <c r="K18" s="5"/>
      <c r="L18" s="65">
        <v>0</v>
      </c>
      <c r="M18" s="5"/>
      <c r="N18" s="65">
        <v>435626485</v>
      </c>
      <c r="O18" s="5"/>
      <c r="P18" s="65">
        <v>227164</v>
      </c>
      <c r="Q18" s="4"/>
      <c r="R18" s="65">
        <v>435853649</v>
      </c>
    </row>
    <row r="19" spans="2:18" ht="21.75" x14ac:dyDescent="0.6">
      <c r="B19" s="4" t="s">
        <v>80</v>
      </c>
      <c r="C19" s="4"/>
      <c r="D19" s="65">
        <v>0</v>
      </c>
      <c r="E19" s="5"/>
      <c r="F19" s="65">
        <v>0</v>
      </c>
      <c r="G19" s="5"/>
      <c r="H19" s="65">
        <v>0</v>
      </c>
      <c r="I19" s="5"/>
      <c r="J19" s="65">
        <v>0</v>
      </c>
      <c r="K19" s="5"/>
      <c r="L19" s="65">
        <v>0</v>
      </c>
      <c r="M19" s="5"/>
      <c r="N19" s="65">
        <v>0</v>
      </c>
      <c r="O19" s="5"/>
      <c r="P19" s="65">
        <v>226851121</v>
      </c>
      <c r="Q19" s="4"/>
      <c r="R19" s="65">
        <v>226851121</v>
      </c>
    </row>
    <row r="20" spans="2:18" ht="21.75" x14ac:dyDescent="0.6">
      <c r="B20" s="4" t="s">
        <v>298</v>
      </c>
      <c r="C20" s="4"/>
      <c r="D20" s="65">
        <v>0</v>
      </c>
      <c r="E20" s="5"/>
      <c r="F20" s="65">
        <v>-77229257</v>
      </c>
      <c r="G20" s="5"/>
      <c r="H20" s="65">
        <v>148704516</v>
      </c>
      <c r="I20" s="5"/>
      <c r="J20" s="65">
        <v>71475259</v>
      </c>
      <c r="K20" s="5"/>
      <c r="L20" s="65">
        <v>0</v>
      </c>
      <c r="M20" s="5"/>
      <c r="N20" s="65">
        <v>36321148</v>
      </c>
      <c r="O20" s="5"/>
      <c r="P20" s="65">
        <v>174651069</v>
      </c>
      <c r="Q20" s="4"/>
      <c r="R20" s="65">
        <v>210972217</v>
      </c>
    </row>
    <row r="21" spans="2:18" ht="21.75" x14ac:dyDescent="0.6">
      <c r="B21" s="4" t="s">
        <v>315</v>
      </c>
      <c r="C21" s="4"/>
      <c r="D21" s="65">
        <v>0</v>
      </c>
      <c r="E21" s="5"/>
      <c r="F21" s="65">
        <v>104262840</v>
      </c>
      <c r="G21" s="5"/>
      <c r="H21" s="65">
        <v>0</v>
      </c>
      <c r="I21" s="5"/>
      <c r="J21" s="65">
        <v>104262840</v>
      </c>
      <c r="K21" s="5"/>
      <c r="L21" s="65">
        <v>0</v>
      </c>
      <c r="M21" s="5"/>
      <c r="N21" s="65">
        <v>104262840</v>
      </c>
      <c r="O21" s="5"/>
      <c r="P21" s="65">
        <v>0</v>
      </c>
      <c r="Q21" s="4"/>
      <c r="R21" s="65">
        <v>104262840</v>
      </c>
    </row>
    <row r="22" spans="2:18" ht="21.75" x14ac:dyDescent="0.6">
      <c r="B22" s="4" t="s">
        <v>239</v>
      </c>
      <c r="C22" s="4"/>
      <c r="D22" s="65">
        <v>0</v>
      </c>
      <c r="E22" s="5"/>
      <c r="F22" s="65">
        <v>0</v>
      </c>
      <c r="G22" s="5"/>
      <c r="H22" s="65">
        <v>0</v>
      </c>
      <c r="I22" s="5"/>
      <c r="J22" s="65">
        <v>0</v>
      </c>
      <c r="K22" s="5"/>
      <c r="L22" s="65">
        <v>0</v>
      </c>
      <c r="M22" s="5"/>
      <c r="N22" s="65">
        <v>0</v>
      </c>
      <c r="O22" s="5"/>
      <c r="P22" s="65">
        <v>97543287</v>
      </c>
      <c r="Q22" s="4"/>
      <c r="R22" s="65">
        <v>97543287</v>
      </c>
    </row>
    <row r="23" spans="2:18" ht="21.75" x14ac:dyDescent="0.6">
      <c r="B23" s="4" t="s">
        <v>228</v>
      </c>
      <c r="C23" s="4"/>
      <c r="D23" s="65">
        <v>0</v>
      </c>
      <c r="E23" s="5"/>
      <c r="F23" s="65">
        <v>0</v>
      </c>
      <c r="G23" s="5"/>
      <c r="H23" s="65">
        <v>0</v>
      </c>
      <c r="I23" s="5"/>
      <c r="J23" s="65">
        <v>0</v>
      </c>
      <c r="K23" s="5"/>
      <c r="L23" s="65">
        <v>0</v>
      </c>
      <c r="M23" s="5"/>
      <c r="N23" s="65">
        <v>0</v>
      </c>
      <c r="O23" s="5"/>
      <c r="P23" s="65">
        <v>57922755</v>
      </c>
      <c r="Q23" s="4"/>
      <c r="R23" s="65">
        <v>57922755</v>
      </c>
    </row>
    <row r="24" spans="2:18" ht="21.75" x14ac:dyDescent="0.6">
      <c r="B24" s="4" t="s">
        <v>86</v>
      </c>
      <c r="C24" s="4"/>
      <c r="D24" s="65">
        <v>0</v>
      </c>
      <c r="E24" s="5"/>
      <c r="F24" s="65">
        <v>0</v>
      </c>
      <c r="G24" s="5"/>
      <c r="H24" s="65">
        <v>0</v>
      </c>
      <c r="I24" s="5"/>
      <c r="J24" s="65">
        <v>0</v>
      </c>
      <c r="K24" s="5"/>
      <c r="L24" s="65">
        <v>0</v>
      </c>
      <c r="M24" s="5"/>
      <c r="N24" s="65">
        <v>0</v>
      </c>
      <c r="O24" s="5"/>
      <c r="P24" s="65">
        <v>12922488</v>
      </c>
      <c r="Q24" s="4"/>
      <c r="R24" s="65">
        <v>12922488</v>
      </c>
    </row>
    <row r="25" spans="2:18" ht="21.75" x14ac:dyDescent="0.6">
      <c r="B25" s="4" t="s">
        <v>101</v>
      </c>
      <c r="C25" s="4"/>
      <c r="D25" s="65">
        <v>0</v>
      </c>
      <c r="E25" s="5"/>
      <c r="F25" s="65">
        <v>0</v>
      </c>
      <c r="G25" s="5"/>
      <c r="H25" s="65">
        <v>0</v>
      </c>
      <c r="I25" s="5"/>
      <c r="J25" s="65">
        <v>0</v>
      </c>
      <c r="K25" s="5"/>
      <c r="L25" s="65">
        <v>0</v>
      </c>
      <c r="M25" s="5"/>
      <c r="N25" s="65">
        <v>0</v>
      </c>
      <c r="O25" s="5"/>
      <c r="P25" s="65">
        <v>9513536</v>
      </c>
      <c r="Q25" s="4"/>
      <c r="R25" s="65">
        <v>9513536</v>
      </c>
    </row>
    <row r="26" spans="2:18" ht="21.75" x14ac:dyDescent="0.6">
      <c r="B26" s="4" t="s">
        <v>105</v>
      </c>
      <c r="C26" s="4"/>
      <c r="D26" s="65">
        <v>0</v>
      </c>
      <c r="E26" s="5"/>
      <c r="F26" s="65">
        <v>0</v>
      </c>
      <c r="G26" s="5"/>
      <c r="H26" s="65">
        <v>0</v>
      </c>
      <c r="I26" s="5"/>
      <c r="J26" s="65">
        <v>0</v>
      </c>
      <c r="K26" s="5"/>
      <c r="L26" s="65">
        <v>0</v>
      </c>
      <c r="M26" s="5"/>
      <c r="N26" s="65">
        <v>0</v>
      </c>
      <c r="O26" s="5"/>
      <c r="P26" s="65">
        <v>-11683877</v>
      </c>
      <c r="Q26" s="4"/>
      <c r="R26" s="65">
        <v>-11683877</v>
      </c>
    </row>
    <row r="27" spans="2:18" ht="21.75" x14ac:dyDescent="0.6">
      <c r="B27" s="4" t="s">
        <v>110</v>
      </c>
      <c r="C27" s="4"/>
      <c r="D27" s="65">
        <v>0</v>
      </c>
      <c r="E27" s="5"/>
      <c r="F27" s="65">
        <v>0</v>
      </c>
      <c r="G27" s="5"/>
      <c r="H27" s="65">
        <v>0</v>
      </c>
      <c r="I27" s="5"/>
      <c r="J27" s="65">
        <v>0</v>
      </c>
      <c r="K27" s="5"/>
      <c r="L27" s="65">
        <v>0</v>
      </c>
      <c r="M27" s="5"/>
      <c r="N27" s="65">
        <v>0</v>
      </c>
      <c r="O27" s="5"/>
      <c r="P27" s="65">
        <v>-13209603</v>
      </c>
      <c r="Q27" s="4"/>
      <c r="R27" s="65">
        <v>-13209603</v>
      </c>
    </row>
    <row r="28" spans="2:18" ht="21.75" x14ac:dyDescent="0.6">
      <c r="B28" s="4" t="s">
        <v>97</v>
      </c>
      <c r="C28" s="4"/>
      <c r="D28" s="65">
        <v>0</v>
      </c>
      <c r="E28" s="5"/>
      <c r="F28" s="65">
        <v>0</v>
      </c>
      <c r="G28" s="5"/>
      <c r="H28" s="65">
        <v>0</v>
      </c>
      <c r="I28" s="5"/>
      <c r="J28" s="65">
        <v>0</v>
      </c>
      <c r="K28" s="5"/>
      <c r="L28" s="65">
        <v>0</v>
      </c>
      <c r="M28" s="5"/>
      <c r="N28" s="65">
        <v>0</v>
      </c>
      <c r="O28" s="5"/>
      <c r="P28" s="65">
        <v>-15236034</v>
      </c>
      <c r="Q28" s="4"/>
      <c r="R28" s="65">
        <v>-15236034</v>
      </c>
    </row>
    <row r="29" spans="2:18" ht="21.75" x14ac:dyDescent="0.6">
      <c r="B29" s="4" t="s">
        <v>108</v>
      </c>
      <c r="C29" s="4"/>
      <c r="D29" s="65">
        <v>0</v>
      </c>
      <c r="E29" s="5"/>
      <c r="F29" s="65">
        <v>0</v>
      </c>
      <c r="G29" s="5"/>
      <c r="H29" s="65">
        <v>0</v>
      </c>
      <c r="I29" s="5"/>
      <c r="J29" s="65">
        <v>0</v>
      </c>
      <c r="K29" s="5"/>
      <c r="L29" s="65">
        <v>0</v>
      </c>
      <c r="M29" s="5"/>
      <c r="N29" s="65">
        <v>0</v>
      </c>
      <c r="O29" s="5"/>
      <c r="P29" s="65">
        <v>-17842764</v>
      </c>
      <c r="Q29" s="4"/>
      <c r="R29" s="65">
        <v>-17842764</v>
      </c>
    </row>
    <row r="30" spans="2:18" ht="21.75" x14ac:dyDescent="0.6">
      <c r="B30" s="4" t="s">
        <v>81</v>
      </c>
      <c r="C30" s="4"/>
      <c r="D30" s="65">
        <v>0</v>
      </c>
      <c r="E30" s="5"/>
      <c r="F30" s="65">
        <v>0</v>
      </c>
      <c r="G30" s="5"/>
      <c r="H30" s="65">
        <v>0</v>
      </c>
      <c r="I30" s="5"/>
      <c r="J30" s="65">
        <v>0</v>
      </c>
      <c r="K30" s="5"/>
      <c r="L30" s="65">
        <v>0</v>
      </c>
      <c r="M30" s="5"/>
      <c r="N30" s="65">
        <v>0</v>
      </c>
      <c r="O30" s="5"/>
      <c r="P30" s="65">
        <v>-18416257</v>
      </c>
      <c r="Q30" s="4"/>
      <c r="R30" s="65">
        <v>-18416257</v>
      </c>
    </row>
    <row r="31" spans="2:18" ht="21.75" x14ac:dyDescent="0.6">
      <c r="B31" s="4" t="s">
        <v>78</v>
      </c>
      <c r="C31" s="4"/>
      <c r="D31" s="65">
        <v>0</v>
      </c>
      <c r="E31" s="5"/>
      <c r="F31" s="65">
        <v>0</v>
      </c>
      <c r="G31" s="5"/>
      <c r="H31" s="65">
        <v>0</v>
      </c>
      <c r="I31" s="5"/>
      <c r="J31" s="65">
        <v>0</v>
      </c>
      <c r="K31" s="5"/>
      <c r="L31" s="65">
        <v>0</v>
      </c>
      <c r="M31" s="5"/>
      <c r="N31" s="65">
        <v>0</v>
      </c>
      <c r="O31" s="5"/>
      <c r="P31" s="65">
        <v>-66464947</v>
      </c>
      <c r="Q31" s="4"/>
      <c r="R31" s="65">
        <v>-66464947</v>
      </c>
    </row>
    <row r="32" spans="2:18" ht="21.75" x14ac:dyDescent="0.6">
      <c r="B32" s="4" t="s">
        <v>92</v>
      </c>
      <c r="C32" s="4"/>
      <c r="D32" s="65">
        <v>0</v>
      </c>
      <c r="E32" s="5"/>
      <c r="F32" s="65">
        <v>0</v>
      </c>
      <c r="G32" s="5"/>
      <c r="H32" s="65">
        <v>0</v>
      </c>
      <c r="I32" s="5"/>
      <c r="J32" s="65">
        <v>0</v>
      </c>
      <c r="K32" s="5"/>
      <c r="L32" s="65">
        <v>0</v>
      </c>
      <c r="M32" s="5"/>
      <c r="N32" s="65">
        <v>0</v>
      </c>
      <c r="O32" s="5"/>
      <c r="P32" s="65">
        <v>-455435619</v>
      </c>
      <c r="Q32" s="4"/>
      <c r="R32" s="65">
        <v>-455435619</v>
      </c>
    </row>
    <row r="33" spans="1:18" ht="21.75" x14ac:dyDescent="0.6">
      <c r="B33" s="4"/>
      <c r="C33" s="4"/>
      <c r="D33" s="65"/>
      <c r="E33" s="5"/>
      <c r="F33" s="65"/>
      <c r="G33" s="5"/>
      <c r="H33" s="65"/>
      <c r="I33" s="5"/>
      <c r="J33" s="65"/>
      <c r="K33" s="5"/>
      <c r="L33" s="65"/>
      <c r="M33" s="5"/>
      <c r="N33" s="65"/>
      <c r="O33" s="5"/>
      <c r="P33" s="65"/>
      <c r="Q33" s="4"/>
      <c r="R33" s="65"/>
    </row>
    <row r="34" spans="1:18" ht="24.75" thickBot="1" x14ac:dyDescent="0.65">
      <c r="B34" s="18" t="s">
        <v>67</v>
      </c>
      <c r="D34" s="67">
        <f>SUM(D9:D33)</f>
        <v>0</v>
      </c>
      <c r="E34" s="67">
        <f t="shared" ref="E34:M34" si="0">SUM(E9:E32)</f>
        <v>0</v>
      </c>
      <c r="F34" s="67">
        <f t="shared" si="0"/>
        <v>-992638671</v>
      </c>
      <c r="G34" s="67">
        <f t="shared" si="0"/>
        <v>0</v>
      </c>
      <c r="H34" s="67">
        <f t="shared" si="0"/>
        <v>2446218224</v>
      </c>
      <c r="I34" s="67">
        <f t="shared" si="0"/>
        <v>0</v>
      </c>
      <c r="J34" s="67">
        <f t="shared" si="0"/>
        <v>1453579553</v>
      </c>
      <c r="K34" s="67">
        <f t="shared" si="0"/>
        <v>0</v>
      </c>
      <c r="L34" s="67">
        <f t="shared" si="0"/>
        <v>1988900495</v>
      </c>
      <c r="M34" s="67">
        <f t="shared" si="0"/>
        <v>0</v>
      </c>
      <c r="N34" s="67">
        <f>SUM(N9:N33)</f>
        <v>3781830248</v>
      </c>
      <c r="O34" s="67">
        <f>SUM(O9:O32)</f>
        <v>0</v>
      </c>
      <c r="P34" s="67">
        <f>SUM(P9:P33)</f>
        <v>6564949716</v>
      </c>
      <c r="Q34" s="67">
        <f>SUM(Q9:Q32)</f>
        <v>0</v>
      </c>
      <c r="R34" s="67">
        <f>SUM(R9:R33)</f>
        <v>12335680459</v>
      </c>
    </row>
    <row r="35" spans="1:18" ht="21.75" thickTop="1" x14ac:dyDescent="0.6">
      <c r="L35"/>
    </row>
    <row r="36" spans="1:18" ht="21" customHeight="1" x14ac:dyDescent="0.6">
      <c r="A36" s="174">
        <v>12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</row>
    <row r="37" spans="1:18" x14ac:dyDescent="0.6">
      <c r="L37"/>
    </row>
    <row r="38" spans="1:18" x14ac:dyDescent="0.6">
      <c r="L38"/>
    </row>
    <row r="39" spans="1:18" x14ac:dyDescent="0.6">
      <c r="L39"/>
    </row>
    <row r="40" spans="1:18" x14ac:dyDescent="0.6">
      <c r="L40"/>
    </row>
  </sheetData>
  <sortState xmlns:xlrd2="http://schemas.microsoft.com/office/spreadsheetml/2017/richdata2" ref="B9:R33">
    <sortCondition descending="1" ref="R9:R33"/>
  </sortState>
  <mergeCells count="15">
    <mergeCell ref="A36:R36"/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5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Z37"/>
  <sheetViews>
    <sheetView rightToLeft="1" view="pageBreakPreview" topLeftCell="A9" zoomScale="70" zoomScaleNormal="70" zoomScaleSheetLayoutView="70" workbookViewId="0">
      <selection activeCell="B10" sqref="B10:H33"/>
    </sheetView>
  </sheetViews>
  <sheetFormatPr defaultRowHeight="21.75" customHeight="1" x14ac:dyDescent="0.55000000000000004"/>
  <cols>
    <col min="1" max="1" width="3" style="2" customWidth="1"/>
    <col min="2" max="2" width="76.85546875" style="2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75" t="s">
        <v>83</v>
      </c>
      <c r="C2" s="175"/>
      <c r="D2" s="175"/>
      <c r="E2" s="175"/>
      <c r="F2" s="175"/>
      <c r="G2" s="175"/>
      <c r="H2" s="175"/>
      <c r="I2" s="175"/>
      <c r="J2" s="175"/>
    </row>
    <row r="3" spans="2:26" ht="31.5" customHeight="1" x14ac:dyDescent="0.55000000000000004">
      <c r="B3" s="175" t="s">
        <v>39</v>
      </c>
      <c r="C3" s="175"/>
      <c r="D3" s="175"/>
      <c r="E3" s="175"/>
      <c r="F3" s="175"/>
      <c r="G3" s="175"/>
      <c r="H3" s="175"/>
      <c r="I3" s="175"/>
      <c r="J3" s="175"/>
    </row>
    <row r="4" spans="2:26" ht="31.5" customHeight="1" x14ac:dyDescent="0.55000000000000004">
      <c r="B4" s="175" t="s">
        <v>303</v>
      </c>
      <c r="C4" s="175"/>
      <c r="D4" s="175"/>
      <c r="E4" s="175"/>
      <c r="F4" s="175"/>
      <c r="G4" s="175"/>
      <c r="H4" s="175"/>
      <c r="I4" s="175"/>
      <c r="J4" s="175"/>
    </row>
    <row r="5" spans="2:26" ht="73.5" customHeight="1" x14ac:dyDescent="0.55000000000000004"/>
    <row r="6" spans="2:26" ht="30" x14ac:dyDescent="0.55000000000000004">
      <c r="B6" s="11" t="s">
        <v>204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2:26" ht="18" customHeight="1" x14ac:dyDescent="0.55000000000000004">
      <c r="B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2:26" s="4" customFormat="1" ht="66.75" customHeight="1" x14ac:dyDescent="0.55000000000000004">
      <c r="B8" s="179" t="s">
        <v>62</v>
      </c>
      <c r="C8" s="179" t="s">
        <v>62</v>
      </c>
      <c r="D8" s="179" t="s">
        <v>41</v>
      </c>
      <c r="E8" s="179" t="s">
        <v>41</v>
      </c>
      <c r="F8" s="179" t="s">
        <v>41</v>
      </c>
      <c r="H8" s="179" t="s">
        <v>42</v>
      </c>
      <c r="I8" s="179" t="s">
        <v>42</v>
      </c>
      <c r="J8" s="179" t="s">
        <v>42</v>
      </c>
    </row>
    <row r="9" spans="2:26" s="29" customFormat="1" ht="50.25" customHeight="1" x14ac:dyDescent="0.6">
      <c r="B9" s="223" t="s">
        <v>63</v>
      </c>
      <c r="D9" s="223" t="s">
        <v>64</v>
      </c>
      <c r="F9" s="223" t="s">
        <v>65</v>
      </c>
      <c r="H9" s="223" t="s">
        <v>64</v>
      </c>
      <c r="J9" s="223" t="s">
        <v>65</v>
      </c>
    </row>
    <row r="10" spans="2:26" s="4" customFormat="1" ht="27.75" customHeight="1" x14ac:dyDescent="0.55000000000000004">
      <c r="B10" s="5" t="s">
        <v>243</v>
      </c>
      <c r="D10" s="64">
        <v>533663013</v>
      </c>
      <c r="E10" s="5"/>
      <c r="F10" s="9"/>
      <c r="G10" s="5"/>
      <c r="H10" s="64">
        <v>5545035491</v>
      </c>
      <c r="I10" s="5"/>
      <c r="J10" s="94"/>
    </row>
    <row r="11" spans="2:26" s="4" customFormat="1" ht="27.75" customHeight="1" x14ac:dyDescent="0.55000000000000004">
      <c r="B11" s="5" t="s">
        <v>241</v>
      </c>
      <c r="D11" s="65">
        <v>543466518</v>
      </c>
      <c r="E11" s="5"/>
      <c r="F11" s="5"/>
      <c r="G11" s="5"/>
      <c r="H11" s="65">
        <v>4234554884</v>
      </c>
      <c r="I11" s="5"/>
      <c r="J11" s="31"/>
    </row>
    <row r="12" spans="2:26" s="4" customFormat="1" ht="27.75" customHeight="1" x14ac:dyDescent="0.55000000000000004">
      <c r="B12" s="5" t="s">
        <v>271</v>
      </c>
      <c r="D12" s="65">
        <v>514593549</v>
      </c>
      <c r="E12" s="5"/>
      <c r="F12" s="5"/>
      <c r="G12" s="5"/>
      <c r="H12" s="65">
        <v>1879072743</v>
      </c>
      <c r="I12" s="5"/>
      <c r="J12" s="31"/>
    </row>
    <row r="13" spans="2:26" s="4" customFormat="1" ht="27.75" customHeight="1" x14ac:dyDescent="0.55000000000000004">
      <c r="B13" s="5" t="s">
        <v>242</v>
      </c>
      <c r="D13" s="65">
        <v>0</v>
      </c>
      <c r="E13" s="5"/>
      <c r="F13" s="5"/>
      <c r="G13" s="5"/>
      <c r="H13" s="65">
        <v>1830688521</v>
      </c>
      <c r="I13" s="5"/>
      <c r="J13" s="31"/>
    </row>
    <row r="14" spans="2:26" s="4" customFormat="1" ht="27.75" customHeight="1" x14ac:dyDescent="0.55000000000000004">
      <c r="B14" s="5" t="s">
        <v>260</v>
      </c>
      <c r="D14" s="65">
        <v>0</v>
      </c>
      <c r="E14" s="5"/>
      <c r="F14" s="5"/>
      <c r="G14" s="5"/>
      <c r="H14" s="65">
        <v>1369857924</v>
      </c>
      <c r="I14" s="5"/>
      <c r="J14" s="31"/>
    </row>
    <row r="15" spans="2:26" s="4" customFormat="1" ht="27.75" customHeight="1" x14ac:dyDescent="0.55000000000000004">
      <c r="B15" s="5" t="s">
        <v>261</v>
      </c>
      <c r="D15" s="65">
        <v>0</v>
      </c>
      <c r="E15" s="5"/>
      <c r="F15" s="5"/>
      <c r="G15" s="5"/>
      <c r="H15" s="65">
        <v>1048643862</v>
      </c>
      <c r="I15" s="5"/>
      <c r="J15" s="31"/>
    </row>
    <row r="16" spans="2:26" s="4" customFormat="1" ht="27.75" customHeight="1" x14ac:dyDescent="0.55000000000000004">
      <c r="B16" s="5" t="s">
        <v>262</v>
      </c>
      <c r="D16" s="65">
        <v>0</v>
      </c>
      <c r="E16" s="5"/>
      <c r="F16" s="5"/>
      <c r="G16" s="5"/>
      <c r="H16" s="65">
        <v>497534269</v>
      </c>
      <c r="I16" s="5"/>
      <c r="J16" s="31"/>
    </row>
    <row r="17" spans="2:10" s="4" customFormat="1" ht="27.75" customHeight="1" x14ac:dyDescent="0.55000000000000004">
      <c r="B17" s="5" t="s">
        <v>263</v>
      </c>
      <c r="D17" s="65">
        <v>0</v>
      </c>
      <c r="E17" s="5"/>
      <c r="F17" s="5"/>
      <c r="G17" s="5"/>
      <c r="H17" s="65">
        <v>169022471</v>
      </c>
      <c r="I17" s="5"/>
      <c r="J17" s="31"/>
    </row>
    <row r="18" spans="2:10" s="4" customFormat="1" ht="27.75" customHeight="1" x14ac:dyDescent="0.55000000000000004">
      <c r="B18" s="5" t="s">
        <v>264</v>
      </c>
      <c r="D18" s="65">
        <v>0</v>
      </c>
      <c r="E18" s="5"/>
      <c r="F18" s="5"/>
      <c r="G18" s="5"/>
      <c r="H18" s="65">
        <v>168430497</v>
      </c>
      <c r="I18" s="5"/>
      <c r="J18" s="31"/>
    </row>
    <row r="19" spans="2:10" s="4" customFormat="1" ht="27.75" customHeight="1" x14ac:dyDescent="0.55000000000000004">
      <c r="B19" s="5" t="s">
        <v>265</v>
      </c>
      <c r="D19" s="65">
        <v>0</v>
      </c>
      <c r="E19" s="5"/>
      <c r="F19" s="5"/>
      <c r="G19" s="5"/>
      <c r="H19" s="65">
        <v>127274042</v>
      </c>
      <c r="I19" s="5"/>
      <c r="J19" s="31"/>
    </row>
    <row r="20" spans="2:10" s="4" customFormat="1" ht="27.75" customHeight="1" x14ac:dyDescent="0.55000000000000004">
      <c r="B20" s="5" t="s">
        <v>244</v>
      </c>
      <c r="D20" s="65">
        <v>276231</v>
      </c>
      <c r="E20" s="5"/>
      <c r="F20" s="5"/>
      <c r="G20" s="5"/>
      <c r="H20" s="65">
        <v>11602051</v>
      </c>
      <c r="I20" s="5"/>
      <c r="J20" s="31"/>
    </row>
    <row r="21" spans="2:10" s="4" customFormat="1" ht="27.75" customHeight="1" x14ac:dyDescent="0.55000000000000004">
      <c r="B21" s="5" t="s">
        <v>245</v>
      </c>
      <c r="D21" s="65">
        <v>0</v>
      </c>
      <c r="E21" s="5"/>
      <c r="F21" s="5"/>
      <c r="G21" s="5"/>
      <c r="H21" s="65">
        <v>2053878</v>
      </c>
      <c r="I21" s="5"/>
      <c r="J21" s="31"/>
    </row>
    <row r="22" spans="2:10" s="4" customFormat="1" ht="27.75" customHeight="1" x14ac:dyDescent="0.55000000000000004">
      <c r="B22" s="5" t="s">
        <v>255</v>
      </c>
      <c r="D22" s="65">
        <v>29070</v>
      </c>
      <c r="E22" s="5"/>
      <c r="F22" s="5"/>
      <c r="G22" s="5"/>
      <c r="H22" s="65">
        <v>266518</v>
      </c>
      <c r="I22" s="5"/>
      <c r="J22" s="31"/>
    </row>
    <row r="23" spans="2:10" s="4" customFormat="1" ht="27.75" customHeight="1" x14ac:dyDescent="0.55000000000000004">
      <c r="B23" s="5" t="s">
        <v>247</v>
      </c>
      <c r="D23" s="65">
        <v>0</v>
      </c>
      <c r="E23" s="5"/>
      <c r="F23" s="5"/>
      <c r="G23" s="5"/>
      <c r="H23" s="65">
        <v>178217</v>
      </c>
      <c r="I23" s="5"/>
      <c r="J23" s="31"/>
    </row>
    <row r="24" spans="2:10" s="4" customFormat="1" ht="27.75" customHeight="1" x14ac:dyDescent="0.55000000000000004">
      <c r="B24" s="5" t="s">
        <v>250</v>
      </c>
      <c r="D24" s="65">
        <v>2178</v>
      </c>
      <c r="E24" s="5"/>
      <c r="F24" s="5"/>
      <c r="G24" s="5"/>
      <c r="H24" s="65">
        <v>41136</v>
      </c>
      <c r="I24" s="5"/>
      <c r="J24" s="31"/>
    </row>
    <row r="25" spans="2:10" s="4" customFormat="1" ht="27.75" customHeight="1" x14ac:dyDescent="0.55000000000000004">
      <c r="B25" s="5" t="s">
        <v>251</v>
      </c>
      <c r="D25" s="65">
        <v>3909</v>
      </c>
      <c r="E25" s="5"/>
      <c r="F25" s="5"/>
      <c r="G25" s="5"/>
      <c r="H25" s="65">
        <v>36232</v>
      </c>
      <c r="I25" s="5"/>
      <c r="J25" s="31"/>
    </row>
    <row r="26" spans="2:10" s="4" customFormat="1" ht="27.75" customHeight="1" x14ac:dyDescent="0.55000000000000004">
      <c r="B26" s="5" t="s">
        <v>252</v>
      </c>
      <c r="D26" s="65">
        <v>3952</v>
      </c>
      <c r="E26" s="5"/>
      <c r="F26" s="5"/>
      <c r="G26" s="5"/>
      <c r="H26" s="65">
        <v>35625</v>
      </c>
      <c r="I26" s="5"/>
      <c r="J26" s="31"/>
    </row>
    <row r="27" spans="2:10" s="4" customFormat="1" ht="27.75" customHeight="1" x14ac:dyDescent="0.55000000000000004">
      <c r="B27" s="5" t="s">
        <v>249</v>
      </c>
      <c r="D27" s="65">
        <v>3903</v>
      </c>
      <c r="E27" s="5"/>
      <c r="F27" s="5"/>
      <c r="G27" s="5"/>
      <c r="H27" s="65">
        <v>28462</v>
      </c>
      <c r="I27" s="5"/>
      <c r="J27" s="31"/>
    </row>
    <row r="28" spans="2:10" s="4" customFormat="1" ht="27.75" customHeight="1" x14ac:dyDescent="0.55000000000000004">
      <c r="B28" s="5" t="s">
        <v>253</v>
      </c>
      <c r="D28" s="65">
        <v>3582</v>
      </c>
      <c r="E28" s="5"/>
      <c r="F28" s="5"/>
      <c r="G28" s="5"/>
      <c r="H28" s="65">
        <v>27109</v>
      </c>
      <c r="I28" s="5"/>
      <c r="J28" s="31"/>
    </row>
    <row r="29" spans="2:10" s="4" customFormat="1" ht="27.75" customHeight="1" x14ac:dyDescent="0.55000000000000004">
      <c r="B29" s="5" t="s">
        <v>254</v>
      </c>
      <c r="D29" s="65">
        <v>2442</v>
      </c>
      <c r="E29" s="5"/>
      <c r="F29" s="5"/>
      <c r="G29" s="5"/>
      <c r="H29" s="65">
        <v>22014</v>
      </c>
      <c r="I29" s="5"/>
      <c r="J29" s="31"/>
    </row>
    <row r="30" spans="2:10" s="4" customFormat="1" ht="27.75" customHeight="1" x14ac:dyDescent="0.55000000000000004">
      <c r="B30" s="5" t="s">
        <v>256</v>
      </c>
      <c r="D30" s="65">
        <v>0</v>
      </c>
      <c r="E30" s="5"/>
      <c r="F30" s="5"/>
      <c r="G30" s="5"/>
      <c r="H30" s="65">
        <v>21525</v>
      </c>
      <c r="I30" s="5"/>
      <c r="J30" s="31"/>
    </row>
    <row r="31" spans="2:10" s="4" customFormat="1" ht="27.75" customHeight="1" x14ac:dyDescent="0.55000000000000004">
      <c r="B31" s="5" t="s">
        <v>257</v>
      </c>
      <c r="D31" s="65">
        <v>469</v>
      </c>
      <c r="E31" s="5"/>
      <c r="F31" s="5"/>
      <c r="G31" s="5"/>
      <c r="H31" s="65">
        <v>11878</v>
      </c>
      <c r="I31" s="5"/>
      <c r="J31" s="31"/>
    </row>
    <row r="32" spans="2:10" s="4" customFormat="1" ht="27.75" customHeight="1" x14ac:dyDescent="0.55000000000000004">
      <c r="B32" s="5" t="s">
        <v>266</v>
      </c>
      <c r="D32" s="65">
        <v>0</v>
      </c>
      <c r="E32" s="5"/>
      <c r="F32" s="5"/>
      <c r="G32" s="5"/>
      <c r="H32" s="65">
        <v>3786</v>
      </c>
      <c r="I32" s="5"/>
      <c r="J32" s="31"/>
    </row>
    <row r="33" spans="1:10" s="4" customFormat="1" ht="27.75" customHeight="1" x14ac:dyDescent="0.55000000000000004">
      <c r="B33" s="5" t="s">
        <v>258</v>
      </c>
      <c r="D33" s="65">
        <v>410</v>
      </c>
      <c r="E33" s="5"/>
      <c r="F33" s="5"/>
      <c r="G33" s="5"/>
      <c r="H33" s="65">
        <v>3755</v>
      </c>
      <c r="I33" s="5"/>
      <c r="J33" s="31"/>
    </row>
    <row r="34" spans="1:10" ht="21.75" customHeight="1" thickBot="1" x14ac:dyDescent="0.6">
      <c r="B34" s="222" t="s">
        <v>67</v>
      </c>
      <c r="C34" s="222"/>
      <c r="D34" s="67">
        <f>SUM(D10:D33)</f>
        <v>1592049226</v>
      </c>
      <c r="E34" s="68"/>
      <c r="F34" s="69"/>
      <c r="G34" s="68"/>
      <c r="H34" s="67">
        <f>SUM(H10:H33)</f>
        <v>16884446890</v>
      </c>
      <c r="I34" s="68"/>
      <c r="J34" s="96"/>
    </row>
    <row r="35" spans="1:10" ht="21.75" customHeight="1" thickTop="1" x14ac:dyDescent="0.55000000000000004">
      <c r="D35" s="2" t="s">
        <v>192</v>
      </c>
      <c r="J35" s="93"/>
    </row>
    <row r="36" spans="1:10" ht="21" customHeight="1" x14ac:dyDescent="0.55000000000000004">
      <c r="A36" s="174">
        <v>13</v>
      </c>
      <c r="B36" s="174"/>
      <c r="C36" s="174"/>
      <c r="D36" s="174"/>
      <c r="E36" s="174"/>
      <c r="F36" s="174"/>
      <c r="G36" s="174"/>
      <c r="H36" s="174"/>
      <c r="I36" s="174"/>
      <c r="J36" s="174"/>
    </row>
    <row r="37" spans="1:10" ht="21.75" customHeight="1" x14ac:dyDescent="0.55000000000000004">
      <c r="J37" s="93"/>
    </row>
  </sheetData>
  <sortState xmlns:xlrd2="http://schemas.microsoft.com/office/spreadsheetml/2017/richdata2" ref="B10:H33">
    <sortCondition descending="1" ref="H10:H33"/>
  </sortState>
  <mergeCells count="13">
    <mergeCell ref="A36:J36"/>
    <mergeCell ref="B2:J2"/>
    <mergeCell ref="B3:J3"/>
    <mergeCell ref="B4:J4"/>
    <mergeCell ref="B34:C34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5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P17"/>
  <sheetViews>
    <sheetView rightToLeft="1" view="pageBreakPreview" topLeftCell="A4" zoomScale="90" zoomScaleNormal="70" zoomScaleSheetLayoutView="90" workbookViewId="0">
      <selection activeCell="B10" sqref="B10:F12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75" t="s">
        <v>83</v>
      </c>
      <c r="C2" s="175"/>
      <c r="D2" s="175"/>
      <c r="E2" s="175"/>
      <c r="F2" s="175"/>
    </row>
    <row r="3" spans="2:16" ht="30" x14ac:dyDescent="0.55000000000000004">
      <c r="B3" s="175" t="s">
        <v>39</v>
      </c>
      <c r="C3" s="175"/>
      <c r="D3" s="175"/>
      <c r="E3" s="175"/>
      <c r="F3" s="175"/>
    </row>
    <row r="4" spans="2:16" ht="30" x14ac:dyDescent="0.55000000000000004">
      <c r="B4" s="175" t="s">
        <v>303</v>
      </c>
      <c r="C4" s="175"/>
      <c r="D4" s="175"/>
      <c r="E4" s="175"/>
      <c r="F4" s="175"/>
    </row>
    <row r="5" spans="2:16" ht="125.25" customHeight="1" x14ac:dyDescent="0.55000000000000004"/>
    <row r="6" spans="2:16" s="18" customFormat="1" ht="24" x14ac:dyDescent="0.6">
      <c r="B6" s="45" t="s">
        <v>205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2:16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2:16" ht="30" x14ac:dyDescent="0.55000000000000004">
      <c r="B8" s="216" t="s">
        <v>66</v>
      </c>
      <c r="D8" s="175" t="s">
        <v>41</v>
      </c>
      <c r="F8" s="175" t="s">
        <v>304</v>
      </c>
    </row>
    <row r="9" spans="2:16" ht="30" x14ac:dyDescent="0.55000000000000004">
      <c r="B9" s="225" t="s">
        <v>66</v>
      </c>
      <c r="D9" s="226" t="s">
        <v>36</v>
      </c>
      <c r="F9" s="226" t="s">
        <v>36</v>
      </c>
    </row>
    <row r="10" spans="2:16" x14ac:dyDescent="0.55000000000000004">
      <c r="B10" s="2" t="s">
        <v>116</v>
      </c>
      <c r="D10" s="70">
        <v>5651806</v>
      </c>
      <c r="E10" s="68"/>
      <c r="F10" s="70">
        <v>24334035</v>
      </c>
    </row>
    <row r="11" spans="2:16" x14ac:dyDescent="0.55000000000000004">
      <c r="B11" s="2" t="s">
        <v>66</v>
      </c>
      <c r="D11" s="70">
        <v>0</v>
      </c>
      <c r="E11" s="68"/>
      <c r="F11" s="70">
        <v>12543849</v>
      </c>
    </row>
    <row r="12" spans="2:16" x14ac:dyDescent="0.55000000000000004">
      <c r="B12" s="2" t="s">
        <v>84</v>
      </c>
      <c r="D12" s="70">
        <v>0</v>
      </c>
      <c r="E12" s="68"/>
      <c r="F12" s="70">
        <v>6478497</v>
      </c>
    </row>
    <row r="13" spans="2:16" ht="21.75" thickBot="1" x14ac:dyDescent="0.6">
      <c r="B13" s="23" t="s">
        <v>67</v>
      </c>
      <c r="D13" s="67">
        <f>SUM(D10:D12)</f>
        <v>5651806</v>
      </c>
      <c r="E13" s="68"/>
      <c r="F13" s="67">
        <f>SUM(F10:F12)</f>
        <v>43356381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24">
        <v>14</v>
      </c>
      <c r="B17" s="224"/>
      <c r="C17" s="224"/>
      <c r="D17" s="224"/>
      <c r="E17" s="224"/>
      <c r="F17" s="224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483A6-3BCF-46BD-91E7-A4B25CDA2C41}">
  <sheetPr>
    <pageSetUpPr fitToPage="1"/>
  </sheetPr>
  <dimension ref="A1:K21"/>
  <sheetViews>
    <sheetView rightToLeft="1" view="pageBreakPreview" zoomScale="110" zoomScaleNormal="100" zoomScaleSheetLayoutView="110" workbookViewId="0">
      <selection activeCell="A16" sqref="A16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9.140625" customWidth="1"/>
  </cols>
  <sheetData>
    <row r="1" spans="1:11" ht="25.5" x14ac:dyDescent="0.25">
      <c r="A1" s="197" t="s">
        <v>83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25.5" x14ac:dyDescent="0.25">
      <c r="A2" s="197" t="s">
        <v>39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</row>
    <row r="3" spans="1:11" ht="25.5" x14ac:dyDescent="0.25">
      <c r="A3" s="197" t="s">
        <v>303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</row>
    <row r="4" spans="1:11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24" x14ac:dyDescent="0.25">
      <c r="A5" s="227" t="s">
        <v>212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</row>
    <row r="6" spans="1:11" ht="21" x14ac:dyDescent="0.25">
      <c r="A6" s="124"/>
      <c r="B6" s="124"/>
      <c r="C6" s="124"/>
      <c r="D6" s="124"/>
      <c r="E6" s="124"/>
      <c r="F6" s="124"/>
      <c r="G6" s="124"/>
      <c r="H6" s="124"/>
      <c r="I6" s="126" t="s">
        <v>41</v>
      </c>
      <c r="J6" s="124"/>
      <c r="K6" s="126" t="s">
        <v>144</v>
      </c>
    </row>
    <row r="7" spans="1:11" ht="114" customHeight="1" x14ac:dyDescent="0.25">
      <c r="A7" s="126" t="s">
        <v>173</v>
      </c>
      <c r="B7" s="124"/>
      <c r="C7" s="140" t="s">
        <v>174</v>
      </c>
      <c r="D7" s="124"/>
      <c r="E7" s="140" t="s">
        <v>175</v>
      </c>
      <c r="F7" s="124"/>
      <c r="G7" s="140" t="s">
        <v>176</v>
      </c>
      <c r="H7" s="124"/>
      <c r="I7" s="139" t="s">
        <v>177</v>
      </c>
      <c r="J7" s="124"/>
      <c r="K7" s="139" t="s">
        <v>177</v>
      </c>
    </row>
    <row r="8" spans="1:1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1" x14ac:dyDescent="0.25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5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</row>
    <row r="11" spans="1:11" x14ac:dyDescent="0.25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24"/>
    </row>
    <row r="12" spans="1:11" ht="15.75" thickBot="1" x14ac:dyDescent="0.3">
      <c r="A12" s="155" t="s">
        <v>61</v>
      </c>
      <c r="B12" s="124"/>
      <c r="C12" s="154"/>
      <c r="D12" s="124"/>
      <c r="E12" s="154"/>
      <c r="F12" s="124"/>
      <c r="G12" s="154"/>
      <c r="H12" s="124"/>
      <c r="I12" s="154"/>
      <c r="J12" s="124"/>
      <c r="K12" s="154"/>
    </row>
    <row r="13" spans="1:11" ht="15.75" thickTop="1" x14ac:dyDescent="0.25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</row>
    <row r="14" spans="1:11" x14ac:dyDescent="0.25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</row>
    <row r="15" spans="1:11" ht="29.25" customHeight="1" x14ac:dyDescent="0.25">
      <c r="A15" s="213">
        <v>15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3"/>
    </row>
    <row r="16" spans="1:11" x14ac:dyDescent="0.25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</row>
    <row r="17" spans="1:11" x14ac:dyDescent="0.25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</row>
    <row r="18" spans="1:11" x14ac:dyDescent="0.25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</row>
    <row r="19" spans="1:11" x14ac:dyDescent="0.25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4"/>
    </row>
    <row r="20" spans="1:11" x14ac:dyDescent="0.25">
      <c r="A20" s="124"/>
      <c r="B20" s="124"/>
      <c r="C20" s="124"/>
      <c r="D20" s="124"/>
      <c r="E20" s="124"/>
      <c r="F20" s="124"/>
      <c r="G20" s="124"/>
      <c r="H20" s="124"/>
      <c r="I20" s="124"/>
      <c r="J20" s="124"/>
      <c r="K20" s="124"/>
    </row>
    <row r="21" spans="1:11" x14ac:dyDescent="0.25">
      <c r="A21" s="124"/>
      <c r="B21" s="124"/>
      <c r="C21" s="124"/>
      <c r="D21" s="124"/>
      <c r="E21" s="124"/>
      <c r="F21" s="124"/>
      <c r="G21" s="124"/>
      <c r="H21" s="124"/>
      <c r="I21" s="124"/>
      <c r="J21" s="124"/>
      <c r="K21" s="124"/>
    </row>
  </sheetData>
  <mergeCells count="5">
    <mergeCell ref="A1:K1"/>
    <mergeCell ref="A2:K2"/>
    <mergeCell ref="A3:K3"/>
    <mergeCell ref="A5:K5"/>
    <mergeCell ref="A15:K15"/>
  </mergeCells>
  <pageMargins left="0.7" right="0.7" top="0.75" bottom="0.75" header="0.3" footer="0.3"/>
  <pageSetup paperSize="9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37"/>
  <sheetViews>
    <sheetView rightToLeft="1" view="pageBreakPreview" topLeftCell="A7" zoomScale="85" zoomScaleNormal="110" zoomScaleSheetLayoutView="85" workbookViewId="0">
      <selection activeCell="D22" sqref="D22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75" t="s">
        <v>83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</row>
    <row r="3" spans="2:28" ht="30" x14ac:dyDescent="0.55000000000000004">
      <c r="B3" s="175" t="s">
        <v>39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</row>
    <row r="4" spans="2:28" ht="30" x14ac:dyDescent="0.55000000000000004">
      <c r="B4" s="175" t="s">
        <v>303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</row>
    <row r="5" spans="2:28" ht="67.5" customHeight="1" x14ac:dyDescent="0.55000000000000004"/>
    <row r="6" spans="2:28" ht="30" x14ac:dyDescent="0.55000000000000004">
      <c r="B6" s="203" t="s">
        <v>213</v>
      </c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9" customFormat="1" ht="24" x14ac:dyDescent="0.6">
      <c r="B7" s="228" t="s">
        <v>1</v>
      </c>
      <c r="D7" s="223" t="s">
        <v>47</v>
      </c>
      <c r="E7" s="223" t="s">
        <v>47</v>
      </c>
      <c r="F7" s="223" t="s">
        <v>47</v>
      </c>
      <c r="G7" s="223" t="s">
        <v>47</v>
      </c>
      <c r="H7" s="223" t="s">
        <v>47</v>
      </c>
      <c r="J7" s="223" t="s">
        <v>41</v>
      </c>
      <c r="K7" s="223" t="s">
        <v>41</v>
      </c>
      <c r="L7" s="223" t="s">
        <v>41</v>
      </c>
      <c r="M7" s="223" t="s">
        <v>41</v>
      </c>
      <c r="N7" s="223" t="s">
        <v>41</v>
      </c>
      <c r="P7" s="223" t="s">
        <v>42</v>
      </c>
      <c r="Q7" s="223" t="s">
        <v>42</v>
      </c>
      <c r="R7" s="223" t="s">
        <v>42</v>
      </c>
      <c r="S7" s="223" t="s">
        <v>42</v>
      </c>
      <c r="T7" s="223" t="s">
        <v>42</v>
      </c>
    </row>
    <row r="8" spans="2:28" s="29" customFormat="1" ht="63.75" customHeight="1" x14ac:dyDescent="0.6">
      <c r="B8" s="228" t="s">
        <v>1</v>
      </c>
      <c r="D8" s="123" t="s">
        <v>168</v>
      </c>
      <c r="E8" s="44"/>
      <c r="F8" s="229" t="s">
        <v>48</v>
      </c>
      <c r="G8" s="44"/>
      <c r="H8" s="229" t="s">
        <v>49</v>
      </c>
      <c r="J8" s="229" t="s">
        <v>50</v>
      </c>
      <c r="K8" s="44"/>
      <c r="L8" s="229" t="s">
        <v>45</v>
      </c>
      <c r="M8" s="44"/>
      <c r="N8" s="229" t="s">
        <v>51</v>
      </c>
      <c r="P8" s="229" t="s">
        <v>50</v>
      </c>
      <c r="Q8" s="44"/>
      <c r="R8" s="229" t="s">
        <v>45</v>
      </c>
      <c r="S8" s="44"/>
      <c r="T8" s="229" t="s">
        <v>51</v>
      </c>
    </row>
    <row r="9" spans="2:28" s="29" customFormat="1" ht="24" x14ac:dyDescent="0.6">
      <c r="B9" s="97" t="s">
        <v>96</v>
      </c>
      <c r="D9" s="74" t="s">
        <v>169</v>
      </c>
      <c r="F9" s="65">
        <v>90000</v>
      </c>
      <c r="H9" s="65">
        <v>3500</v>
      </c>
      <c r="J9" s="74">
        <v>0</v>
      </c>
      <c r="L9" s="74">
        <v>0</v>
      </c>
      <c r="N9" s="74">
        <v>0</v>
      </c>
      <c r="P9" s="65">
        <v>315000000</v>
      </c>
      <c r="R9" s="74">
        <v>6962492</v>
      </c>
      <c r="T9" s="65">
        <v>308037508</v>
      </c>
    </row>
    <row r="10" spans="2:28" s="29" customFormat="1" ht="24" x14ac:dyDescent="0.6">
      <c r="B10" s="97" t="s">
        <v>107</v>
      </c>
      <c r="D10" s="74" t="s">
        <v>114</v>
      </c>
      <c r="F10" s="65">
        <v>40000</v>
      </c>
      <c r="H10" s="65">
        <v>7300</v>
      </c>
      <c r="J10" s="74">
        <v>0</v>
      </c>
      <c r="L10" s="74">
        <v>0</v>
      </c>
      <c r="N10" s="74">
        <v>0</v>
      </c>
      <c r="P10" s="65">
        <v>292000000</v>
      </c>
      <c r="R10" s="74">
        <v>0</v>
      </c>
      <c r="T10" s="65">
        <v>292000000</v>
      </c>
    </row>
    <row r="11" spans="2:28" s="29" customFormat="1" ht="24" x14ac:dyDescent="0.6">
      <c r="B11" s="97" t="s">
        <v>99</v>
      </c>
      <c r="D11" s="74" t="s">
        <v>170</v>
      </c>
      <c r="F11" s="65">
        <v>3450000</v>
      </c>
      <c r="H11" s="65">
        <v>82</v>
      </c>
      <c r="J11" s="74">
        <v>0</v>
      </c>
      <c r="L11" s="74">
        <v>0</v>
      </c>
      <c r="N11" s="74">
        <v>0</v>
      </c>
      <c r="P11" s="65">
        <v>282900000</v>
      </c>
      <c r="R11" s="74">
        <v>0</v>
      </c>
      <c r="T11" s="65">
        <v>282900000</v>
      </c>
    </row>
    <row r="12" spans="2:28" s="29" customFormat="1" ht="24" x14ac:dyDescent="0.6">
      <c r="B12" s="97" t="s">
        <v>109</v>
      </c>
      <c r="D12" s="74" t="s">
        <v>171</v>
      </c>
      <c r="F12" s="65">
        <v>230550</v>
      </c>
      <c r="H12" s="65">
        <v>850</v>
      </c>
      <c r="J12" s="74">
        <v>0</v>
      </c>
      <c r="L12" s="74">
        <v>0</v>
      </c>
      <c r="N12" s="74">
        <v>0</v>
      </c>
      <c r="P12" s="65">
        <v>195967500</v>
      </c>
      <c r="R12" s="74">
        <v>0</v>
      </c>
      <c r="T12" s="65">
        <v>195967500</v>
      </c>
    </row>
    <row r="13" spans="2:28" s="29" customFormat="1" ht="24" x14ac:dyDescent="0.6">
      <c r="B13" s="97" t="s">
        <v>104</v>
      </c>
      <c r="D13" s="74" t="s">
        <v>216</v>
      </c>
      <c r="F13" s="65">
        <v>50000</v>
      </c>
      <c r="H13" s="65">
        <v>2170</v>
      </c>
      <c r="J13" s="74">
        <v>0</v>
      </c>
      <c r="L13" s="74">
        <v>0</v>
      </c>
      <c r="N13" s="74">
        <v>0</v>
      </c>
      <c r="P13" s="65">
        <v>108500000</v>
      </c>
      <c r="R13" s="74">
        <v>0</v>
      </c>
      <c r="T13" s="65">
        <v>108500000</v>
      </c>
    </row>
    <row r="14" spans="2:28" s="29" customFormat="1" ht="24" x14ac:dyDescent="0.6">
      <c r="B14" s="97" t="s">
        <v>112</v>
      </c>
      <c r="D14" s="74" t="s">
        <v>172</v>
      </c>
      <c r="F14" s="65">
        <v>100000</v>
      </c>
      <c r="H14" s="65">
        <v>1060</v>
      </c>
      <c r="J14" s="74">
        <v>0</v>
      </c>
      <c r="L14" s="74">
        <v>0</v>
      </c>
      <c r="N14" s="74">
        <v>0</v>
      </c>
      <c r="P14" s="65">
        <v>106000000</v>
      </c>
      <c r="R14" s="74">
        <v>0</v>
      </c>
      <c r="T14" s="65">
        <v>106000000</v>
      </c>
    </row>
    <row r="15" spans="2:28" s="29" customFormat="1" ht="24" x14ac:dyDescent="0.6">
      <c r="B15" s="97" t="s">
        <v>87</v>
      </c>
      <c r="D15" s="74" t="s">
        <v>230</v>
      </c>
      <c r="F15" s="65">
        <v>8987</v>
      </c>
      <c r="H15" s="65">
        <v>9500</v>
      </c>
      <c r="J15" s="74">
        <v>0</v>
      </c>
      <c r="L15" s="74">
        <v>0</v>
      </c>
      <c r="N15" s="74">
        <v>0</v>
      </c>
      <c r="P15" s="65">
        <v>85376500</v>
      </c>
      <c r="R15" s="74">
        <v>0</v>
      </c>
      <c r="T15" s="65">
        <v>85376500</v>
      </c>
    </row>
    <row r="16" spans="2:28" s="29" customFormat="1" ht="24" x14ac:dyDescent="0.6">
      <c r="B16" s="97" t="s">
        <v>118</v>
      </c>
      <c r="D16" s="74" t="s">
        <v>231</v>
      </c>
      <c r="F16" s="65">
        <v>1000000</v>
      </c>
      <c r="H16" s="65">
        <v>70</v>
      </c>
      <c r="J16" s="74">
        <v>0</v>
      </c>
      <c r="L16" s="74">
        <v>0</v>
      </c>
      <c r="N16" s="74">
        <v>0</v>
      </c>
      <c r="P16" s="65">
        <v>70000000</v>
      </c>
      <c r="R16" s="74">
        <v>0</v>
      </c>
      <c r="T16" s="65">
        <v>70000000</v>
      </c>
    </row>
    <row r="17" spans="2:20" s="29" customFormat="1" ht="24" x14ac:dyDescent="0.6">
      <c r="B17" s="97" t="s">
        <v>218</v>
      </c>
      <c r="D17" s="74" t="s">
        <v>230</v>
      </c>
      <c r="F17" s="65">
        <v>60000</v>
      </c>
      <c r="H17" s="65">
        <v>850</v>
      </c>
      <c r="J17" s="74">
        <v>0</v>
      </c>
      <c r="L17" s="74">
        <v>0</v>
      </c>
      <c r="N17" s="74">
        <v>0</v>
      </c>
      <c r="P17" s="65">
        <v>51000000</v>
      </c>
      <c r="R17" s="74">
        <v>0</v>
      </c>
      <c r="T17" s="65">
        <v>51000000</v>
      </c>
    </row>
    <row r="18" spans="2:20" s="29" customFormat="1" ht="25.5" customHeight="1" x14ac:dyDescent="0.6">
      <c r="B18" s="97" t="s">
        <v>95</v>
      </c>
      <c r="D18" s="74" t="s">
        <v>115</v>
      </c>
      <c r="F18" s="65">
        <v>120690</v>
      </c>
      <c r="H18" s="65">
        <v>320</v>
      </c>
      <c r="J18" s="74">
        <v>0</v>
      </c>
      <c r="L18" s="74">
        <v>0</v>
      </c>
      <c r="N18" s="74">
        <v>0</v>
      </c>
      <c r="P18" s="65">
        <v>38620800</v>
      </c>
      <c r="R18" s="74">
        <v>0</v>
      </c>
      <c r="T18" s="65">
        <v>38620800</v>
      </c>
    </row>
    <row r="19" spans="2:20" s="29" customFormat="1" ht="24" x14ac:dyDescent="0.6">
      <c r="B19" s="97" t="s">
        <v>120</v>
      </c>
      <c r="D19" s="74" t="s">
        <v>232</v>
      </c>
      <c r="F19" s="65">
        <v>200000</v>
      </c>
      <c r="H19" s="65">
        <v>82</v>
      </c>
      <c r="J19" s="74">
        <v>0</v>
      </c>
      <c r="L19" s="74">
        <v>0</v>
      </c>
      <c r="N19" s="74">
        <v>0</v>
      </c>
      <c r="P19" s="65">
        <v>16400000</v>
      </c>
      <c r="R19" s="74">
        <v>0</v>
      </c>
      <c r="T19" s="65">
        <v>16400000</v>
      </c>
    </row>
    <row r="20" spans="2:20" ht="21.75" thickBot="1" x14ac:dyDescent="0.6">
      <c r="B20" s="69" t="s">
        <v>67</v>
      </c>
      <c r="C20" s="101"/>
      <c r="D20" s="101"/>
      <c r="E20" s="101"/>
      <c r="F20" s="67"/>
      <c r="G20" s="69"/>
      <c r="H20" s="67"/>
      <c r="I20" s="68"/>
      <c r="J20" s="67">
        <f>SUM(J9:J19)</f>
        <v>0</v>
      </c>
      <c r="K20" s="68"/>
      <c r="L20" s="67">
        <f>SUM(L9:L19)</f>
        <v>0</v>
      </c>
      <c r="M20" s="68"/>
      <c r="N20" s="67">
        <f>SUM(N9:N19)</f>
        <v>0</v>
      </c>
      <c r="O20" s="68"/>
      <c r="P20" s="67">
        <f>SUM(P9:P19)</f>
        <v>1561764800</v>
      </c>
      <c r="Q20" s="68"/>
      <c r="R20" s="67">
        <f>SUM(R9:R19)</f>
        <v>6962492</v>
      </c>
      <c r="S20" s="68"/>
      <c r="T20" s="67">
        <f>SUM(T9:T19)</f>
        <v>1554802308</v>
      </c>
    </row>
    <row r="21" spans="2:20" ht="21.75" thickTop="1" x14ac:dyDescent="0.55000000000000004">
      <c r="L21"/>
    </row>
    <row r="22" spans="2:20" ht="30" x14ac:dyDescent="0.55000000000000004">
      <c r="B22" s="68"/>
      <c r="C22" s="68"/>
      <c r="D22" s="68"/>
      <c r="E22" s="68"/>
      <c r="F22" s="68"/>
      <c r="G22" s="68"/>
      <c r="H22" s="68"/>
      <c r="I22" s="68"/>
      <c r="J22" s="78">
        <v>16</v>
      </c>
      <c r="K22" s="68"/>
      <c r="L22" s="137"/>
      <c r="M22" s="68"/>
      <c r="N22" s="68"/>
      <c r="O22" s="68"/>
      <c r="P22" s="68"/>
      <c r="Q22" s="68"/>
      <c r="R22" s="68"/>
      <c r="S22" s="68"/>
      <c r="T22" s="68"/>
    </row>
    <row r="23" spans="2:20" x14ac:dyDescent="0.55000000000000004">
      <c r="L23"/>
    </row>
    <row r="24" spans="2:20" x14ac:dyDescent="0.55000000000000004">
      <c r="L24"/>
    </row>
    <row r="25" spans="2:20" x14ac:dyDescent="0.55000000000000004">
      <c r="L25"/>
    </row>
    <row r="26" spans="2:20" x14ac:dyDescent="0.55000000000000004">
      <c r="L26"/>
    </row>
    <row r="27" spans="2:20" x14ac:dyDescent="0.55000000000000004">
      <c r="L27"/>
    </row>
    <row r="28" spans="2:20" x14ac:dyDescent="0.55000000000000004">
      <c r="L28"/>
    </row>
    <row r="29" spans="2:20" x14ac:dyDescent="0.55000000000000004">
      <c r="L29"/>
    </row>
    <row r="30" spans="2:20" x14ac:dyDescent="0.55000000000000004">
      <c r="L30"/>
    </row>
    <row r="31" spans="2:20" x14ac:dyDescent="0.55000000000000004">
      <c r="L31"/>
    </row>
    <row r="32" spans="2:20" x14ac:dyDescent="0.55000000000000004">
      <c r="L32"/>
    </row>
    <row r="33" spans="12:12" x14ac:dyDescent="0.55000000000000004">
      <c r="L33"/>
    </row>
    <row r="34" spans="12:12" x14ac:dyDescent="0.55000000000000004">
      <c r="L34"/>
    </row>
    <row r="35" spans="12:12" x14ac:dyDescent="0.55000000000000004">
      <c r="L35"/>
    </row>
    <row r="36" spans="12:12" x14ac:dyDescent="0.55000000000000004">
      <c r="L36"/>
    </row>
    <row r="37" spans="12:12" x14ac:dyDescent="0.55000000000000004">
      <c r="L37" s="91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1" orientation="landscape" r:id="rId1"/>
  <rowBreaks count="1" manualBreakCount="1">
    <brk id="1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6635A-A140-48E3-9B69-10B4FDD540EB}">
  <sheetPr>
    <pageSetUpPr fitToPage="1"/>
  </sheetPr>
  <dimension ref="A1:S17"/>
  <sheetViews>
    <sheetView rightToLeft="1" workbookViewId="0">
      <selection activeCell="A8" sqref="A8:S8"/>
    </sheetView>
  </sheetViews>
  <sheetFormatPr defaultRowHeight="15" x14ac:dyDescent="0.25"/>
  <cols>
    <col min="1" max="1" width="28" bestFit="1" customWidth="1"/>
    <col min="2" max="2" width="1.42578125" customWidth="1"/>
    <col min="3" max="3" width="17.5703125" customWidth="1"/>
    <col min="4" max="4" width="1.42578125" customWidth="1"/>
    <col min="5" max="5" width="11" bestFit="1" customWidth="1"/>
    <col min="6" max="6" width="1.42578125" customWidth="1"/>
    <col min="7" max="7" width="8.42578125" bestFit="1" customWidth="1"/>
    <col min="8" max="8" width="1.42578125" customWidth="1"/>
    <col min="9" max="9" width="12" bestFit="1" customWidth="1"/>
    <col min="10" max="10" width="1.42578125" customWidth="1"/>
    <col min="11" max="11" width="6.28515625" bestFit="1" customWidth="1"/>
    <col min="12" max="12" width="1.42578125" customWidth="1"/>
    <col min="13" max="13" width="12" bestFit="1" customWidth="1"/>
    <col min="14" max="14" width="1.42578125" customWidth="1"/>
    <col min="15" max="15" width="13.85546875" bestFit="1" customWidth="1"/>
    <col min="16" max="16" width="1.42578125" customWidth="1"/>
    <col min="17" max="17" width="6.28515625" bestFit="1" customWidth="1"/>
    <col min="18" max="18" width="1.42578125" customWidth="1"/>
    <col min="19" max="19" width="13.85546875" bestFit="1" customWidth="1"/>
  </cols>
  <sheetData>
    <row r="1" spans="1:19" ht="25.5" x14ac:dyDescent="0.25">
      <c r="A1" s="197" t="s">
        <v>83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</row>
    <row r="2" spans="1:19" ht="25.5" x14ac:dyDescent="0.25">
      <c r="A2" s="197" t="s">
        <v>39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</row>
    <row r="3" spans="1:19" ht="25.5" x14ac:dyDescent="0.25">
      <c r="A3" s="197" t="s">
        <v>303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</row>
    <row r="4" spans="1:19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 ht="24" x14ac:dyDescent="0.25">
      <c r="A5" s="227" t="s">
        <v>214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</row>
    <row r="6" spans="1:19" ht="21" x14ac:dyDescent="0.25">
      <c r="A6" s="196" t="s">
        <v>178</v>
      </c>
      <c r="B6" s="124"/>
      <c r="C6" s="124"/>
      <c r="D6" s="124"/>
      <c r="E6" s="124"/>
      <c r="F6" s="124"/>
      <c r="G6" s="124"/>
      <c r="H6" s="124"/>
      <c r="I6" s="196" t="s">
        <v>41</v>
      </c>
      <c r="J6" s="196"/>
      <c r="K6" s="196"/>
      <c r="L6" s="196"/>
      <c r="M6" s="196"/>
      <c r="N6" s="124"/>
      <c r="O6" s="196" t="s">
        <v>144</v>
      </c>
      <c r="P6" s="196"/>
      <c r="Q6" s="196"/>
      <c r="R6" s="196"/>
      <c r="S6" s="196"/>
    </row>
    <row r="7" spans="1:19" ht="63" x14ac:dyDescent="0.25">
      <c r="A7" s="196"/>
      <c r="B7" s="124"/>
      <c r="C7" s="140" t="s">
        <v>179</v>
      </c>
      <c r="D7" s="124"/>
      <c r="E7" s="140" t="s">
        <v>72</v>
      </c>
      <c r="F7" s="124"/>
      <c r="G7" s="140" t="s">
        <v>180</v>
      </c>
      <c r="H7" s="124"/>
      <c r="I7" s="139" t="s">
        <v>44</v>
      </c>
      <c r="J7" s="125"/>
      <c r="K7" s="139" t="s">
        <v>45</v>
      </c>
      <c r="L7" s="125"/>
      <c r="M7" s="139" t="s">
        <v>46</v>
      </c>
      <c r="N7" s="124"/>
      <c r="O7" s="139" t="s">
        <v>44</v>
      </c>
      <c r="P7" s="125"/>
      <c r="Q7" s="139" t="s">
        <v>45</v>
      </c>
      <c r="R7" s="125"/>
      <c r="S7" s="139" t="s">
        <v>46</v>
      </c>
    </row>
    <row r="8" spans="1:19" ht="18.75" x14ac:dyDescent="0.25">
      <c r="A8" s="134" t="s">
        <v>88</v>
      </c>
      <c r="B8" s="124"/>
      <c r="C8" s="141"/>
      <c r="D8" s="124"/>
      <c r="E8" s="160" t="s">
        <v>89</v>
      </c>
      <c r="F8" s="124"/>
      <c r="G8" s="132">
        <v>18</v>
      </c>
      <c r="H8" s="124"/>
      <c r="I8" s="131">
        <v>0</v>
      </c>
      <c r="J8" s="124"/>
      <c r="K8" s="131">
        <v>0</v>
      </c>
      <c r="L8" s="124"/>
      <c r="M8" s="131">
        <v>0</v>
      </c>
      <c r="N8" s="124"/>
      <c r="O8" s="131">
        <v>1988900495</v>
      </c>
      <c r="P8" s="124"/>
      <c r="Q8" s="131">
        <v>0</v>
      </c>
      <c r="R8" s="124"/>
      <c r="S8" s="131">
        <v>1988900495</v>
      </c>
    </row>
    <row r="9" spans="1:19" ht="21.75" thickBot="1" x14ac:dyDescent="0.3">
      <c r="A9" s="135" t="s">
        <v>61</v>
      </c>
      <c r="B9" s="124"/>
      <c r="C9" s="133"/>
      <c r="D9" s="124"/>
      <c r="E9" s="159"/>
      <c r="F9" s="124"/>
      <c r="G9" s="133"/>
      <c r="H9" s="124"/>
      <c r="I9" s="133">
        <f>SUM(I8)</f>
        <v>0</v>
      </c>
      <c r="J9" s="124"/>
      <c r="K9" s="133">
        <v>0</v>
      </c>
      <c r="L9" s="124"/>
      <c r="M9" s="133">
        <f>SUM(M8)</f>
        <v>0</v>
      </c>
      <c r="N9" s="124"/>
      <c r="O9" s="133">
        <f>SUM(O8)</f>
        <v>1988900495</v>
      </c>
      <c r="P9" s="124"/>
      <c r="Q9" s="133">
        <v>0</v>
      </c>
      <c r="R9" s="124"/>
      <c r="S9" s="133">
        <f>SUM(S8)</f>
        <v>1988900495</v>
      </c>
    </row>
    <row r="10" spans="1:19" ht="15.75" thickTop="1" x14ac:dyDescent="0.25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</row>
    <row r="11" spans="1:19" x14ac:dyDescent="0.25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</row>
    <row r="12" spans="1:19" x14ac:dyDescent="0.25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</row>
    <row r="13" spans="1:19" x14ac:dyDescent="0.25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</row>
    <row r="14" spans="1:19" x14ac:dyDescent="0.25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</row>
    <row r="15" spans="1:19" ht="30" x14ac:dyDescent="0.25">
      <c r="A15" s="174">
        <v>17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</row>
    <row r="16" spans="1:19" x14ac:dyDescent="0.25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</row>
    <row r="17" spans="1:19" x14ac:dyDescent="0.25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</row>
  </sheetData>
  <mergeCells count="8">
    <mergeCell ref="A15:S15"/>
    <mergeCell ref="A1:S1"/>
    <mergeCell ref="A2:S2"/>
    <mergeCell ref="A3:S3"/>
    <mergeCell ref="A5:S5"/>
    <mergeCell ref="A6:A7"/>
    <mergeCell ref="I6:M6"/>
    <mergeCell ref="O6:S6"/>
  </mergeCells>
  <pageMargins left="0.7" right="0.7" top="0.75" bottom="0.75" header="0.3" footer="0.3"/>
  <pageSetup paperSize="9" scale="92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V37"/>
  <sheetViews>
    <sheetView rightToLeft="1" view="pageBreakPreview" topLeftCell="A7" zoomScale="70" zoomScaleNormal="70" zoomScaleSheetLayoutView="70" workbookViewId="0">
      <selection activeCell="B10" sqref="B10:N33"/>
    </sheetView>
  </sheetViews>
  <sheetFormatPr defaultRowHeight="21.75" customHeight="1" x14ac:dyDescent="0.25"/>
  <cols>
    <col min="1" max="1" width="2.7109375" style="24" customWidth="1"/>
    <col min="2" max="2" width="38.85546875" style="24" customWidth="1"/>
    <col min="3" max="3" width="1" style="24" customWidth="1"/>
    <col min="4" max="4" width="16.42578125" style="24" bestFit="1" customWidth="1"/>
    <col min="5" max="5" width="3" style="24" bestFit="1" customWidth="1"/>
    <col min="6" max="6" width="13.140625" style="24" bestFit="1" customWidth="1"/>
    <col min="7" max="7" width="3" style="24" bestFit="1" customWidth="1"/>
    <col min="8" max="8" width="16.42578125" style="24" bestFit="1" customWidth="1"/>
    <col min="9" max="9" width="3" style="24" bestFit="1" customWidth="1"/>
    <col min="10" max="10" width="17.85546875" style="24" bestFit="1" customWidth="1"/>
    <col min="11" max="11" width="3" style="24" bestFit="1" customWidth="1"/>
    <col min="12" max="12" width="13.28515625" style="24" customWidth="1"/>
    <col min="13" max="13" width="3" style="24" bestFit="1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33" t="s">
        <v>83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</row>
    <row r="3" spans="2:22" ht="27" customHeight="1" x14ac:dyDescent="0.25">
      <c r="B3" s="233" t="s">
        <v>39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</row>
    <row r="4" spans="2:22" ht="27" customHeight="1" x14ac:dyDescent="0.25">
      <c r="B4" s="233" t="s">
        <v>303</v>
      </c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</row>
    <row r="5" spans="2:22" s="25" customFormat="1" ht="21.75" customHeight="1" x14ac:dyDescent="0.25"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2:22" s="2" customFormat="1" ht="30.75" customHeight="1" x14ac:dyDescent="0.55000000000000004">
      <c r="B6" s="231" t="s">
        <v>198</v>
      </c>
      <c r="C6" s="231"/>
      <c r="D6" s="231"/>
      <c r="E6" s="231"/>
      <c r="F6" s="231"/>
      <c r="G6" s="231"/>
      <c r="H6" s="231"/>
      <c r="I6" s="231"/>
      <c r="J6" s="231"/>
      <c r="K6" s="46"/>
      <c r="L6" s="46"/>
      <c r="M6" s="46"/>
      <c r="N6" s="46"/>
      <c r="O6" s="10"/>
      <c r="P6" s="10"/>
      <c r="Q6" s="10"/>
      <c r="R6" s="10"/>
      <c r="S6" s="10"/>
      <c r="T6" s="10"/>
      <c r="U6" s="10"/>
      <c r="V6" s="10"/>
    </row>
    <row r="7" spans="2:22" s="2" customFormat="1" ht="21.75" customHeight="1" x14ac:dyDescent="0.6">
      <c r="B7" s="45"/>
      <c r="C7" s="18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10"/>
      <c r="P7" s="10"/>
      <c r="Q7" s="10"/>
      <c r="R7" s="10"/>
      <c r="S7" s="10"/>
      <c r="T7" s="10"/>
      <c r="U7" s="10"/>
      <c r="V7" s="10"/>
    </row>
    <row r="8" spans="2:22" s="25" customFormat="1" ht="21.75" customHeight="1" x14ac:dyDescent="0.25">
      <c r="B8" s="232" t="s">
        <v>40</v>
      </c>
      <c r="C8" s="232" t="s">
        <v>40</v>
      </c>
      <c r="D8" s="232" t="s">
        <v>41</v>
      </c>
      <c r="E8" s="232" t="s">
        <v>41</v>
      </c>
      <c r="F8" s="232" t="s">
        <v>41</v>
      </c>
      <c r="G8" s="232" t="s">
        <v>41</v>
      </c>
      <c r="H8" s="232" t="s">
        <v>41</v>
      </c>
      <c r="I8" s="80"/>
      <c r="J8" s="232" t="s">
        <v>42</v>
      </c>
      <c r="K8" s="232" t="s">
        <v>42</v>
      </c>
      <c r="L8" s="232" t="s">
        <v>42</v>
      </c>
      <c r="M8" s="232" t="s">
        <v>42</v>
      </c>
      <c r="N8" s="232" t="s">
        <v>42</v>
      </c>
    </row>
    <row r="9" spans="2:22" s="26" customFormat="1" ht="58.5" customHeight="1" x14ac:dyDescent="0.25">
      <c r="B9" s="235" t="s">
        <v>43</v>
      </c>
      <c r="C9" s="81"/>
      <c r="D9" s="235" t="s">
        <v>44</v>
      </c>
      <c r="E9" s="81"/>
      <c r="F9" s="235" t="s">
        <v>45</v>
      </c>
      <c r="G9" s="81"/>
      <c r="H9" s="235" t="s">
        <v>46</v>
      </c>
      <c r="I9" s="80"/>
      <c r="J9" s="235" t="s">
        <v>44</v>
      </c>
      <c r="K9" s="81"/>
      <c r="L9" s="235" t="s">
        <v>45</v>
      </c>
      <c r="M9" s="81"/>
      <c r="N9" s="235" t="s">
        <v>46</v>
      </c>
    </row>
    <row r="10" spans="2:22" s="25" customFormat="1" ht="23.25" customHeight="1" x14ac:dyDescent="0.25">
      <c r="B10" s="82" t="s">
        <v>243</v>
      </c>
      <c r="C10" s="80"/>
      <c r="D10" s="142">
        <v>533663013</v>
      </c>
      <c r="E10" s="84"/>
      <c r="F10" s="83">
        <v>0</v>
      </c>
      <c r="G10" s="84"/>
      <c r="H10" s="83">
        <v>533663013</v>
      </c>
      <c r="I10" s="84"/>
      <c r="J10" s="83">
        <v>5545035491</v>
      </c>
      <c r="K10" s="84"/>
      <c r="L10" s="83">
        <v>1190487</v>
      </c>
      <c r="M10" s="84"/>
      <c r="N10" s="83">
        <v>5543845004</v>
      </c>
    </row>
    <row r="11" spans="2:22" s="25" customFormat="1" ht="23.25" customHeight="1" x14ac:dyDescent="0.25">
      <c r="B11" s="82" t="s">
        <v>241</v>
      </c>
      <c r="C11" s="80"/>
      <c r="D11" s="142">
        <v>543466518</v>
      </c>
      <c r="E11" s="84"/>
      <c r="F11" s="83">
        <v>36660</v>
      </c>
      <c r="G11" s="84"/>
      <c r="H11" s="83">
        <v>543429858</v>
      </c>
      <c r="I11" s="84"/>
      <c r="J11" s="83">
        <v>4234554884</v>
      </c>
      <c r="K11" s="84"/>
      <c r="L11" s="83">
        <v>1100796</v>
      </c>
      <c r="M11" s="84"/>
      <c r="N11" s="83">
        <v>4233454088</v>
      </c>
    </row>
    <row r="12" spans="2:22" s="25" customFormat="1" ht="23.25" customHeight="1" x14ac:dyDescent="0.25">
      <c r="B12" s="82" t="s">
        <v>271</v>
      </c>
      <c r="C12" s="80"/>
      <c r="D12" s="142">
        <v>514593549</v>
      </c>
      <c r="E12" s="84"/>
      <c r="F12" s="83">
        <v>-150449</v>
      </c>
      <c r="G12" s="84"/>
      <c r="H12" s="83">
        <v>514743998</v>
      </c>
      <c r="I12" s="84"/>
      <c r="J12" s="83">
        <v>1879072743</v>
      </c>
      <c r="K12" s="84"/>
      <c r="L12" s="83">
        <v>1711987</v>
      </c>
      <c r="M12" s="84"/>
      <c r="N12" s="83">
        <v>1877360756</v>
      </c>
    </row>
    <row r="13" spans="2:22" s="25" customFormat="1" ht="23.25" customHeight="1" x14ac:dyDescent="0.25">
      <c r="B13" s="82" t="s">
        <v>242</v>
      </c>
      <c r="C13" s="80"/>
      <c r="D13" s="142">
        <v>0</v>
      </c>
      <c r="E13" s="84"/>
      <c r="F13" s="83">
        <v>0</v>
      </c>
      <c r="G13" s="84"/>
      <c r="H13" s="83">
        <v>0</v>
      </c>
      <c r="I13" s="84"/>
      <c r="J13" s="83">
        <v>1830688521</v>
      </c>
      <c r="K13" s="84"/>
      <c r="L13" s="83">
        <v>0</v>
      </c>
      <c r="M13" s="84"/>
      <c r="N13" s="83">
        <v>1830688521</v>
      </c>
    </row>
    <row r="14" spans="2:22" s="25" customFormat="1" ht="23.25" customHeight="1" x14ac:dyDescent="0.25">
      <c r="B14" s="82" t="s">
        <v>260</v>
      </c>
      <c r="C14" s="80"/>
      <c r="D14" s="142">
        <v>0</v>
      </c>
      <c r="E14" s="84"/>
      <c r="F14" s="83">
        <v>0</v>
      </c>
      <c r="G14" s="84"/>
      <c r="H14" s="83">
        <v>0</v>
      </c>
      <c r="I14" s="84"/>
      <c r="J14" s="83">
        <v>1369857924</v>
      </c>
      <c r="K14" s="84"/>
      <c r="L14" s="83">
        <v>0</v>
      </c>
      <c r="M14" s="84"/>
      <c r="N14" s="83">
        <v>1369857924</v>
      </c>
    </row>
    <row r="15" spans="2:22" s="25" customFormat="1" ht="23.25" customHeight="1" x14ac:dyDescent="0.25">
      <c r="B15" s="82" t="s">
        <v>261</v>
      </c>
      <c r="C15" s="80"/>
      <c r="D15" s="142">
        <v>0</v>
      </c>
      <c r="E15" s="84"/>
      <c r="F15" s="83">
        <v>0</v>
      </c>
      <c r="G15" s="84"/>
      <c r="H15" s="83">
        <v>0</v>
      </c>
      <c r="I15" s="84"/>
      <c r="J15" s="83">
        <v>1048643862</v>
      </c>
      <c r="K15" s="84"/>
      <c r="L15" s="83">
        <v>0</v>
      </c>
      <c r="M15" s="84"/>
      <c r="N15" s="83">
        <v>1048643862</v>
      </c>
    </row>
    <row r="16" spans="2:22" s="25" customFormat="1" ht="23.25" customHeight="1" x14ac:dyDescent="0.25">
      <c r="B16" s="82" t="s">
        <v>262</v>
      </c>
      <c r="C16" s="80"/>
      <c r="D16" s="142">
        <v>0</v>
      </c>
      <c r="E16" s="84"/>
      <c r="F16" s="83">
        <v>0</v>
      </c>
      <c r="G16" s="84"/>
      <c r="H16" s="83">
        <v>0</v>
      </c>
      <c r="I16" s="84"/>
      <c r="J16" s="83">
        <v>497534269</v>
      </c>
      <c r="K16" s="84"/>
      <c r="L16" s="83">
        <v>0</v>
      </c>
      <c r="M16" s="84"/>
      <c r="N16" s="83">
        <v>497534269</v>
      </c>
    </row>
    <row r="17" spans="2:14" s="25" customFormat="1" ht="23.25" customHeight="1" x14ac:dyDescent="0.25">
      <c r="B17" s="82" t="s">
        <v>263</v>
      </c>
      <c r="C17" s="80"/>
      <c r="D17" s="142">
        <v>0</v>
      </c>
      <c r="E17" s="84"/>
      <c r="F17" s="83">
        <v>0</v>
      </c>
      <c r="G17" s="84"/>
      <c r="H17" s="83">
        <v>0</v>
      </c>
      <c r="I17" s="84"/>
      <c r="J17" s="83">
        <v>169022471</v>
      </c>
      <c r="K17" s="84"/>
      <c r="L17" s="83">
        <v>0</v>
      </c>
      <c r="M17" s="84"/>
      <c r="N17" s="83">
        <v>169022471</v>
      </c>
    </row>
    <row r="18" spans="2:14" s="25" customFormat="1" ht="23.25" customHeight="1" x14ac:dyDescent="0.25">
      <c r="B18" s="82" t="s">
        <v>264</v>
      </c>
      <c r="C18" s="80"/>
      <c r="D18" s="142">
        <v>0</v>
      </c>
      <c r="E18" s="84"/>
      <c r="F18" s="83">
        <v>0</v>
      </c>
      <c r="G18" s="84"/>
      <c r="H18" s="83">
        <v>0</v>
      </c>
      <c r="I18" s="84"/>
      <c r="J18" s="83">
        <v>168430497</v>
      </c>
      <c r="K18" s="84"/>
      <c r="L18" s="83">
        <v>0</v>
      </c>
      <c r="M18" s="84"/>
      <c r="N18" s="83">
        <v>168430497</v>
      </c>
    </row>
    <row r="19" spans="2:14" s="25" customFormat="1" ht="23.25" customHeight="1" x14ac:dyDescent="0.25">
      <c r="B19" s="82" t="s">
        <v>265</v>
      </c>
      <c r="C19" s="80"/>
      <c r="D19" s="142">
        <v>0</v>
      </c>
      <c r="E19" s="84"/>
      <c r="F19" s="83">
        <v>0</v>
      </c>
      <c r="G19" s="84"/>
      <c r="H19" s="83">
        <v>0</v>
      </c>
      <c r="I19" s="84"/>
      <c r="J19" s="83">
        <v>127274042</v>
      </c>
      <c r="K19" s="84"/>
      <c r="L19" s="83">
        <v>0</v>
      </c>
      <c r="M19" s="84"/>
      <c r="N19" s="83">
        <v>127274042</v>
      </c>
    </row>
    <row r="20" spans="2:14" s="25" customFormat="1" ht="23.25" customHeight="1" x14ac:dyDescent="0.25">
      <c r="B20" s="82" t="s">
        <v>244</v>
      </c>
      <c r="C20" s="80"/>
      <c r="D20" s="142">
        <v>276231</v>
      </c>
      <c r="E20" s="84"/>
      <c r="F20" s="83">
        <v>0</v>
      </c>
      <c r="G20" s="84"/>
      <c r="H20" s="83">
        <v>276231</v>
      </c>
      <c r="I20" s="84"/>
      <c r="J20" s="83">
        <v>11602051</v>
      </c>
      <c r="K20" s="84"/>
      <c r="L20" s="83">
        <v>0</v>
      </c>
      <c r="M20" s="84"/>
      <c r="N20" s="83">
        <v>11602051</v>
      </c>
    </row>
    <row r="21" spans="2:14" s="25" customFormat="1" ht="23.25" customHeight="1" x14ac:dyDescent="0.25">
      <c r="B21" s="82" t="s">
        <v>245</v>
      </c>
      <c r="C21" s="80"/>
      <c r="D21" s="142">
        <v>0</v>
      </c>
      <c r="E21" s="84"/>
      <c r="F21" s="83">
        <v>0</v>
      </c>
      <c r="G21" s="84"/>
      <c r="H21" s="83">
        <v>0</v>
      </c>
      <c r="I21" s="84"/>
      <c r="J21" s="83">
        <v>2053878</v>
      </c>
      <c r="K21" s="84"/>
      <c r="L21" s="83">
        <v>0</v>
      </c>
      <c r="M21" s="84"/>
      <c r="N21" s="83">
        <v>2053878</v>
      </c>
    </row>
    <row r="22" spans="2:14" s="25" customFormat="1" ht="23.25" customHeight="1" x14ac:dyDescent="0.25">
      <c r="B22" s="82" t="s">
        <v>255</v>
      </c>
      <c r="C22" s="80"/>
      <c r="D22" s="142">
        <v>29070</v>
      </c>
      <c r="E22" s="84"/>
      <c r="F22" s="83">
        <v>0</v>
      </c>
      <c r="G22" s="84"/>
      <c r="H22" s="83">
        <v>29070</v>
      </c>
      <c r="I22" s="84"/>
      <c r="J22" s="83">
        <v>266518</v>
      </c>
      <c r="K22" s="84"/>
      <c r="L22" s="83">
        <v>0</v>
      </c>
      <c r="M22" s="84"/>
      <c r="N22" s="83">
        <v>266518</v>
      </c>
    </row>
    <row r="23" spans="2:14" s="25" customFormat="1" ht="23.25" customHeight="1" x14ac:dyDescent="0.25">
      <c r="B23" s="82" t="s">
        <v>247</v>
      </c>
      <c r="C23" s="80"/>
      <c r="D23" s="142">
        <v>0</v>
      </c>
      <c r="E23" s="84"/>
      <c r="F23" s="83">
        <v>0</v>
      </c>
      <c r="G23" s="84"/>
      <c r="H23" s="83">
        <v>0</v>
      </c>
      <c r="I23" s="84"/>
      <c r="J23" s="83">
        <v>178217</v>
      </c>
      <c r="K23" s="84"/>
      <c r="L23" s="83">
        <v>0</v>
      </c>
      <c r="M23" s="84"/>
      <c r="N23" s="83">
        <v>178217</v>
      </c>
    </row>
    <row r="24" spans="2:14" s="25" customFormat="1" ht="23.25" customHeight="1" x14ac:dyDescent="0.25">
      <c r="B24" s="82" t="s">
        <v>250</v>
      </c>
      <c r="C24" s="80"/>
      <c r="D24" s="142">
        <v>2178</v>
      </c>
      <c r="E24" s="84"/>
      <c r="F24" s="83">
        <v>0</v>
      </c>
      <c r="G24" s="84"/>
      <c r="H24" s="83">
        <v>2178</v>
      </c>
      <c r="I24" s="84"/>
      <c r="J24" s="83">
        <v>41136</v>
      </c>
      <c r="K24" s="84"/>
      <c r="L24" s="83">
        <v>0</v>
      </c>
      <c r="M24" s="84"/>
      <c r="N24" s="83">
        <v>41136</v>
      </c>
    </row>
    <row r="25" spans="2:14" s="25" customFormat="1" ht="22.5" customHeight="1" x14ac:dyDescent="0.25">
      <c r="B25" s="82" t="s">
        <v>251</v>
      </c>
      <c r="C25" s="80"/>
      <c r="D25" s="142">
        <v>3909</v>
      </c>
      <c r="E25" s="84"/>
      <c r="F25" s="83">
        <v>0</v>
      </c>
      <c r="G25" s="84"/>
      <c r="H25" s="83">
        <v>3909</v>
      </c>
      <c r="I25" s="84"/>
      <c r="J25" s="83">
        <v>36232</v>
      </c>
      <c r="K25" s="84"/>
      <c r="L25" s="83">
        <v>0</v>
      </c>
      <c r="M25" s="84"/>
      <c r="N25" s="83">
        <v>36232</v>
      </c>
    </row>
    <row r="26" spans="2:14" s="25" customFormat="1" ht="22.5" customHeight="1" x14ac:dyDescent="0.25">
      <c r="B26" s="82" t="s">
        <v>252</v>
      </c>
      <c r="C26" s="80"/>
      <c r="D26" s="142">
        <v>3952</v>
      </c>
      <c r="E26" s="84"/>
      <c r="F26" s="83">
        <v>0</v>
      </c>
      <c r="G26" s="84"/>
      <c r="H26" s="83">
        <v>3952</v>
      </c>
      <c r="I26" s="84"/>
      <c r="J26" s="83">
        <v>35625</v>
      </c>
      <c r="K26" s="84"/>
      <c r="L26" s="83">
        <v>0</v>
      </c>
      <c r="M26" s="84"/>
      <c r="N26" s="83">
        <v>35625</v>
      </c>
    </row>
    <row r="27" spans="2:14" s="25" customFormat="1" ht="22.5" customHeight="1" x14ac:dyDescent="0.25">
      <c r="B27" s="82" t="s">
        <v>249</v>
      </c>
      <c r="C27" s="80"/>
      <c r="D27" s="142">
        <v>3903</v>
      </c>
      <c r="E27" s="84"/>
      <c r="F27" s="83">
        <v>0</v>
      </c>
      <c r="G27" s="84"/>
      <c r="H27" s="83">
        <v>3903</v>
      </c>
      <c r="I27" s="84"/>
      <c r="J27" s="83">
        <v>28462</v>
      </c>
      <c r="K27" s="84"/>
      <c r="L27" s="83">
        <v>0</v>
      </c>
      <c r="M27" s="84"/>
      <c r="N27" s="83">
        <v>28462</v>
      </c>
    </row>
    <row r="28" spans="2:14" s="25" customFormat="1" ht="22.5" customHeight="1" x14ac:dyDescent="0.25">
      <c r="B28" s="82" t="s">
        <v>253</v>
      </c>
      <c r="C28" s="80"/>
      <c r="D28" s="142">
        <v>3582</v>
      </c>
      <c r="E28" s="84"/>
      <c r="F28" s="83">
        <v>0</v>
      </c>
      <c r="G28" s="84"/>
      <c r="H28" s="83">
        <v>3582</v>
      </c>
      <c r="I28" s="84"/>
      <c r="J28" s="83">
        <v>27109</v>
      </c>
      <c r="K28" s="84"/>
      <c r="L28" s="83">
        <v>0</v>
      </c>
      <c r="M28" s="84"/>
      <c r="N28" s="83">
        <v>27109</v>
      </c>
    </row>
    <row r="29" spans="2:14" s="25" customFormat="1" ht="22.5" customHeight="1" x14ac:dyDescent="0.25">
      <c r="B29" s="82" t="s">
        <v>254</v>
      </c>
      <c r="C29" s="80"/>
      <c r="D29" s="142">
        <v>2442</v>
      </c>
      <c r="E29" s="84"/>
      <c r="F29" s="83">
        <v>0</v>
      </c>
      <c r="G29" s="84"/>
      <c r="H29" s="83">
        <v>2442</v>
      </c>
      <c r="I29" s="84"/>
      <c r="J29" s="83">
        <v>22014</v>
      </c>
      <c r="K29" s="84"/>
      <c r="L29" s="83">
        <v>0</v>
      </c>
      <c r="M29" s="84"/>
      <c r="N29" s="83">
        <v>22014</v>
      </c>
    </row>
    <row r="30" spans="2:14" s="25" customFormat="1" ht="23.25" customHeight="1" x14ac:dyDescent="0.25">
      <c r="B30" s="82" t="s">
        <v>256</v>
      </c>
      <c r="C30" s="80"/>
      <c r="D30" s="142">
        <v>0</v>
      </c>
      <c r="E30" s="84"/>
      <c r="F30" s="83">
        <v>0</v>
      </c>
      <c r="G30" s="84"/>
      <c r="H30" s="83">
        <v>0</v>
      </c>
      <c r="I30" s="84"/>
      <c r="J30" s="83">
        <v>21525</v>
      </c>
      <c r="K30" s="84"/>
      <c r="L30" s="83">
        <v>0</v>
      </c>
      <c r="M30" s="84"/>
      <c r="N30" s="83">
        <v>21525</v>
      </c>
    </row>
    <row r="31" spans="2:14" s="25" customFormat="1" ht="23.25" customHeight="1" x14ac:dyDescent="0.25">
      <c r="B31" s="82" t="s">
        <v>257</v>
      </c>
      <c r="C31" s="80"/>
      <c r="D31" s="142">
        <v>469</v>
      </c>
      <c r="E31" s="84"/>
      <c r="F31" s="83">
        <v>0</v>
      </c>
      <c r="G31" s="84"/>
      <c r="H31" s="83">
        <v>469</v>
      </c>
      <c r="I31" s="84"/>
      <c r="J31" s="83">
        <v>11878</v>
      </c>
      <c r="K31" s="84"/>
      <c r="L31" s="83">
        <v>0</v>
      </c>
      <c r="M31" s="84"/>
      <c r="N31" s="83">
        <v>11878</v>
      </c>
    </row>
    <row r="32" spans="2:14" s="25" customFormat="1" ht="23.25" customHeight="1" x14ac:dyDescent="0.25">
      <c r="B32" s="82" t="s">
        <v>266</v>
      </c>
      <c r="C32" s="80"/>
      <c r="D32" s="142">
        <v>0</v>
      </c>
      <c r="E32" s="84"/>
      <c r="F32" s="83">
        <v>0</v>
      </c>
      <c r="G32" s="84"/>
      <c r="H32" s="83">
        <v>0</v>
      </c>
      <c r="I32" s="84"/>
      <c r="J32" s="83">
        <v>3786</v>
      </c>
      <c r="K32" s="84"/>
      <c r="L32" s="83">
        <v>0</v>
      </c>
      <c r="M32" s="84"/>
      <c r="N32" s="83">
        <v>3786</v>
      </c>
    </row>
    <row r="33" spans="2:14" s="25" customFormat="1" ht="23.25" customHeight="1" x14ac:dyDescent="0.25">
      <c r="B33" s="82" t="s">
        <v>258</v>
      </c>
      <c r="C33" s="80"/>
      <c r="D33" s="142">
        <v>410</v>
      </c>
      <c r="E33" s="84"/>
      <c r="F33" s="83">
        <v>0</v>
      </c>
      <c r="G33" s="84"/>
      <c r="H33" s="83">
        <v>410</v>
      </c>
      <c r="I33" s="84"/>
      <c r="J33" s="83">
        <v>3755</v>
      </c>
      <c r="K33" s="84"/>
      <c r="L33" s="83">
        <v>0</v>
      </c>
      <c r="M33" s="84"/>
      <c r="N33" s="83">
        <v>3755</v>
      </c>
    </row>
    <row r="34" spans="2:14" s="25" customFormat="1" ht="21.75" customHeight="1" thickBot="1" x14ac:dyDescent="0.3">
      <c r="B34" s="234" t="s">
        <v>67</v>
      </c>
      <c r="C34" s="234"/>
      <c r="D34" s="85">
        <f>SUM(D10:D33)</f>
        <v>1592049226</v>
      </c>
      <c r="E34" s="85"/>
      <c r="F34" s="173">
        <f>SUM(F10:F33)</f>
        <v>-113789</v>
      </c>
      <c r="G34" s="85"/>
      <c r="H34" s="85">
        <f>SUM(H10:H33)</f>
        <v>1592163015</v>
      </c>
      <c r="I34" s="85"/>
      <c r="J34" s="85">
        <f>SUM(J10:J33)</f>
        <v>16884446890</v>
      </c>
      <c r="K34" s="85"/>
      <c r="L34" s="85">
        <f>SUM(L10:L33)</f>
        <v>4003270</v>
      </c>
      <c r="M34" s="85"/>
      <c r="N34" s="85">
        <f>SUM(N10:N33)</f>
        <v>16880443620</v>
      </c>
    </row>
    <row r="35" spans="2:14" ht="21.75" customHeight="1" thickTop="1" x14ac:dyDescent="0.25"/>
    <row r="36" spans="2:14" ht="21.75" customHeight="1" x14ac:dyDescent="0.25">
      <c r="F36" s="92"/>
    </row>
    <row r="37" spans="2:14" ht="21.75" customHeight="1" x14ac:dyDescent="0.25">
      <c r="B37" s="230">
        <v>18</v>
      </c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  <c r="N37" s="230"/>
    </row>
  </sheetData>
  <sortState xmlns:xlrd2="http://schemas.microsoft.com/office/spreadsheetml/2017/richdata2" ref="B10:N33">
    <sortCondition descending="1" ref="N10:N33"/>
  </sortState>
  <mergeCells count="16">
    <mergeCell ref="B37:N37"/>
    <mergeCell ref="B6:J6"/>
    <mergeCell ref="B8:C8"/>
    <mergeCell ref="B2:N2"/>
    <mergeCell ref="B3:N3"/>
    <mergeCell ref="B4:N4"/>
    <mergeCell ref="B34:C34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A2:S42"/>
  <sheetViews>
    <sheetView rightToLeft="1" view="pageBreakPreview" zoomScale="110" zoomScaleNormal="110" zoomScaleSheetLayoutView="110" workbookViewId="0">
      <selection activeCell="D9" sqref="D9:G9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6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75" t="s">
        <v>83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</row>
    <row r="3" spans="3:17" ht="30" x14ac:dyDescent="0.55000000000000004">
      <c r="C3" s="175" t="s">
        <v>0</v>
      </c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</row>
    <row r="4" spans="3:17" ht="30" x14ac:dyDescent="0.55000000000000004">
      <c r="C4" s="175" t="s">
        <v>303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</row>
    <row r="5" spans="3:17" ht="30" x14ac:dyDescent="0.55000000000000004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3:17" ht="30" x14ac:dyDescent="0.55000000000000004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3:17" ht="30" x14ac:dyDescent="0.55000000000000004">
      <c r="C7" s="40" t="s">
        <v>68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3:17" s="5" customFormat="1" ht="34.5" customHeight="1" x14ac:dyDescent="0.25">
      <c r="C9" s="176" t="s">
        <v>73</v>
      </c>
      <c r="D9" s="177" t="s">
        <v>283</v>
      </c>
      <c r="E9" s="177" t="s">
        <v>2</v>
      </c>
      <c r="F9" s="177" t="s">
        <v>2</v>
      </c>
      <c r="G9" s="177" t="s">
        <v>2</v>
      </c>
      <c r="I9" s="177" t="s">
        <v>3</v>
      </c>
      <c r="J9" s="177" t="s">
        <v>3</v>
      </c>
      <c r="K9" s="177" t="s">
        <v>3</v>
      </c>
      <c r="M9" s="177" t="s">
        <v>304</v>
      </c>
      <c r="N9" s="177" t="s">
        <v>4</v>
      </c>
      <c r="O9" s="177" t="s">
        <v>4</v>
      </c>
      <c r="P9" s="177" t="s">
        <v>4</v>
      </c>
      <c r="Q9" s="177" t="s">
        <v>4</v>
      </c>
    </row>
    <row r="10" spans="3:17" s="5" customFormat="1" ht="44.25" customHeight="1" x14ac:dyDescent="0.25">
      <c r="C10" s="176"/>
      <c r="D10" s="9"/>
      <c r="E10" s="178" t="s">
        <v>6</v>
      </c>
      <c r="F10" s="9"/>
      <c r="G10" s="178" t="s">
        <v>7</v>
      </c>
      <c r="I10" s="178" t="s">
        <v>74</v>
      </c>
      <c r="J10" s="9"/>
      <c r="K10" s="178" t="s">
        <v>75</v>
      </c>
      <c r="L10" s="31">
        <v>0</v>
      </c>
      <c r="M10" s="178" t="s">
        <v>6</v>
      </c>
      <c r="N10" s="9"/>
      <c r="O10" s="178" t="s">
        <v>7</v>
      </c>
      <c r="Q10" s="180" t="s">
        <v>11</v>
      </c>
    </row>
    <row r="11" spans="3:17" s="5" customFormat="1" ht="39.75" customHeight="1" x14ac:dyDescent="0.25">
      <c r="C11" s="176"/>
      <c r="D11" s="8"/>
      <c r="E11" s="179" t="s">
        <v>6</v>
      </c>
      <c r="F11" s="8"/>
      <c r="G11" s="179" t="s">
        <v>7</v>
      </c>
      <c r="I11" s="179"/>
      <c r="J11" s="8"/>
      <c r="K11" s="179"/>
      <c r="L11" s="31">
        <v>0</v>
      </c>
      <c r="M11" s="179" t="s">
        <v>6</v>
      </c>
      <c r="N11" s="8"/>
      <c r="O11" s="179" t="s">
        <v>7</v>
      </c>
      <c r="Q11" s="181" t="s">
        <v>11</v>
      </c>
    </row>
    <row r="12" spans="3:17" x14ac:dyDescent="0.55000000000000004">
      <c r="C12" s="30" t="s">
        <v>70</v>
      </c>
      <c r="E12" s="103">
        <f>'اوراق مشارکت'!R20</f>
        <v>75537591392</v>
      </c>
      <c r="F12" s="20"/>
      <c r="G12" s="103">
        <f>'اوراق مشارکت'!T20</f>
        <v>80312060315</v>
      </c>
      <c r="H12" s="20"/>
      <c r="I12" s="103">
        <f>'اوراق مشارکت'!X20</f>
        <v>33230810656</v>
      </c>
      <c r="J12" s="20"/>
      <c r="K12" s="103">
        <f>'اوراق مشارکت'!AB20</f>
        <v>43780583328</v>
      </c>
      <c r="L12" s="47">
        <v>0</v>
      </c>
      <c r="M12" s="103">
        <f>'اوراق مشارکت'!AH20</f>
        <v>67434036944</v>
      </c>
      <c r="N12" s="20"/>
      <c r="O12" s="103">
        <f>'اوراق مشارکت'!AJ20</f>
        <v>71215867192</v>
      </c>
      <c r="P12" s="20"/>
      <c r="Q12" s="47">
        <f>O12/$O$17</f>
        <v>0.41064273293779163</v>
      </c>
    </row>
    <row r="13" spans="3:17" x14ac:dyDescent="0.55000000000000004">
      <c r="C13" s="2" t="s">
        <v>85</v>
      </c>
      <c r="E13" s="103">
        <f>سپرده!D26</f>
        <v>65684965065</v>
      </c>
      <c r="F13" s="20"/>
      <c r="G13" s="103">
        <f>سپرده!D26</f>
        <v>65684965065</v>
      </c>
      <c r="H13" s="20"/>
      <c r="I13" s="103">
        <f>سپرده!F26</f>
        <v>15018483608</v>
      </c>
      <c r="J13" s="20"/>
      <c r="K13" s="103">
        <f>سپرده!H26</f>
        <v>14813057674</v>
      </c>
      <c r="L13" s="47">
        <v>0.3836</v>
      </c>
      <c r="M13" s="103">
        <f>سپرده!J26</f>
        <v>65890390999</v>
      </c>
      <c r="N13" s="20"/>
      <c r="O13" s="103">
        <f>سپرده!J26</f>
        <v>65890390999</v>
      </c>
      <c r="P13" s="20"/>
      <c r="Q13" s="102">
        <f>O13/$O$17</f>
        <v>0.37993513666303441</v>
      </c>
    </row>
    <row r="14" spans="3:17" x14ac:dyDescent="0.55000000000000004">
      <c r="C14" s="2" t="s">
        <v>69</v>
      </c>
      <c r="E14" s="103">
        <f>سهام!G29</f>
        <v>9105406474</v>
      </c>
      <c r="F14" s="20"/>
      <c r="G14" s="103">
        <f>سهام!I29</f>
        <v>9394189643.1420002</v>
      </c>
      <c r="H14" s="20"/>
      <c r="I14" s="103">
        <f>سهام!M29</f>
        <v>40661942672.639999</v>
      </c>
      <c r="J14" s="20"/>
      <c r="K14" s="103">
        <f>سهام!Q29</f>
        <v>33216329024.639999</v>
      </c>
      <c r="L14" s="47">
        <v>0</v>
      </c>
      <c r="M14" s="103">
        <f>سهام!W29</f>
        <v>17855665278</v>
      </c>
      <c r="N14" s="20"/>
      <c r="O14" s="103">
        <f>سهام!Y29</f>
        <v>17666520090.845402</v>
      </c>
      <c r="P14" s="20"/>
      <c r="Q14" s="109">
        <f>O14/$O$17</f>
        <v>0.10186814227855255</v>
      </c>
    </row>
    <row r="15" spans="3:17" x14ac:dyDescent="0.55000000000000004">
      <c r="C15" s="2" t="s">
        <v>193</v>
      </c>
      <c r="E15" s="103">
        <f>'واحدهای صندوق'!F10</f>
        <v>0</v>
      </c>
      <c r="F15" s="20"/>
      <c r="G15" s="103">
        <f>'واحدهای صندوق'!H10</f>
        <v>0</v>
      </c>
      <c r="H15" s="20"/>
      <c r="I15" s="103">
        <f>'واحدهای صندوق'!L10</f>
        <v>18366362740</v>
      </c>
      <c r="J15" s="20"/>
      <c r="K15" s="103">
        <f>'واحدهای صندوق'!P10</f>
        <v>0</v>
      </c>
      <c r="L15" s="47"/>
      <c r="M15" s="103">
        <f>'واحدهای صندوق'!V10</f>
        <v>18366362740</v>
      </c>
      <c r="N15" s="20"/>
      <c r="O15" s="103">
        <f>'واحدهای صندوق'!X10</f>
        <v>18652590000</v>
      </c>
      <c r="P15" s="20"/>
      <c r="Q15" s="109">
        <f>O15/$O$17</f>
        <v>0.10755398812062145</v>
      </c>
    </row>
    <row r="16" spans="3:17" x14ac:dyDescent="0.55000000000000004">
      <c r="E16" s="3"/>
      <c r="G16" s="3"/>
      <c r="I16" s="3"/>
      <c r="K16" s="3"/>
      <c r="L16" s="93">
        <v>0.25369999999999998</v>
      </c>
      <c r="M16" s="3"/>
      <c r="O16" s="3"/>
      <c r="Q16" s="7"/>
    </row>
    <row r="17" spans="1:19" ht="21.75" thickBot="1" x14ac:dyDescent="0.6">
      <c r="C17" s="2" t="s">
        <v>67</v>
      </c>
      <c r="D17" s="3">
        <f>SUM(D12:D14)</f>
        <v>0</v>
      </c>
      <c r="E17" s="67">
        <f>SUM(E12:E16)</f>
        <v>150327962931</v>
      </c>
      <c r="F17" s="70">
        <f>SUM(F12:F14)</f>
        <v>0</v>
      </c>
      <c r="G17" s="67">
        <f>SUM(G12:G16)</f>
        <v>155391215023.142</v>
      </c>
      <c r="H17" s="70">
        <f>SUM(H12:H14)</f>
        <v>0</v>
      </c>
      <c r="I17" s="67">
        <f>SUM(I12:I16)</f>
        <v>107277599676.64</v>
      </c>
      <c r="J17" s="70">
        <f>SUM(J12:J14)</f>
        <v>0</v>
      </c>
      <c r="K17" s="67">
        <f>SUM(K12:K16)</f>
        <v>91809970026.639999</v>
      </c>
      <c r="L17" s="70">
        <v>0</v>
      </c>
      <c r="M17" s="67">
        <f>SUM(M12:M16)</f>
        <v>169546455961</v>
      </c>
      <c r="N17" s="70">
        <f>SUM(N12:N14)</f>
        <v>0</v>
      </c>
      <c r="O17" s="67">
        <f>SUM(O12:O16)</f>
        <v>173425368281.8454</v>
      </c>
      <c r="P17" s="70">
        <f>SUM(P12:P14)</f>
        <v>0</v>
      </c>
      <c r="Q17" s="105">
        <f>O17/$O$17</f>
        <v>1</v>
      </c>
    </row>
    <row r="18" spans="1:19" ht="21.75" thickTop="1" x14ac:dyDescent="0.55000000000000004">
      <c r="L18" s="93">
        <v>0.2044</v>
      </c>
      <c r="Q18" s="7"/>
    </row>
    <row r="19" spans="1:19" x14ac:dyDescent="0.55000000000000004">
      <c r="L19" s="93">
        <v>0.11650000000000001</v>
      </c>
    </row>
    <row r="20" spans="1:19" x14ac:dyDescent="0.55000000000000004">
      <c r="L20" s="93">
        <v>0</v>
      </c>
    </row>
    <row r="21" spans="1:19" ht="21" customHeight="1" x14ac:dyDescent="0.55000000000000004">
      <c r="A21" s="174">
        <v>1</v>
      </c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</row>
    <row r="22" spans="1:19" x14ac:dyDescent="0.55000000000000004">
      <c r="L22" s="93">
        <v>0</v>
      </c>
    </row>
    <row r="23" spans="1:19" x14ac:dyDescent="0.55000000000000004">
      <c r="L23" s="93">
        <v>0.13189999999999999</v>
      </c>
    </row>
    <row r="24" spans="1:19" x14ac:dyDescent="0.55000000000000004">
      <c r="L24" s="93">
        <v>3.9899999999999998E-2</v>
      </c>
    </row>
    <row r="25" spans="1:19" x14ac:dyDescent="0.55000000000000004">
      <c r="L25" s="93">
        <v>0.18509999999999999</v>
      </c>
    </row>
    <row r="26" spans="1:19" x14ac:dyDescent="0.55000000000000004">
      <c r="L26" s="93">
        <v>1.89E-2</v>
      </c>
    </row>
    <row r="27" spans="1:19" x14ac:dyDescent="0.55000000000000004">
      <c r="L27" s="93">
        <v>5.16E-2</v>
      </c>
    </row>
    <row r="28" spans="1:19" x14ac:dyDescent="0.55000000000000004">
      <c r="L28" s="93">
        <v>3.6200000000000003E-2</v>
      </c>
    </row>
    <row r="29" spans="1:19" x14ac:dyDescent="0.55000000000000004">
      <c r="L29" s="93">
        <v>0</v>
      </c>
    </row>
    <row r="30" spans="1:19" x14ac:dyDescent="0.55000000000000004">
      <c r="L30" s="93">
        <v>1.8200000000000001E-2</v>
      </c>
    </row>
    <row r="31" spans="1:19" x14ac:dyDescent="0.55000000000000004">
      <c r="L31" s="93">
        <v>3.3000000000000002E-2</v>
      </c>
    </row>
    <row r="32" spans="1:19" x14ac:dyDescent="0.55000000000000004">
      <c r="L32" s="93">
        <v>5.7999999999999996E-3</v>
      </c>
    </row>
    <row r="33" spans="12:12" x14ac:dyDescent="0.55000000000000004">
      <c r="L33" s="93">
        <v>2.0000000000000001E-4</v>
      </c>
    </row>
    <row r="34" spans="12:12" x14ac:dyDescent="0.55000000000000004">
      <c r="L34" s="93">
        <v>0</v>
      </c>
    </row>
    <row r="35" spans="12:12" x14ac:dyDescent="0.55000000000000004">
      <c r="L35" s="93">
        <v>0</v>
      </c>
    </row>
    <row r="36" spans="12:12" x14ac:dyDescent="0.55000000000000004">
      <c r="L36" s="93">
        <v>0</v>
      </c>
    </row>
    <row r="37" spans="12:12" x14ac:dyDescent="0.55000000000000004">
      <c r="L37" s="93">
        <v>1E-4</v>
      </c>
    </row>
    <row r="38" spans="12:12" x14ac:dyDescent="0.55000000000000004">
      <c r="L38" s="93">
        <v>-9.1000000000000004E-3</v>
      </c>
    </row>
    <row r="39" spans="12:12" x14ac:dyDescent="0.55000000000000004">
      <c r="L39" s="93">
        <v>0</v>
      </c>
    </row>
    <row r="40" spans="12:12" x14ac:dyDescent="0.55000000000000004">
      <c r="L40" s="93">
        <v>0</v>
      </c>
    </row>
    <row r="42" spans="12:12" x14ac:dyDescent="0.55000000000000004">
      <c r="L42" s="2">
        <f>SUM(L10:L40)</f>
        <v>1.47</v>
      </c>
    </row>
  </sheetData>
  <sortState xmlns:xlrd2="http://schemas.microsoft.com/office/spreadsheetml/2017/richdata2" ref="E12:Q14">
    <sortCondition descending="1" ref="O12:O14"/>
  </sortState>
  <mergeCells count="15">
    <mergeCell ref="A21:S21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43"/>
  <sheetViews>
    <sheetView rightToLeft="1" view="pageBreakPreview" topLeftCell="B13" zoomScaleNormal="55" zoomScaleSheetLayoutView="100" workbookViewId="0">
      <selection activeCell="B28" sqref="A28:XFD31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77" t="s">
        <v>83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</row>
    <row r="3" spans="2:28" ht="30" x14ac:dyDescent="0.55000000000000004">
      <c r="B3" s="177" t="s">
        <v>39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</row>
    <row r="4" spans="2:28" ht="30" x14ac:dyDescent="0.55000000000000004">
      <c r="B4" s="177" t="s">
        <v>303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</row>
    <row r="5" spans="2:28" ht="61.5" customHeight="1" x14ac:dyDescent="0.55000000000000004"/>
    <row r="6" spans="2:28" s="2" customFormat="1" ht="30" x14ac:dyDescent="0.55000000000000004">
      <c r="B6" s="11" t="s">
        <v>199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" customFormat="1" ht="34.5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27" customHeight="1" x14ac:dyDescent="0.55000000000000004">
      <c r="B8" s="176" t="s">
        <v>1</v>
      </c>
      <c r="D8" s="177" t="s">
        <v>41</v>
      </c>
      <c r="E8" s="177" t="s">
        <v>41</v>
      </c>
      <c r="F8" s="177" t="s">
        <v>41</v>
      </c>
      <c r="G8" s="177" t="s">
        <v>41</v>
      </c>
      <c r="H8" s="177" t="s">
        <v>41</v>
      </c>
      <c r="I8" s="177" t="s">
        <v>41</v>
      </c>
      <c r="J8" s="177" t="s">
        <v>41</v>
      </c>
      <c r="L8" s="177" t="s">
        <v>42</v>
      </c>
      <c r="M8" s="177" t="s">
        <v>42</v>
      </c>
      <c r="N8" s="177" t="s">
        <v>42</v>
      </c>
      <c r="O8" s="177" t="s">
        <v>42</v>
      </c>
      <c r="P8" s="177" t="s">
        <v>42</v>
      </c>
      <c r="Q8" s="177" t="s">
        <v>42</v>
      </c>
      <c r="R8" s="177" t="s">
        <v>42</v>
      </c>
    </row>
    <row r="9" spans="2:28" ht="69" customHeight="1" x14ac:dyDescent="0.65">
      <c r="B9" s="176" t="s">
        <v>1</v>
      </c>
      <c r="D9" s="236" t="s">
        <v>5</v>
      </c>
      <c r="E9" s="39"/>
      <c r="F9" s="236" t="s">
        <v>181</v>
      </c>
      <c r="G9" s="39"/>
      <c r="H9" s="236" t="s">
        <v>53</v>
      </c>
      <c r="I9" s="39"/>
      <c r="J9" s="236" t="s">
        <v>54</v>
      </c>
      <c r="K9" s="28"/>
      <c r="L9" s="236" t="s">
        <v>5</v>
      </c>
      <c r="M9" s="39"/>
      <c r="N9" s="236" t="s">
        <v>181</v>
      </c>
      <c r="O9" s="39"/>
      <c r="P9" s="236" t="s">
        <v>53</v>
      </c>
      <c r="Q9" s="39"/>
      <c r="R9" s="218" t="s">
        <v>191</v>
      </c>
    </row>
    <row r="10" spans="2:28" ht="21.75" customHeight="1" x14ac:dyDescent="0.55000000000000004">
      <c r="B10" s="22" t="s">
        <v>222</v>
      </c>
      <c r="D10" s="65">
        <v>26170</v>
      </c>
      <c r="E10" s="5"/>
      <c r="F10" s="65">
        <v>16024126500</v>
      </c>
      <c r="G10" s="5"/>
      <c r="H10" s="65">
        <v>16171204071</v>
      </c>
      <c r="I10" s="5"/>
      <c r="J10" s="65">
        <v>-147077570</v>
      </c>
      <c r="K10" s="5"/>
      <c r="L10" s="65">
        <v>26170</v>
      </c>
      <c r="M10" s="5"/>
      <c r="N10" s="65">
        <v>16024126500</v>
      </c>
      <c r="O10" s="5"/>
      <c r="P10" s="65">
        <v>14508033511</v>
      </c>
      <c r="Q10" s="5"/>
      <c r="R10" s="65">
        <v>1516092989</v>
      </c>
    </row>
    <row r="11" spans="2:28" ht="21.75" customHeight="1" x14ac:dyDescent="0.55000000000000004">
      <c r="B11" s="22" t="s">
        <v>219</v>
      </c>
      <c r="D11" s="65">
        <v>22175</v>
      </c>
      <c r="E11" s="5"/>
      <c r="F11" s="65">
        <v>12507315388</v>
      </c>
      <c r="G11" s="5"/>
      <c r="H11" s="65">
        <v>13484128101</v>
      </c>
      <c r="I11" s="5"/>
      <c r="J11" s="65">
        <v>-976812712</v>
      </c>
      <c r="K11" s="5"/>
      <c r="L11" s="65">
        <v>22175</v>
      </c>
      <c r="M11" s="5"/>
      <c r="N11" s="65">
        <v>12507315388</v>
      </c>
      <c r="O11" s="5"/>
      <c r="P11" s="65">
        <v>11529159691</v>
      </c>
      <c r="Q11" s="5"/>
      <c r="R11" s="65">
        <v>978155697</v>
      </c>
    </row>
    <row r="12" spans="2:28" ht="21.75" customHeight="1" x14ac:dyDescent="0.55000000000000004">
      <c r="B12" s="22" t="s">
        <v>234</v>
      </c>
      <c r="D12" s="65">
        <v>9190</v>
      </c>
      <c r="E12" s="5"/>
      <c r="F12" s="65">
        <v>6949688540</v>
      </c>
      <c r="G12" s="5"/>
      <c r="H12" s="65">
        <v>6846668936</v>
      </c>
      <c r="I12" s="5"/>
      <c r="J12" s="65">
        <v>103019604</v>
      </c>
      <c r="K12" s="5"/>
      <c r="L12" s="65">
        <v>9190</v>
      </c>
      <c r="M12" s="5"/>
      <c r="N12" s="65">
        <v>6949688540</v>
      </c>
      <c r="O12" s="5"/>
      <c r="P12" s="65">
        <v>6514062055</v>
      </c>
      <c r="Q12" s="5"/>
      <c r="R12" s="65">
        <v>435626485</v>
      </c>
    </row>
    <row r="13" spans="2:28" ht="21.75" customHeight="1" x14ac:dyDescent="0.55000000000000004">
      <c r="B13" s="22" t="s">
        <v>237</v>
      </c>
      <c r="D13" s="65">
        <v>19119</v>
      </c>
      <c r="E13" s="5"/>
      <c r="F13" s="65">
        <v>10948613644</v>
      </c>
      <c r="G13" s="5"/>
      <c r="H13" s="65">
        <v>10846097299</v>
      </c>
      <c r="I13" s="5"/>
      <c r="J13" s="65">
        <v>102516345</v>
      </c>
      <c r="K13" s="5"/>
      <c r="L13" s="65">
        <v>19119</v>
      </c>
      <c r="M13" s="5"/>
      <c r="N13" s="65">
        <v>10948613644</v>
      </c>
      <c r="O13" s="5"/>
      <c r="P13" s="65">
        <v>10568460434</v>
      </c>
      <c r="Q13" s="5"/>
      <c r="R13" s="65">
        <v>380153210</v>
      </c>
    </row>
    <row r="14" spans="2:28" ht="21.75" customHeight="1" x14ac:dyDescent="0.55000000000000004">
      <c r="B14" s="22" t="s">
        <v>225</v>
      </c>
      <c r="D14" s="65">
        <v>19364</v>
      </c>
      <c r="E14" s="5"/>
      <c r="F14" s="65">
        <v>11325305996</v>
      </c>
      <c r="G14" s="5"/>
      <c r="H14" s="65">
        <v>11426623918</v>
      </c>
      <c r="I14" s="5"/>
      <c r="J14" s="65">
        <v>-101317921</v>
      </c>
      <c r="K14" s="5"/>
      <c r="L14" s="65">
        <v>19364</v>
      </c>
      <c r="M14" s="5"/>
      <c r="N14" s="65">
        <v>11325305996</v>
      </c>
      <c r="O14" s="5"/>
      <c r="P14" s="65">
        <v>10994088117</v>
      </c>
      <c r="Q14" s="5"/>
      <c r="R14" s="65">
        <v>331217879</v>
      </c>
    </row>
    <row r="15" spans="2:28" ht="21.75" customHeight="1" x14ac:dyDescent="0.55000000000000004">
      <c r="B15" s="22" t="s">
        <v>286</v>
      </c>
      <c r="D15" s="65">
        <v>1802380</v>
      </c>
      <c r="E15" s="5"/>
      <c r="F15" s="65">
        <v>3850268398</v>
      </c>
      <c r="G15" s="5"/>
      <c r="H15" s="65">
        <v>3562644279</v>
      </c>
      <c r="I15" s="5"/>
      <c r="J15" s="65">
        <v>287624119</v>
      </c>
      <c r="K15" s="5"/>
      <c r="L15" s="65">
        <v>1802380</v>
      </c>
      <c r="M15" s="5"/>
      <c r="N15" s="65">
        <v>3850268398</v>
      </c>
      <c r="O15" s="5"/>
      <c r="P15" s="65">
        <v>3562644279</v>
      </c>
      <c r="Q15" s="5"/>
      <c r="R15" s="65">
        <v>287624119</v>
      </c>
    </row>
    <row r="16" spans="2:28" ht="21.75" customHeight="1" x14ac:dyDescent="0.55000000000000004">
      <c r="B16" s="22" t="s">
        <v>281</v>
      </c>
      <c r="D16" s="65">
        <v>900000</v>
      </c>
      <c r="E16" s="5"/>
      <c r="F16" s="65">
        <v>18652590000</v>
      </c>
      <c r="G16" s="5"/>
      <c r="H16" s="65">
        <v>18366362740</v>
      </c>
      <c r="I16" s="5"/>
      <c r="J16" s="65">
        <v>286227260</v>
      </c>
      <c r="K16" s="5"/>
      <c r="L16" s="65">
        <v>900000</v>
      </c>
      <c r="M16" s="5"/>
      <c r="N16" s="65">
        <v>18652590000</v>
      </c>
      <c r="O16" s="5"/>
      <c r="P16" s="65">
        <v>18366362740</v>
      </c>
      <c r="Q16" s="5"/>
      <c r="R16" s="65">
        <v>286227260</v>
      </c>
    </row>
    <row r="17" spans="2:51" ht="21.75" customHeight="1" x14ac:dyDescent="0.55000000000000004">
      <c r="B17" s="22" t="s">
        <v>315</v>
      </c>
      <c r="D17" s="65">
        <v>21294</v>
      </c>
      <c r="E17" s="5"/>
      <c r="F17" s="65">
        <v>12520944507</v>
      </c>
      <c r="G17" s="5"/>
      <c r="H17" s="65">
        <v>12416681667</v>
      </c>
      <c r="I17" s="5"/>
      <c r="J17" s="65">
        <v>104262840</v>
      </c>
      <c r="K17" s="5"/>
      <c r="L17" s="65">
        <v>21294</v>
      </c>
      <c r="M17" s="5"/>
      <c r="N17" s="65">
        <v>12520944507</v>
      </c>
      <c r="O17" s="5"/>
      <c r="P17" s="65">
        <v>12416681667</v>
      </c>
      <c r="Q17" s="5"/>
      <c r="R17" s="65">
        <v>104262840</v>
      </c>
    </row>
    <row r="18" spans="2:51" ht="21.75" customHeight="1" x14ac:dyDescent="0.55000000000000004">
      <c r="B18" s="22" t="s">
        <v>298</v>
      </c>
      <c r="D18" s="65">
        <v>1300</v>
      </c>
      <c r="E18" s="5"/>
      <c r="F18" s="65">
        <v>939872617</v>
      </c>
      <c r="G18" s="5"/>
      <c r="H18" s="65">
        <v>1017101875</v>
      </c>
      <c r="I18" s="5"/>
      <c r="J18" s="65">
        <v>-77229257</v>
      </c>
      <c r="K18" s="5"/>
      <c r="L18" s="65">
        <v>1300</v>
      </c>
      <c r="M18" s="5"/>
      <c r="N18" s="65">
        <v>939872617</v>
      </c>
      <c r="O18" s="5"/>
      <c r="P18" s="65">
        <v>903551469</v>
      </c>
      <c r="Q18" s="5"/>
      <c r="R18" s="65">
        <v>36321148</v>
      </c>
    </row>
    <row r="19" spans="2:51" ht="21.75" customHeight="1" x14ac:dyDescent="0.55000000000000004">
      <c r="B19" s="22" t="s">
        <v>309</v>
      </c>
      <c r="D19" s="65">
        <v>800000</v>
      </c>
      <c r="E19" s="5"/>
      <c r="F19" s="65">
        <v>714920760</v>
      </c>
      <c r="G19" s="5"/>
      <c r="H19" s="65">
        <v>707641939</v>
      </c>
      <c r="I19" s="5"/>
      <c r="J19" s="65">
        <v>7278821</v>
      </c>
      <c r="K19" s="5"/>
      <c r="L19" s="65">
        <v>800000</v>
      </c>
      <c r="M19" s="5"/>
      <c r="N19" s="65">
        <v>714920760</v>
      </c>
      <c r="O19" s="5"/>
      <c r="P19" s="65">
        <v>707641939</v>
      </c>
      <c r="Q19" s="5"/>
      <c r="R19" s="65">
        <v>7278821</v>
      </c>
    </row>
    <row r="20" spans="2:51" ht="21.75" customHeight="1" x14ac:dyDescent="0.55000000000000004">
      <c r="B20" s="22" t="s">
        <v>276</v>
      </c>
      <c r="D20" s="65">
        <v>400000</v>
      </c>
      <c r="E20" s="5"/>
      <c r="F20" s="65">
        <v>1604396700</v>
      </c>
      <c r="G20" s="5"/>
      <c r="H20" s="65">
        <v>1597481083</v>
      </c>
      <c r="I20" s="5"/>
      <c r="J20" s="65">
        <v>6915617</v>
      </c>
      <c r="K20" s="5"/>
      <c r="L20" s="65">
        <v>400000</v>
      </c>
      <c r="M20" s="5"/>
      <c r="N20" s="65">
        <v>1604396700</v>
      </c>
      <c r="O20" s="5"/>
      <c r="P20" s="65">
        <v>1597481083</v>
      </c>
      <c r="Q20" s="5"/>
      <c r="R20" s="65">
        <v>6915617</v>
      </c>
    </row>
    <row r="21" spans="2:51" ht="21.75" customHeight="1" x14ac:dyDescent="0.55000000000000004">
      <c r="B21" s="22" t="s">
        <v>310</v>
      </c>
      <c r="D21" s="65">
        <v>13382</v>
      </c>
      <c r="E21" s="5"/>
      <c r="F21" s="65">
        <v>226991762</v>
      </c>
      <c r="G21" s="5"/>
      <c r="H21" s="65">
        <v>227863220</v>
      </c>
      <c r="I21" s="5"/>
      <c r="J21" s="65">
        <v>-871457</v>
      </c>
      <c r="K21" s="5"/>
      <c r="L21" s="65">
        <v>13382</v>
      </c>
      <c r="M21" s="5"/>
      <c r="N21" s="65">
        <v>226991762</v>
      </c>
      <c r="O21" s="5"/>
      <c r="P21" s="65">
        <v>227863220</v>
      </c>
      <c r="Q21" s="5"/>
      <c r="R21" s="65">
        <v>-871457</v>
      </c>
    </row>
    <row r="22" spans="2:51" ht="21.75" customHeight="1" x14ac:dyDescent="0.55000000000000004">
      <c r="B22" s="22" t="s">
        <v>308</v>
      </c>
      <c r="D22" s="65">
        <v>400000</v>
      </c>
      <c r="E22" s="5"/>
      <c r="F22" s="65">
        <v>779335200</v>
      </c>
      <c r="G22" s="5"/>
      <c r="H22" s="65">
        <v>800342023</v>
      </c>
      <c r="I22" s="5"/>
      <c r="J22" s="65">
        <v>-21006823</v>
      </c>
      <c r="K22" s="5"/>
      <c r="L22" s="65">
        <v>400000</v>
      </c>
      <c r="M22" s="5"/>
      <c r="N22" s="65">
        <v>779335200</v>
      </c>
      <c r="O22" s="5"/>
      <c r="P22" s="65">
        <v>800342023</v>
      </c>
      <c r="Q22" s="5"/>
      <c r="R22" s="65">
        <v>-21006823</v>
      </c>
    </row>
    <row r="23" spans="2:51" ht="21.75" customHeight="1" x14ac:dyDescent="0.55000000000000004">
      <c r="B23" s="22" t="s">
        <v>306</v>
      </c>
      <c r="D23" s="65">
        <v>3000000</v>
      </c>
      <c r="E23" s="5"/>
      <c r="F23" s="65">
        <v>1601414550</v>
      </c>
      <c r="G23" s="5"/>
      <c r="H23" s="65">
        <v>1627440456</v>
      </c>
      <c r="I23" s="5"/>
      <c r="J23" s="65">
        <v>-26025906</v>
      </c>
      <c r="K23" s="5"/>
      <c r="L23" s="65">
        <v>3000000</v>
      </c>
      <c r="M23" s="5"/>
      <c r="N23" s="65">
        <v>1601414550</v>
      </c>
      <c r="O23" s="5"/>
      <c r="P23" s="65">
        <v>1627440456</v>
      </c>
      <c r="Q23" s="5"/>
      <c r="R23" s="65">
        <v>-26025906</v>
      </c>
    </row>
    <row r="24" spans="2:51" ht="21.75" customHeight="1" x14ac:dyDescent="0.55000000000000004">
      <c r="B24" s="22" t="s">
        <v>289</v>
      </c>
      <c r="D24" s="65">
        <v>800000</v>
      </c>
      <c r="E24" s="5"/>
      <c r="F24" s="65">
        <v>2301424560</v>
      </c>
      <c r="G24" s="5"/>
      <c r="H24" s="65">
        <v>2341370767</v>
      </c>
      <c r="I24" s="5"/>
      <c r="J24" s="65">
        <v>-39946207</v>
      </c>
      <c r="K24" s="5"/>
      <c r="L24" s="65">
        <v>800000</v>
      </c>
      <c r="M24" s="5"/>
      <c r="N24" s="65">
        <v>2301424560</v>
      </c>
      <c r="O24" s="5"/>
      <c r="P24" s="65">
        <v>2341370767</v>
      </c>
      <c r="Q24" s="5"/>
      <c r="R24" s="65">
        <v>-39946207</v>
      </c>
    </row>
    <row r="25" spans="2:51" ht="21.75" customHeight="1" x14ac:dyDescent="0.55000000000000004">
      <c r="B25" s="22" t="s">
        <v>307</v>
      </c>
      <c r="D25" s="65">
        <v>400000</v>
      </c>
      <c r="E25" s="5"/>
      <c r="F25" s="65">
        <v>1103395500</v>
      </c>
      <c r="G25" s="5"/>
      <c r="H25" s="65">
        <v>1149465708</v>
      </c>
      <c r="I25" s="5"/>
      <c r="J25" s="65">
        <v>-46070208</v>
      </c>
      <c r="K25" s="5"/>
      <c r="L25" s="65">
        <v>400000</v>
      </c>
      <c r="M25" s="5"/>
      <c r="N25" s="65">
        <v>1103395500</v>
      </c>
      <c r="O25" s="5"/>
      <c r="P25" s="65">
        <v>1149465708</v>
      </c>
      <c r="Q25" s="5"/>
      <c r="R25" s="65">
        <v>-46070208</v>
      </c>
    </row>
    <row r="26" spans="2:51" ht="21.75" customHeight="1" x14ac:dyDescent="0.55000000000000004">
      <c r="B26" s="22" t="s">
        <v>305</v>
      </c>
      <c r="D26" s="65">
        <v>400000</v>
      </c>
      <c r="E26" s="5"/>
      <c r="F26" s="65">
        <v>1642568220</v>
      </c>
      <c r="G26" s="5"/>
      <c r="H26" s="65">
        <v>1761633280</v>
      </c>
      <c r="I26" s="5"/>
      <c r="J26" s="65">
        <v>-119065060</v>
      </c>
      <c r="K26" s="5"/>
      <c r="L26" s="65">
        <v>400000</v>
      </c>
      <c r="M26" s="5"/>
      <c r="N26" s="65">
        <v>1642568220</v>
      </c>
      <c r="O26" s="5"/>
      <c r="P26" s="65">
        <v>1761633280</v>
      </c>
      <c r="Q26" s="5"/>
      <c r="R26" s="65">
        <v>-119065060</v>
      </c>
    </row>
    <row r="27" spans="2:51" ht="21.75" customHeight="1" x14ac:dyDescent="0.55000000000000004">
      <c r="B27" s="22" t="s">
        <v>290</v>
      </c>
      <c r="D27" s="65">
        <v>400000</v>
      </c>
      <c r="E27" s="5"/>
      <c r="F27" s="65">
        <v>3841804440</v>
      </c>
      <c r="G27" s="5"/>
      <c r="H27" s="65">
        <v>4079782523</v>
      </c>
      <c r="I27" s="5"/>
      <c r="J27" s="65">
        <v>-237978083</v>
      </c>
      <c r="K27" s="5"/>
      <c r="L27" s="65">
        <v>400000</v>
      </c>
      <c r="M27" s="5"/>
      <c r="N27" s="65">
        <v>3841804440</v>
      </c>
      <c r="O27" s="5"/>
      <c r="P27" s="65">
        <v>4079782523</v>
      </c>
      <c r="Q27" s="5"/>
      <c r="R27" s="65">
        <v>-237978083</v>
      </c>
    </row>
    <row r="28" spans="2:51" ht="21.75" thickBot="1" x14ac:dyDescent="0.6">
      <c r="B28" s="36" t="s">
        <v>67</v>
      </c>
      <c r="D28" s="66">
        <f>SUM(D10:D27)</f>
        <v>9434374</v>
      </c>
      <c r="E28" s="5"/>
      <c r="F28" s="66">
        <f>SUM(F10:F27)</f>
        <v>107534977282</v>
      </c>
      <c r="G28" s="5"/>
      <c r="H28" s="66">
        <f>SUM(H10:H27)</f>
        <v>108430533885</v>
      </c>
      <c r="I28" s="5"/>
      <c r="J28" s="66">
        <f>SUM(J10:J27)</f>
        <v>-895556598</v>
      </c>
      <c r="K28" s="5"/>
      <c r="L28" s="66">
        <f>SUM(L10:L27)</f>
        <v>9434374</v>
      </c>
      <c r="M28" s="5"/>
      <c r="N28" s="66">
        <f>SUM(N10:N27)</f>
        <v>107534977282</v>
      </c>
      <c r="O28" s="5"/>
      <c r="P28" s="66">
        <f>SUM(P10:P27)</f>
        <v>103656064962</v>
      </c>
      <c r="Q28" s="5"/>
      <c r="R28" s="66">
        <f>SUM(R10:R27)</f>
        <v>3878912321</v>
      </c>
      <c r="AI28" s="22"/>
      <c r="AK28" s="65"/>
      <c r="AL28" s="5"/>
      <c r="AM28" s="65"/>
      <c r="AN28" s="5"/>
      <c r="AO28" s="65"/>
      <c r="AP28" s="5"/>
      <c r="AQ28" s="65"/>
      <c r="AR28" s="5"/>
      <c r="AS28" s="65"/>
      <c r="AT28" s="5"/>
      <c r="AU28" s="65"/>
      <c r="AV28" s="5"/>
      <c r="AW28" s="65"/>
      <c r="AX28" s="5"/>
      <c r="AY28" s="65"/>
    </row>
    <row r="29" spans="2:51" ht="21.75" thickTop="1" x14ac:dyDescent="0.55000000000000004">
      <c r="AI29" s="22"/>
      <c r="AK29" s="65"/>
      <c r="AL29" s="5"/>
      <c r="AM29" s="65"/>
      <c r="AN29" s="5"/>
      <c r="AO29" s="65"/>
      <c r="AP29" s="5"/>
      <c r="AQ29" s="65"/>
      <c r="AR29" s="5"/>
      <c r="AS29" s="65"/>
      <c r="AT29" s="5"/>
      <c r="AU29" s="65"/>
      <c r="AV29" s="5"/>
      <c r="AW29" s="65"/>
      <c r="AX29" s="5"/>
      <c r="AY29" s="65"/>
    </row>
    <row r="30" spans="2:51" ht="30" x14ac:dyDescent="0.75">
      <c r="J30" s="43">
        <v>19</v>
      </c>
      <c r="L30" s="21"/>
      <c r="AI30" s="22"/>
      <c r="AK30" s="65"/>
      <c r="AL30" s="5"/>
      <c r="AM30" s="65"/>
      <c r="AN30" s="5"/>
      <c r="AO30" s="65"/>
      <c r="AP30" s="5"/>
      <c r="AQ30" s="65"/>
      <c r="AR30" s="5"/>
      <c r="AS30" s="65"/>
      <c r="AT30" s="5"/>
      <c r="AU30" s="65"/>
      <c r="AV30" s="5"/>
      <c r="AW30" s="65"/>
      <c r="AX30" s="5"/>
      <c r="AY30" s="65"/>
    </row>
    <row r="31" spans="2:51" x14ac:dyDescent="0.55000000000000004">
      <c r="AI31" s="22"/>
      <c r="AK31" s="65"/>
      <c r="AL31" s="5"/>
      <c r="AM31" s="65"/>
      <c r="AN31" s="5"/>
      <c r="AO31" s="65"/>
      <c r="AP31" s="5"/>
      <c r="AQ31" s="65"/>
      <c r="AR31" s="5"/>
      <c r="AS31" s="65"/>
      <c r="AT31" s="5"/>
      <c r="AU31" s="65"/>
      <c r="AV31" s="5"/>
      <c r="AW31" s="65"/>
      <c r="AX31" s="5"/>
      <c r="AY31" s="65"/>
    </row>
    <row r="32" spans="2:51" x14ac:dyDescent="0.55000000000000004">
      <c r="AI32" s="22"/>
      <c r="AK32" s="65"/>
      <c r="AL32" s="5"/>
      <c r="AM32" s="65"/>
      <c r="AN32" s="5"/>
      <c r="AO32" s="65"/>
      <c r="AP32" s="5"/>
      <c r="AQ32" s="65"/>
      <c r="AR32" s="5"/>
      <c r="AS32" s="65"/>
      <c r="AT32" s="5"/>
      <c r="AU32" s="65"/>
      <c r="AV32" s="5"/>
      <c r="AW32" s="65"/>
      <c r="AX32" s="5"/>
      <c r="AY32" s="65"/>
    </row>
    <row r="33" spans="36:52" x14ac:dyDescent="0.55000000000000004">
      <c r="AJ33" s="22"/>
      <c r="AL33" s="65"/>
      <c r="AM33" s="5"/>
      <c r="AN33" s="65"/>
      <c r="AO33" s="5"/>
      <c r="AP33" s="65"/>
      <c r="AQ33" s="5"/>
      <c r="AR33" s="65"/>
      <c r="AS33" s="5"/>
      <c r="AT33" s="65"/>
      <c r="AU33" s="5"/>
      <c r="AV33" s="65"/>
      <c r="AW33" s="5"/>
      <c r="AX33" s="65"/>
      <c r="AY33" s="5"/>
      <c r="AZ33" s="65"/>
    </row>
    <row r="34" spans="36:52" x14ac:dyDescent="0.55000000000000004">
      <c r="AJ34" s="22"/>
      <c r="AL34" s="65"/>
      <c r="AM34" s="5"/>
      <c r="AN34" s="65"/>
      <c r="AO34" s="5"/>
      <c r="AP34" s="65"/>
      <c r="AQ34" s="5"/>
      <c r="AR34" s="65"/>
      <c r="AS34" s="5"/>
      <c r="AT34" s="65"/>
      <c r="AU34" s="5"/>
      <c r="AV34" s="65"/>
      <c r="AW34" s="5"/>
      <c r="AX34" s="65"/>
      <c r="AY34" s="5"/>
      <c r="AZ34" s="65"/>
    </row>
    <row r="35" spans="36:52" x14ac:dyDescent="0.55000000000000004">
      <c r="AJ35" s="22"/>
      <c r="AL35" s="65"/>
      <c r="AM35" s="5"/>
      <c r="AN35" s="65"/>
      <c r="AO35" s="5"/>
      <c r="AP35" s="65"/>
      <c r="AQ35" s="5"/>
      <c r="AR35" s="65"/>
      <c r="AS35" s="5"/>
      <c r="AT35" s="65"/>
      <c r="AU35" s="5"/>
      <c r="AV35" s="65"/>
      <c r="AW35" s="5"/>
      <c r="AX35" s="65"/>
      <c r="AY35" s="5"/>
      <c r="AZ35" s="65"/>
    </row>
    <row r="36" spans="36:52" x14ac:dyDescent="0.55000000000000004">
      <c r="AJ36" s="22"/>
      <c r="AL36" s="65"/>
      <c r="AM36" s="5"/>
      <c r="AN36" s="65"/>
      <c r="AO36" s="5"/>
      <c r="AP36" s="65"/>
      <c r="AQ36" s="5"/>
      <c r="AR36" s="65"/>
      <c r="AS36" s="5"/>
      <c r="AT36" s="65"/>
      <c r="AU36" s="5"/>
      <c r="AV36" s="65"/>
      <c r="AW36" s="5"/>
      <c r="AX36" s="65"/>
      <c r="AY36" s="5"/>
      <c r="AZ36" s="65"/>
    </row>
    <row r="37" spans="36:52" x14ac:dyDescent="0.55000000000000004">
      <c r="AJ37" s="22"/>
      <c r="AL37" s="65"/>
      <c r="AM37" s="5"/>
      <c r="AN37" s="65"/>
      <c r="AO37" s="5"/>
      <c r="AP37" s="65"/>
      <c r="AQ37" s="5"/>
      <c r="AR37" s="65"/>
      <c r="AS37" s="5"/>
      <c r="AT37" s="65"/>
      <c r="AU37" s="5"/>
      <c r="AV37" s="65"/>
      <c r="AW37" s="5"/>
      <c r="AX37" s="65"/>
      <c r="AY37" s="5"/>
      <c r="AZ37" s="65"/>
    </row>
    <row r="38" spans="36:52" x14ac:dyDescent="0.55000000000000004">
      <c r="AJ38" s="22"/>
      <c r="AL38" s="65"/>
      <c r="AM38" s="5"/>
      <c r="AN38" s="65"/>
      <c r="AO38" s="5"/>
      <c r="AP38" s="65"/>
      <c r="AQ38" s="5"/>
      <c r="AR38" s="65"/>
      <c r="AS38" s="5"/>
      <c r="AT38" s="65"/>
      <c r="AU38" s="5"/>
      <c r="AV38" s="65"/>
      <c r="AW38" s="5"/>
      <c r="AX38" s="65"/>
      <c r="AY38" s="5"/>
      <c r="AZ38" s="65"/>
    </row>
    <row r="39" spans="36:52" x14ac:dyDescent="0.55000000000000004">
      <c r="AJ39" s="22"/>
      <c r="AL39" s="65"/>
      <c r="AM39" s="5"/>
      <c r="AN39" s="65"/>
      <c r="AO39" s="5"/>
      <c r="AP39" s="65"/>
      <c r="AQ39" s="5"/>
      <c r="AR39" s="65"/>
      <c r="AS39" s="5"/>
      <c r="AT39" s="65"/>
      <c r="AU39" s="5"/>
      <c r="AV39" s="65"/>
      <c r="AW39" s="5"/>
      <c r="AX39" s="65"/>
      <c r="AY39" s="5"/>
      <c r="AZ39" s="65"/>
    </row>
    <row r="40" spans="36:52" x14ac:dyDescent="0.55000000000000004">
      <c r="AJ40" s="22"/>
      <c r="AL40" s="65"/>
      <c r="AM40" s="5"/>
      <c r="AN40" s="65"/>
      <c r="AO40" s="5"/>
      <c r="AP40" s="65"/>
      <c r="AQ40" s="5"/>
      <c r="AR40" s="65"/>
      <c r="AS40" s="5"/>
      <c r="AT40" s="65"/>
      <c r="AU40" s="5"/>
      <c r="AV40" s="65"/>
      <c r="AW40" s="5"/>
      <c r="AX40" s="65"/>
      <c r="AY40" s="5"/>
      <c r="AZ40" s="65"/>
    </row>
    <row r="41" spans="36:52" x14ac:dyDescent="0.55000000000000004">
      <c r="AJ41" s="22"/>
      <c r="AL41" s="65"/>
      <c r="AM41" s="5"/>
      <c r="AN41" s="65"/>
      <c r="AO41" s="5"/>
      <c r="AP41" s="65"/>
      <c r="AQ41" s="5"/>
      <c r="AR41" s="65"/>
      <c r="AS41" s="5"/>
      <c r="AT41" s="65"/>
      <c r="AU41" s="5"/>
      <c r="AV41" s="65"/>
      <c r="AW41" s="5"/>
      <c r="AX41" s="65"/>
      <c r="AY41" s="5"/>
      <c r="AZ41" s="65"/>
    </row>
    <row r="42" spans="36:52" x14ac:dyDescent="0.55000000000000004">
      <c r="AJ42" s="22"/>
      <c r="AL42" s="65"/>
      <c r="AM42" s="5"/>
      <c r="AN42" s="65"/>
      <c r="AO42" s="5"/>
      <c r="AP42" s="65"/>
      <c r="AQ42" s="5"/>
      <c r="AR42" s="65"/>
      <c r="AS42" s="5"/>
      <c r="AT42" s="65"/>
      <c r="AU42" s="5"/>
      <c r="AV42" s="65"/>
      <c r="AW42" s="5"/>
      <c r="AX42" s="65"/>
      <c r="AY42" s="5"/>
      <c r="AZ42" s="65"/>
    </row>
    <row r="43" spans="36:52" x14ac:dyDescent="0.55000000000000004">
      <c r="AJ43" s="22"/>
      <c r="AL43" s="65"/>
      <c r="AM43" s="5"/>
      <c r="AN43" s="65"/>
      <c r="AO43" s="5"/>
      <c r="AP43" s="65"/>
      <c r="AQ43" s="5"/>
      <c r="AR43" s="65"/>
      <c r="AS43" s="5"/>
      <c r="AT43" s="65"/>
      <c r="AU43" s="5"/>
      <c r="AV43" s="65"/>
      <c r="AW43" s="5"/>
      <c r="AX43" s="65"/>
      <c r="AY43" s="5"/>
      <c r="AZ43" s="65"/>
    </row>
  </sheetData>
  <sortState xmlns:xlrd2="http://schemas.microsoft.com/office/spreadsheetml/2017/richdata2" ref="B10:R27">
    <sortCondition descending="1" ref="R10:R27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72" orientation="landscape" r:id="rId1"/>
  <rowBreaks count="1" manualBreakCount="1">
    <brk id="2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AA95"/>
  <sheetViews>
    <sheetView rightToLeft="1" view="pageBreakPreview" topLeftCell="A70" zoomScale="70" zoomScaleNormal="85" zoomScaleSheetLayoutView="70" workbookViewId="0">
      <selection activeCell="A93" sqref="A93:XFD93"/>
    </sheetView>
  </sheetViews>
  <sheetFormatPr defaultRowHeight="21" x14ac:dyDescent="0.55000000000000004"/>
  <cols>
    <col min="1" max="1" width="53.140625" style="2" bestFit="1" customWidth="1"/>
    <col min="2" max="2" width="1" style="2" customWidth="1"/>
    <col min="3" max="3" width="11.7109375" style="2" customWidth="1"/>
    <col min="4" max="4" width="1" style="2" customWidth="1"/>
    <col min="5" max="5" width="15.7109375" style="2" bestFit="1" customWidth="1"/>
    <col min="6" max="6" width="1" style="2" customWidth="1"/>
    <col min="7" max="7" width="17.140625" style="2" bestFit="1" customWidth="1"/>
    <col min="8" max="8" width="1" style="2" customWidth="1"/>
    <col min="9" max="9" width="19" style="2" customWidth="1"/>
    <col min="10" max="10" width="0.85546875" style="2" customWidth="1"/>
    <col min="11" max="11" width="39.140625" style="2" bestFit="1" customWidth="1"/>
    <col min="12" max="12" width="0.85546875" style="2" customWidth="1"/>
    <col min="13" max="13" width="39.140625" style="2" bestFit="1" customWidth="1"/>
    <col min="14" max="14" width="0.85546875" style="2" customWidth="1"/>
    <col min="15" max="15" width="39.140625" style="2" bestFit="1" customWidth="1"/>
    <col min="16" max="16" width="0.85546875" style="2" customWidth="1"/>
    <col min="17" max="17" width="39.140625" style="2" bestFit="1" customWidth="1"/>
    <col min="18" max="18" width="1" style="2" customWidth="1"/>
    <col min="19" max="19" width="9.140625" style="2" customWidth="1"/>
    <col min="20" max="20" width="9.140625" style="2"/>
    <col min="21" max="21" width="6.5703125" style="2" bestFit="1" customWidth="1"/>
    <col min="22" max="16384" width="9.140625" style="2"/>
  </cols>
  <sheetData>
    <row r="2" spans="1:27" ht="30" x14ac:dyDescent="0.55000000000000004">
      <c r="A2" s="175" t="s">
        <v>83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</row>
    <row r="3" spans="1:27" ht="30" x14ac:dyDescent="0.55000000000000004">
      <c r="A3" s="175" t="s">
        <v>39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</row>
    <row r="4" spans="1:27" ht="30" x14ac:dyDescent="0.55000000000000004">
      <c r="A4" s="175" t="s">
        <v>303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</row>
    <row r="6" spans="1:27" ht="30" x14ac:dyDescent="0.55000000000000004">
      <c r="A6" s="11" t="s">
        <v>200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30" x14ac:dyDescent="0.55000000000000004">
      <c r="A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30" x14ac:dyDescent="0.75">
      <c r="A8" s="121" t="s">
        <v>1</v>
      </c>
      <c r="C8" s="10" t="s">
        <v>41</v>
      </c>
      <c r="D8" s="10"/>
      <c r="E8" s="10" t="s">
        <v>41</v>
      </c>
      <c r="F8" s="10"/>
      <c r="G8" s="10" t="s">
        <v>41</v>
      </c>
      <c r="H8" s="10"/>
      <c r="I8" s="10" t="s">
        <v>41</v>
      </c>
      <c r="K8" s="10" t="s">
        <v>42</v>
      </c>
      <c r="L8" s="10" t="s">
        <v>42</v>
      </c>
      <c r="M8" s="10" t="s">
        <v>42</v>
      </c>
      <c r="N8" s="10" t="s">
        <v>42</v>
      </c>
      <c r="O8" s="10" t="s">
        <v>42</v>
      </c>
      <c r="P8" s="10" t="s">
        <v>42</v>
      </c>
      <c r="Q8" s="10" t="s">
        <v>42</v>
      </c>
    </row>
    <row r="9" spans="1:27" s="4" customFormat="1" ht="63" customHeight="1" x14ac:dyDescent="0.75">
      <c r="A9" s="121" t="s">
        <v>1</v>
      </c>
      <c r="C9" s="119" t="s">
        <v>5</v>
      </c>
      <c r="D9" s="34"/>
      <c r="E9" s="119" t="s">
        <v>52</v>
      </c>
      <c r="F9" s="34"/>
      <c r="G9" s="119" t="s">
        <v>53</v>
      </c>
      <c r="H9" s="34"/>
      <c r="I9" s="119" t="s">
        <v>55</v>
      </c>
      <c r="K9" s="119" t="s">
        <v>5</v>
      </c>
      <c r="L9" s="34"/>
      <c r="M9" s="119" t="s">
        <v>52</v>
      </c>
      <c r="N9" s="34"/>
      <c r="O9" s="119" t="s">
        <v>53</v>
      </c>
      <c r="P9" s="34"/>
      <c r="Q9" s="119" t="s">
        <v>55</v>
      </c>
    </row>
    <row r="10" spans="1:27" ht="25.5" customHeight="1" x14ac:dyDescent="0.55000000000000004">
      <c r="A10" s="30" t="s">
        <v>219</v>
      </c>
      <c r="C10" s="118">
        <v>34305</v>
      </c>
      <c r="D10" s="68"/>
      <c r="E10" s="118">
        <v>19261274136</v>
      </c>
      <c r="F10" s="68"/>
      <c r="G10" s="118">
        <v>17835753021</v>
      </c>
      <c r="H10" s="68"/>
      <c r="I10" s="118">
        <v>1425521115</v>
      </c>
      <c r="J10" s="68"/>
      <c r="K10" s="118">
        <v>63747</v>
      </c>
      <c r="L10" s="68"/>
      <c r="M10" s="118">
        <v>34834743488</v>
      </c>
      <c r="N10" s="68"/>
      <c r="O10" s="118">
        <v>33108133721</v>
      </c>
      <c r="P10" s="68"/>
      <c r="Q10" s="118">
        <v>1726609767</v>
      </c>
      <c r="U10" s="93">
        <v>6.5500000000000003E-2</v>
      </c>
    </row>
    <row r="11" spans="1:27" ht="25.5" customHeight="1" x14ac:dyDescent="0.55000000000000004">
      <c r="A11" s="2" t="s">
        <v>233</v>
      </c>
      <c r="C11" s="70">
        <v>0</v>
      </c>
      <c r="D11" s="68"/>
      <c r="E11" s="70">
        <v>0</v>
      </c>
      <c r="F11" s="68"/>
      <c r="G11" s="70">
        <v>0</v>
      </c>
      <c r="H11" s="68"/>
      <c r="I11" s="70">
        <v>0</v>
      </c>
      <c r="J11" s="68"/>
      <c r="K11" s="70">
        <v>32999</v>
      </c>
      <c r="L11" s="68"/>
      <c r="M11" s="70">
        <v>26229555001</v>
      </c>
      <c r="N11" s="68"/>
      <c r="O11" s="70">
        <v>25038747459</v>
      </c>
      <c r="P11" s="68"/>
      <c r="Q11" s="70">
        <v>1190807542</v>
      </c>
      <c r="U11" s="93"/>
    </row>
    <row r="12" spans="1:27" ht="25.5" customHeight="1" x14ac:dyDescent="0.55000000000000004">
      <c r="A12" s="2" t="s">
        <v>106</v>
      </c>
      <c r="C12" s="70">
        <v>0</v>
      </c>
      <c r="D12" s="68"/>
      <c r="E12" s="70">
        <v>0</v>
      </c>
      <c r="F12" s="68"/>
      <c r="G12" s="70">
        <v>0</v>
      </c>
      <c r="H12" s="68"/>
      <c r="I12" s="70">
        <v>0</v>
      </c>
      <c r="J12" s="68"/>
      <c r="K12" s="70">
        <v>26046</v>
      </c>
      <c r="L12" s="68"/>
      <c r="M12" s="70">
        <v>25219049199</v>
      </c>
      <c r="N12" s="68"/>
      <c r="O12" s="70">
        <v>24084981974</v>
      </c>
      <c r="P12" s="68"/>
      <c r="Q12" s="70">
        <v>1134067225</v>
      </c>
      <c r="U12" s="93"/>
    </row>
    <row r="13" spans="1:27" ht="25.5" customHeight="1" x14ac:dyDescent="0.55000000000000004">
      <c r="A13" s="2" t="s">
        <v>294</v>
      </c>
      <c r="C13" s="70">
        <v>0</v>
      </c>
      <c r="D13" s="68"/>
      <c r="E13" s="70">
        <v>0</v>
      </c>
      <c r="F13" s="68"/>
      <c r="G13" s="70">
        <v>0</v>
      </c>
      <c r="H13" s="68"/>
      <c r="I13" s="70">
        <v>0</v>
      </c>
      <c r="J13" s="68"/>
      <c r="K13" s="70">
        <v>100000</v>
      </c>
      <c r="L13" s="68"/>
      <c r="M13" s="70">
        <v>6288541638</v>
      </c>
      <c r="N13" s="68"/>
      <c r="O13" s="70">
        <v>5444047225</v>
      </c>
      <c r="P13" s="68"/>
      <c r="Q13" s="70">
        <v>844494413</v>
      </c>
      <c r="U13" s="93"/>
    </row>
    <row r="14" spans="1:27" ht="25.5" customHeight="1" x14ac:dyDescent="0.55000000000000004">
      <c r="A14" s="2" t="s">
        <v>100</v>
      </c>
      <c r="C14" s="70">
        <v>0</v>
      </c>
      <c r="D14" s="68"/>
      <c r="E14" s="70">
        <v>0</v>
      </c>
      <c r="F14" s="68"/>
      <c r="G14" s="70">
        <v>0</v>
      </c>
      <c r="H14" s="68"/>
      <c r="I14" s="70">
        <v>0</v>
      </c>
      <c r="J14" s="68"/>
      <c r="K14" s="70">
        <v>12900</v>
      </c>
      <c r="L14" s="68"/>
      <c r="M14" s="70">
        <v>12124552030</v>
      </c>
      <c r="N14" s="68"/>
      <c r="O14" s="70">
        <v>11363023662</v>
      </c>
      <c r="P14" s="68"/>
      <c r="Q14" s="70">
        <v>761528368</v>
      </c>
      <c r="U14" s="93"/>
    </row>
    <row r="15" spans="1:27" ht="25.5" customHeight="1" x14ac:dyDescent="0.55000000000000004">
      <c r="A15" s="2" t="s">
        <v>293</v>
      </c>
      <c r="C15" s="70">
        <v>0</v>
      </c>
      <c r="D15" s="68"/>
      <c r="E15" s="70">
        <v>0</v>
      </c>
      <c r="F15" s="68"/>
      <c r="G15" s="70">
        <v>0</v>
      </c>
      <c r="H15" s="68"/>
      <c r="I15" s="70">
        <v>0</v>
      </c>
      <c r="J15" s="68"/>
      <c r="K15" s="70">
        <v>150000</v>
      </c>
      <c r="L15" s="68"/>
      <c r="M15" s="70">
        <v>6128318264</v>
      </c>
      <c r="N15" s="68"/>
      <c r="O15" s="70">
        <v>5493593311</v>
      </c>
      <c r="P15" s="68"/>
      <c r="Q15" s="70">
        <v>634724953</v>
      </c>
      <c r="U15" s="93"/>
    </row>
    <row r="16" spans="1:27" ht="25.5" customHeight="1" x14ac:dyDescent="0.55000000000000004">
      <c r="A16" s="2" t="s">
        <v>222</v>
      </c>
      <c r="C16" s="70">
        <v>9619</v>
      </c>
      <c r="D16" s="68"/>
      <c r="E16" s="70">
        <v>5870293351</v>
      </c>
      <c r="F16" s="68"/>
      <c r="G16" s="70">
        <v>5332547740</v>
      </c>
      <c r="H16" s="68"/>
      <c r="I16" s="70">
        <v>537745611</v>
      </c>
      <c r="J16" s="68"/>
      <c r="K16" s="70">
        <v>9914</v>
      </c>
      <c r="L16" s="68"/>
      <c r="M16" s="70">
        <v>6040108819</v>
      </c>
      <c r="N16" s="68"/>
      <c r="O16" s="70">
        <v>5494800175</v>
      </c>
      <c r="P16" s="68"/>
      <c r="Q16" s="70">
        <v>545308644</v>
      </c>
      <c r="U16" s="93"/>
    </row>
    <row r="17" spans="1:21" ht="25.5" customHeight="1" x14ac:dyDescent="0.55000000000000004">
      <c r="A17" s="2" t="s">
        <v>285</v>
      </c>
      <c r="C17" s="70">
        <v>385000</v>
      </c>
      <c r="D17" s="68"/>
      <c r="E17" s="70">
        <v>3096117844</v>
      </c>
      <c r="F17" s="68"/>
      <c r="G17" s="70">
        <v>2554857690</v>
      </c>
      <c r="H17" s="68"/>
      <c r="I17" s="70">
        <v>541260154</v>
      </c>
      <c r="J17" s="68"/>
      <c r="K17" s="70">
        <v>385000</v>
      </c>
      <c r="L17" s="68"/>
      <c r="M17" s="70">
        <v>3096117844</v>
      </c>
      <c r="N17" s="68"/>
      <c r="O17" s="70">
        <v>2554857690</v>
      </c>
      <c r="P17" s="68"/>
      <c r="Q17" s="70">
        <v>541260154</v>
      </c>
      <c r="U17" s="93"/>
    </row>
    <row r="18" spans="1:21" ht="25.5" customHeight="1" x14ac:dyDescent="0.55000000000000004">
      <c r="A18" s="2" t="s">
        <v>79</v>
      </c>
      <c r="C18" s="70">
        <v>0</v>
      </c>
      <c r="D18" s="68"/>
      <c r="E18" s="70">
        <v>0</v>
      </c>
      <c r="F18" s="68"/>
      <c r="G18" s="70">
        <v>0</v>
      </c>
      <c r="H18" s="68"/>
      <c r="I18" s="70">
        <v>0</v>
      </c>
      <c r="J18" s="68"/>
      <c r="K18" s="70">
        <v>14491</v>
      </c>
      <c r="L18" s="68"/>
      <c r="M18" s="70">
        <v>14491000000</v>
      </c>
      <c r="N18" s="68"/>
      <c r="O18" s="70">
        <v>14019674623</v>
      </c>
      <c r="P18" s="68"/>
      <c r="Q18" s="70">
        <v>471325377</v>
      </c>
      <c r="U18" s="93"/>
    </row>
    <row r="19" spans="1:21" ht="25.5" customHeight="1" x14ac:dyDescent="0.55000000000000004">
      <c r="A19" s="2" t="s">
        <v>284</v>
      </c>
      <c r="C19" s="70">
        <v>4000000</v>
      </c>
      <c r="D19" s="68"/>
      <c r="E19" s="70">
        <v>7493407544</v>
      </c>
      <c r="F19" s="68"/>
      <c r="G19" s="70">
        <v>7051237415</v>
      </c>
      <c r="H19" s="68"/>
      <c r="I19" s="70">
        <v>442170129</v>
      </c>
      <c r="J19" s="68"/>
      <c r="K19" s="70">
        <v>4000000</v>
      </c>
      <c r="L19" s="68"/>
      <c r="M19" s="70">
        <v>7493407544</v>
      </c>
      <c r="N19" s="68"/>
      <c r="O19" s="70">
        <v>7051237415</v>
      </c>
      <c r="P19" s="68"/>
      <c r="Q19" s="70">
        <v>442170129</v>
      </c>
      <c r="U19" s="93"/>
    </row>
    <row r="20" spans="1:21" ht="25.5" customHeight="1" x14ac:dyDescent="0.55000000000000004">
      <c r="A20" s="2" t="s">
        <v>225</v>
      </c>
      <c r="C20" s="70">
        <v>22363</v>
      </c>
      <c r="D20" s="68"/>
      <c r="E20" s="70">
        <v>13031044780</v>
      </c>
      <c r="F20" s="68"/>
      <c r="G20" s="70">
        <v>12696797798</v>
      </c>
      <c r="H20" s="68"/>
      <c r="I20" s="70">
        <v>334246982</v>
      </c>
      <c r="J20" s="68"/>
      <c r="K20" s="70">
        <v>55338</v>
      </c>
      <c r="L20" s="68"/>
      <c r="M20" s="70">
        <v>30948758383</v>
      </c>
      <c r="N20" s="68"/>
      <c r="O20" s="70">
        <v>30524421067</v>
      </c>
      <c r="P20" s="68"/>
      <c r="Q20" s="70">
        <v>424337316</v>
      </c>
      <c r="U20" s="93"/>
    </row>
    <row r="21" spans="1:21" ht="25.5" customHeight="1" x14ac:dyDescent="0.55000000000000004">
      <c r="A21" s="2" t="s">
        <v>117</v>
      </c>
      <c r="C21" s="70">
        <v>0</v>
      </c>
      <c r="D21" s="68"/>
      <c r="E21" s="70">
        <v>0</v>
      </c>
      <c r="F21" s="68"/>
      <c r="G21" s="70">
        <v>0</v>
      </c>
      <c r="H21" s="68"/>
      <c r="I21" s="70">
        <v>0</v>
      </c>
      <c r="J21" s="68"/>
      <c r="K21" s="70">
        <v>150000</v>
      </c>
      <c r="L21" s="68"/>
      <c r="M21" s="70">
        <v>5349734879</v>
      </c>
      <c r="N21" s="68"/>
      <c r="O21" s="70">
        <v>5006934915</v>
      </c>
      <c r="P21" s="68"/>
      <c r="Q21" s="70">
        <v>342799964</v>
      </c>
      <c r="U21" s="93"/>
    </row>
    <row r="22" spans="1:21" ht="25.5" customHeight="1" x14ac:dyDescent="0.55000000000000004">
      <c r="A22" s="2" t="s">
        <v>279</v>
      </c>
      <c r="C22" s="70">
        <v>0</v>
      </c>
      <c r="D22" s="68"/>
      <c r="E22" s="70">
        <v>0</v>
      </c>
      <c r="F22" s="68"/>
      <c r="G22" s="70">
        <v>0</v>
      </c>
      <c r="H22" s="68"/>
      <c r="I22" s="70">
        <v>0</v>
      </c>
      <c r="J22" s="68"/>
      <c r="K22" s="70">
        <v>423728</v>
      </c>
      <c r="L22" s="68"/>
      <c r="M22" s="70">
        <v>19017221837</v>
      </c>
      <c r="N22" s="68"/>
      <c r="O22" s="70">
        <v>18691912879</v>
      </c>
      <c r="P22" s="68"/>
      <c r="Q22" s="70">
        <v>325308958</v>
      </c>
      <c r="U22" s="93"/>
    </row>
    <row r="23" spans="1:21" ht="25.5" customHeight="1" x14ac:dyDescent="0.55000000000000004">
      <c r="A23" s="2" t="s">
        <v>288</v>
      </c>
      <c r="C23" s="70">
        <v>0</v>
      </c>
      <c r="D23" s="68"/>
      <c r="E23" s="70">
        <v>0</v>
      </c>
      <c r="F23" s="68"/>
      <c r="G23" s="70">
        <v>0</v>
      </c>
      <c r="H23" s="68"/>
      <c r="I23" s="70">
        <v>0</v>
      </c>
      <c r="J23" s="68"/>
      <c r="K23" s="70">
        <v>1471321</v>
      </c>
      <c r="L23" s="68"/>
      <c r="M23" s="70">
        <v>5371002746</v>
      </c>
      <c r="N23" s="68"/>
      <c r="O23" s="70">
        <v>5062299126</v>
      </c>
      <c r="P23" s="68"/>
      <c r="Q23" s="70">
        <v>308703620</v>
      </c>
      <c r="U23" s="93"/>
    </row>
    <row r="24" spans="1:21" ht="25.5" customHeight="1" x14ac:dyDescent="0.55000000000000004">
      <c r="A24" s="2" t="s">
        <v>80</v>
      </c>
      <c r="C24" s="70">
        <v>0</v>
      </c>
      <c r="D24" s="68"/>
      <c r="E24" s="70">
        <v>0</v>
      </c>
      <c r="F24" s="68"/>
      <c r="G24" s="70">
        <v>0</v>
      </c>
      <c r="H24" s="68"/>
      <c r="I24" s="70">
        <v>0</v>
      </c>
      <c r="J24" s="68"/>
      <c r="K24" s="70">
        <v>6260</v>
      </c>
      <c r="L24" s="68"/>
      <c r="M24" s="70">
        <v>5831916617</v>
      </c>
      <c r="N24" s="68"/>
      <c r="O24" s="70">
        <v>5605065496</v>
      </c>
      <c r="P24" s="68"/>
      <c r="Q24" s="70">
        <v>226851121</v>
      </c>
      <c r="U24" s="93"/>
    </row>
    <row r="25" spans="1:21" ht="22.5" customHeight="1" x14ac:dyDescent="0.55000000000000004">
      <c r="A25" s="2" t="s">
        <v>237</v>
      </c>
      <c r="C25" s="70">
        <v>0</v>
      </c>
      <c r="D25" s="68"/>
      <c r="E25" s="70">
        <v>0</v>
      </c>
      <c r="F25" s="68"/>
      <c r="G25" s="70">
        <v>0</v>
      </c>
      <c r="H25" s="68"/>
      <c r="I25" s="70">
        <v>0</v>
      </c>
      <c r="J25" s="68"/>
      <c r="K25" s="70">
        <v>8715</v>
      </c>
      <c r="L25" s="68"/>
      <c r="M25" s="70">
        <v>4852858982</v>
      </c>
      <c r="N25" s="68"/>
      <c r="O25" s="70">
        <v>4627939340</v>
      </c>
      <c r="P25" s="68"/>
      <c r="Q25" s="70">
        <v>224919642</v>
      </c>
      <c r="U25" s="93"/>
    </row>
    <row r="26" spans="1:21" ht="25.5" customHeight="1" x14ac:dyDescent="0.55000000000000004">
      <c r="A26" s="2" t="s">
        <v>300</v>
      </c>
      <c r="C26" s="70">
        <v>0</v>
      </c>
      <c r="D26" s="68"/>
      <c r="E26" s="70">
        <v>0</v>
      </c>
      <c r="F26" s="68"/>
      <c r="G26" s="70">
        <v>0</v>
      </c>
      <c r="H26" s="68"/>
      <c r="I26" s="70">
        <v>0</v>
      </c>
      <c r="J26" s="68"/>
      <c r="K26" s="70">
        <v>800000</v>
      </c>
      <c r="L26" s="68"/>
      <c r="M26" s="70">
        <v>8036868493</v>
      </c>
      <c r="N26" s="68"/>
      <c r="O26" s="70">
        <v>7831273734</v>
      </c>
      <c r="P26" s="68"/>
      <c r="Q26" s="70">
        <v>205594759</v>
      </c>
      <c r="U26" s="93"/>
    </row>
    <row r="27" spans="1:21" ht="25.5" customHeight="1" x14ac:dyDescent="0.55000000000000004">
      <c r="A27" s="2" t="s">
        <v>287</v>
      </c>
      <c r="C27" s="70">
        <v>1000000</v>
      </c>
      <c r="D27" s="68"/>
      <c r="E27" s="70">
        <v>1797297386</v>
      </c>
      <c r="F27" s="68"/>
      <c r="G27" s="70">
        <v>1594478294</v>
      </c>
      <c r="H27" s="68"/>
      <c r="I27" s="70">
        <v>202819092</v>
      </c>
      <c r="J27" s="68"/>
      <c r="K27" s="70">
        <v>1000000</v>
      </c>
      <c r="L27" s="68"/>
      <c r="M27" s="70">
        <v>1797297386</v>
      </c>
      <c r="N27" s="68"/>
      <c r="O27" s="70">
        <v>1594478294</v>
      </c>
      <c r="P27" s="68"/>
      <c r="Q27" s="70">
        <v>202819092</v>
      </c>
      <c r="U27" s="93"/>
    </row>
    <row r="28" spans="1:21" ht="25.5" customHeight="1" x14ac:dyDescent="0.55000000000000004">
      <c r="A28" s="2" t="s">
        <v>301</v>
      </c>
      <c r="C28" s="70">
        <v>0</v>
      </c>
      <c r="D28" s="68"/>
      <c r="E28" s="70">
        <v>0</v>
      </c>
      <c r="F28" s="68"/>
      <c r="G28" s="70">
        <v>0</v>
      </c>
      <c r="H28" s="68"/>
      <c r="I28" s="70">
        <v>0</v>
      </c>
      <c r="J28" s="68"/>
      <c r="K28" s="70">
        <v>913782</v>
      </c>
      <c r="L28" s="68"/>
      <c r="M28" s="70">
        <v>8013478646</v>
      </c>
      <c r="N28" s="68"/>
      <c r="O28" s="70">
        <v>7837185715</v>
      </c>
      <c r="P28" s="68"/>
      <c r="Q28" s="70">
        <v>176292931</v>
      </c>
      <c r="U28" s="93"/>
    </row>
    <row r="29" spans="1:21" ht="25.5" customHeight="1" x14ac:dyDescent="0.55000000000000004">
      <c r="A29" s="2" t="s">
        <v>298</v>
      </c>
      <c r="C29" s="70">
        <v>7869</v>
      </c>
      <c r="D29" s="68"/>
      <c r="E29" s="70">
        <v>5617971061</v>
      </c>
      <c r="F29" s="68"/>
      <c r="G29" s="70">
        <v>5469266545</v>
      </c>
      <c r="H29" s="68"/>
      <c r="I29" s="70">
        <v>148704516</v>
      </c>
      <c r="J29" s="68"/>
      <c r="K29" s="70">
        <v>10140</v>
      </c>
      <c r="L29" s="68"/>
      <c r="M29" s="70">
        <v>7216868161</v>
      </c>
      <c r="N29" s="68"/>
      <c r="O29" s="70">
        <v>7042217092</v>
      </c>
      <c r="P29" s="68"/>
      <c r="Q29" s="70">
        <v>174651069</v>
      </c>
      <c r="U29" s="93"/>
    </row>
    <row r="30" spans="1:21" ht="25.5" customHeight="1" x14ac:dyDescent="0.55000000000000004">
      <c r="A30" s="2" t="s">
        <v>289</v>
      </c>
      <c r="C30" s="70">
        <v>1600000</v>
      </c>
      <c r="D30" s="68"/>
      <c r="E30" s="70">
        <v>4202048183</v>
      </c>
      <c r="F30" s="68"/>
      <c r="G30" s="70">
        <v>4103163785</v>
      </c>
      <c r="H30" s="68"/>
      <c r="I30" s="70">
        <v>98884398</v>
      </c>
      <c r="J30" s="68"/>
      <c r="K30" s="70">
        <v>2000000</v>
      </c>
      <c r="L30" s="68"/>
      <c r="M30" s="70">
        <v>5205425249</v>
      </c>
      <c r="N30" s="68"/>
      <c r="O30" s="70">
        <v>5060851690</v>
      </c>
      <c r="P30" s="68"/>
      <c r="Q30" s="70">
        <v>144573559</v>
      </c>
      <c r="U30" s="93"/>
    </row>
    <row r="31" spans="1:21" ht="25.5" customHeight="1" x14ac:dyDescent="0.55000000000000004">
      <c r="A31" s="2" t="s">
        <v>112</v>
      </c>
      <c r="C31" s="70">
        <v>0</v>
      </c>
      <c r="D31" s="68"/>
      <c r="E31" s="70">
        <v>0</v>
      </c>
      <c r="F31" s="68"/>
      <c r="G31" s="70">
        <v>0</v>
      </c>
      <c r="H31" s="68"/>
      <c r="I31" s="70">
        <v>0</v>
      </c>
      <c r="J31" s="68"/>
      <c r="K31" s="70">
        <v>250000</v>
      </c>
      <c r="L31" s="68"/>
      <c r="M31" s="70">
        <v>2131592202</v>
      </c>
      <c r="N31" s="68"/>
      <c r="O31" s="70">
        <v>2000525625</v>
      </c>
      <c r="P31" s="68"/>
      <c r="Q31" s="70">
        <v>131066577</v>
      </c>
      <c r="U31" s="93"/>
    </row>
    <row r="32" spans="1:21" ht="25.5" customHeight="1" x14ac:dyDescent="0.55000000000000004">
      <c r="A32" s="2" t="s">
        <v>88</v>
      </c>
      <c r="C32" s="70">
        <v>0</v>
      </c>
      <c r="D32" s="68"/>
      <c r="E32" s="70">
        <v>0</v>
      </c>
      <c r="F32" s="68"/>
      <c r="G32" s="70">
        <v>0</v>
      </c>
      <c r="H32" s="68"/>
      <c r="I32" s="70">
        <v>0</v>
      </c>
      <c r="J32" s="68"/>
      <c r="K32" s="70">
        <v>31100</v>
      </c>
      <c r="L32" s="68"/>
      <c r="M32" s="70">
        <v>31100000000</v>
      </c>
      <c r="N32" s="68"/>
      <c r="O32" s="70">
        <v>30995296484</v>
      </c>
      <c r="P32" s="68"/>
      <c r="Q32" s="70">
        <v>104703516</v>
      </c>
      <c r="U32" s="93"/>
    </row>
    <row r="33" spans="1:21" ht="25.5" customHeight="1" x14ac:dyDescent="0.55000000000000004">
      <c r="A33" s="2" t="s">
        <v>239</v>
      </c>
      <c r="C33" s="70">
        <v>0</v>
      </c>
      <c r="D33" s="68"/>
      <c r="E33" s="70">
        <v>0</v>
      </c>
      <c r="F33" s="68"/>
      <c r="G33" s="70">
        <v>0</v>
      </c>
      <c r="H33" s="68"/>
      <c r="I33" s="70">
        <v>0</v>
      </c>
      <c r="J33" s="68"/>
      <c r="K33" s="70">
        <v>6130</v>
      </c>
      <c r="L33" s="68"/>
      <c r="M33" s="70">
        <v>4489482879</v>
      </c>
      <c r="N33" s="68"/>
      <c r="O33" s="70">
        <v>4391939592</v>
      </c>
      <c r="P33" s="68"/>
      <c r="Q33" s="70">
        <v>97543287</v>
      </c>
      <c r="U33" s="93"/>
    </row>
    <row r="34" spans="1:21" ht="25.5" customHeight="1" x14ac:dyDescent="0.55000000000000004">
      <c r="A34" s="2" t="s">
        <v>297</v>
      </c>
      <c r="C34" s="70">
        <v>0</v>
      </c>
      <c r="D34" s="68"/>
      <c r="E34" s="70">
        <v>0</v>
      </c>
      <c r="F34" s="68"/>
      <c r="G34" s="70">
        <v>0</v>
      </c>
      <c r="H34" s="68"/>
      <c r="I34" s="70">
        <v>0</v>
      </c>
      <c r="J34" s="68"/>
      <c r="K34" s="70">
        <v>1000000</v>
      </c>
      <c r="L34" s="68"/>
      <c r="M34" s="70">
        <v>1997046475</v>
      </c>
      <c r="N34" s="68"/>
      <c r="O34" s="70">
        <v>1901725175</v>
      </c>
      <c r="P34" s="68"/>
      <c r="Q34" s="70">
        <v>95321300</v>
      </c>
      <c r="U34" s="93"/>
    </row>
    <row r="35" spans="1:21" ht="25.5" customHeight="1" x14ac:dyDescent="0.55000000000000004">
      <c r="A35" s="2" t="s">
        <v>292</v>
      </c>
      <c r="C35" s="70">
        <v>0</v>
      </c>
      <c r="D35" s="68"/>
      <c r="E35" s="70">
        <v>0</v>
      </c>
      <c r="F35" s="68"/>
      <c r="G35" s="70">
        <v>0</v>
      </c>
      <c r="H35" s="68"/>
      <c r="I35" s="70">
        <v>0</v>
      </c>
      <c r="J35" s="68"/>
      <c r="K35" s="70">
        <v>180000</v>
      </c>
      <c r="L35" s="68"/>
      <c r="M35" s="70">
        <v>1696246921</v>
      </c>
      <c r="N35" s="68"/>
      <c r="O35" s="70">
        <v>1616098340</v>
      </c>
      <c r="P35" s="68"/>
      <c r="Q35" s="70">
        <v>80148581</v>
      </c>
      <c r="U35" s="93"/>
    </row>
    <row r="36" spans="1:21" ht="25.5" customHeight="1" x14ac:dyDescent="0.55000000000000004">
      <c r="A36" s="2" t="s">
        <v>311</v>
      </c>
      <c r="C36" s="70">
        <v>1084559</v>
      </c>
      <c r="D36" s="68"/>
      <c r="E36" s="70">
        <v>3097904758</v>
      </c>
      <c r="F36" s="68"/>
      <c r="G36" s="70">
        <v>3020520780</v>
      </c>
      <c r="H36" s="68"/>
      <c r="I36" s="70">
        <v>77383978</v>
      </c>
      <c r="J36" s="68"/>
      <c r="K36" s="70">
        <v>1084559</v>
      </c>
      <c r="L36" s="68"/>
      <c r="M36" s="70">
        <v>3097904758</v>
      </c>
      <c r="N36" s="68"/>
      <c r="O36" s="70">
        <v>3020520780</v>
      </c>
      <c r="P36" s="68"/>
      <c r="Q36" s="70">
        <v>77383978</v>
      </c>
      <c r="U36" s="93"/>
    </row>
    <row r="37" spans="1:21" ht="25.5" customHeight="1" x14ac:dyDescent="0.55000000000000004">
      <c r="A37" s="2" t="s">
        <v>272</v>
      </c>
      <c r="C37" s="70">
        <v>0</v>
      </c>
      <c r="D37" s="68"/>
      <c r="E37" s="70">
        <v>0</v>
      </c>
      <c r="F37" s="68"/>
      <c r="G37" s="70">
        <v>0</v>
      </c>
      <c r="H37" s="68"/>
      <c r="I37" s="70">
        <v>0</v>
      </c>
      <c r="J37" s="68"/>
      <c r="K37" s="70">
        <v>374825</v>
      </c>
      <c r="L37" s="68"/>
      <c r="M37" s="70">
        <v>6440832942</v>
      </c>
      <c r="N37" s="68"/>
      <c r="O37" s="70">
        <v>6364371884</v>
      </c>
      <c r="P37" s="68"/>
      <c r="Q37" s="70">
        <v>76461058</v>
      </c>
      <c r="U37" s="93"/>
    </row>
    <row r="38" spans="1:21" ht="25.5" customHeight="1" x14ac:dyDescent="0.55000000000000004">
      <c r="A38" s="2" t="s">
        <v>313</v>
      </c>
      <c r="C38" s="70">
        <v>1199997</v>
      </c>
      <c r="D38" s="68"/>
      <c r="E38" s="70">
        <v>3211171107</v>
      </c>
      <c r="F38" s="68"/>
      <c r="G38" s="70">
        <v>3143306415</v>
      </c>
      <c r="H38" s="68"/>
      <c r="I38" s="70">
        <v>67864692</v>
      </c>
      <c r="J38" s="68"/>
      <c r="K38" s="70">
        <v>1199997</v>
      </c>
      <c r="L38" s="68"/>
      <c r="M38" s="70">
        <v>3211171107</v>
      </c>
      <c r="N38" s="68"/>
      <c r="O38" s="70">
        <v>3143306415</v>
      </c>
      <c r="P38" s="68"/>
      <c r="Q38" s="70">
        <v>67864692</v>
      </c>
      <c r="U38" s="93"/>
    </row>
    <row r="39" spans="1:21" ht="25.5" customHeight="1" x14ac:dyDescent="0.55000000000000004">
      <c r="A39" s="2" t="s">
        <v>290</v>
      </c>
      <c r="C39" s="70">
        <v>0</v>
      </c>
      <c r="D39" s="68"/>
      <c r="E39" s="70">
        <v>0</v>
      </c>
      <c r="F39" s="68"/>
      <c r="G39" s="70">
        <v>0</v>
      </c>
      <c r="H39" s="68"/>
      <c r="I39" s="70">
        <v>0</v>
      </c>
      <c r="J39" s="68"/>
      <c r="K39" s="70">
        <v>200000</v>
      </c>
      <c r="L39" s="68"/>
      <c r="M39" s="70">
        <v>1540777507</v>
      </c>
      <c r="N39" s="68"/>
      <c r="O39" s="70">
        <v>1475367872</v>
      </c>
      <c r="P39" s="68"/>
      <c r="Q39" s="70">
        <v>65409635</v>
      </c>
      <c r="U39" s="93"/>
    </row>
    <row r="40" spans="1:21" ht="25.5" customHeight="1" x14ac:dyDescent="0.55000000000000004">
      <c r="A40" s="2" t="s">
        <v>228</v>
      </c>
      <c r="C40" s="70">
        <v>0</v>
      </c>
      <c r="D40" s="68"/>
      <c r="E40" s="70">
        <v>0</v>
      </c>
      <c r="F40" s="68"/>
      <c r="G40" s="70">
        <v>0</v>
      </c>
      <c r="H40" s="68"/>
      <c r="I40" s="70">
        <v>0</v>
      </c>
      <c r="J40" s="68"/>
      <c r="K40" s="70">
        <v>1100</v>
      </c>
      <c r="L40" s="68"/>
      <c r="M40" s="70">
        <v>1039300597</v>
      </c>
      <c r="N40" s="68"/>
      <c r="O40" s="70">
        <v>981377842</v>
      </c>
      <c r="P40" s="68"/>
      <c r="Q40" s="70">
        <v>57922755</v>
      </c>
      <c r="U40" s="93"/>
    </row>
    <row r="41" spans="1:21" ht="25.5" customHeight="1" x14ac:dyDescent="0.55000000000000004">
      <c r="A41" s="2" t="s">
        <v>269</v>
      </c>
      <c r="C41" s="70">
        <v>0</v>
      </c>
      <c r="D41" s="68"/>
      <c r="E41" s="70">
        <v>0</v>
      </c>
      <c r="F41" s="68"/>
      <c r="G41" s="70">
        <v>0</v>
      </c>
      <c r="H41" s="68"/>
      <c r="I41" s="70">
        <v>0</v>
      </c>
      <c r="J41" s="68"/>
      <c r="K41" s="70">
        <v>540000</v>
      </c>
      <c r="L41" s="68"/>
      <c r="M41" s="70">
        <v>3486928696</v>
      </c>
      <c r="N41" s="68"/>
      <c r="O41" s="70">
        <v>3434269989</v>
      </c>
      <c r="P41" s="68"/>
      <c r="Q41" s="70">
        <v>52658707</v>
      </c>
      <c r="U41" s="93"/>
    </row>
    <row r="42" spans="1:21" ht="25.5" customHeight="1" x14ac:dyDescent="0.55000000000000004">
      <c r="A42" s="2" t="s">
        <v>291</v>
      </c>
      <c r="C42" s="70">
        <v>0</v>
      </c>
      <c r="D42" s="68"/>
      <c r="E42" s="70">
        <v>0</v>
      </c>
      <c r="F42" s="68"/>
      <c r="G42" s="70">
        <v>0</v>
      </c>
      <c r="H42" s="68"/>
      <c r="I42" s="70">
        <v>0</v>
      </c>
      <c r="J42" s="68"/>
      <c r="K42" s="70">
        <v>155000</v>
      </c>
      <c r="L42" s="68"/>
      <c r="M42" s="70">
        <v>625093433</v>
      </c>
      <c r="N42" s="68"/>
      <c r="O42" s="70">
        <v>586443714</v>
      </c>
      <c r="P42" s="68"/>
      <c r="Q42" s="70">
        <v>38649719</v>
      </c>
      <c r="U42" s="93"/>
    </row>
    <row r="43" spans="1:21" ht="25.5" customHeight="1" x14ac:dyDescent="0.55000000000000004">
      <c r="A43" s="2" t="s">
        <v>87</v>
      </c>
      <c r="C43" s="70">
        <v>0</v>
      </c>
      <c r="D43" s="68"/>
      <c r="E43" s="70">
        <v>0</v>
      </c>
      <c r="F43" s="68"/>
      <c r="G43" s="70">
        <v>0</v>
      </c>
      <c r="H43" s="68"/>
      <c r="I43" s="70">
        <v>0</v>
      </c>
      <c r="J43" s="68"/>
      <c r="K43" s="70">
        <v>20000</v>
      </c>
      <c r="L43" s="68"/>
      <c r="M43" s="70">
        <v>1527891646</v>
      </c>
      <c r="N43" s="68"/>
      <c r="O43" s="70">
        <v>1494057150</v>
      </c>
      <c r="P43" s="68"/>
      <c r="Q43" s="70">
        <v>33834496</v>
      </c>
      <c r="U43" s="93"/>
    </row>
    <row r="44" spans="1:21" ht="25.5" customHeight="1" x14ac:dyDescent="0.55000000000000004">
      <c r="A44" s="2" t="s">
        <v>118</v>
      </c>
      <c r="C44" s="70">
        <v>0</v>
      </c>
      <c r="D44" s="68"/>
      <c r="E44" s="70">
        <v>0</v>
      </c>
      <c r="F44" s="68"/>
      <c r="G44" s="70">
        <v>0</v>
      </c>
      <c r="H44" s="68"/>
      <c r="I44" s="70">
        <v>0</v>
      </c>
      <c r="J44" s="68"/>
      <c r="K44" s="70">
        <v>1400000</v>
      </c>
      <c r="L44" s="68"/>
      <c r="M44" s="70">
        <v>2311961578</v>
      </c>
      <c r="N44" s="68"/>
      <c r="O44" s="70">
        <v>2279299842</v>
      </c>
      <c r="P44" s="68"/>
      <c r="Q44" s="70">
        <v>32661736</v>
      </c>
      <c r="U44" s="93"/>
    </row>
    <row r="45" spans="1:21" ht="25.5" customHeight="1" x14ac:dyDescent="0.55000000000000004">
      <c r="A45" s="2" t="s">
        <v>217</v>
      </c>
      <c r="C45" s="70">
        <v>0</v>
      </c>
      <c r="D45" s="68"/>
      <c r="E45" s="70">
        <v>0</v>
      </c>
      <c r="F45" s="68"/>
      <c r="G45" s="70">
        <v>0</v>
      </c>
      <c r="H45" s="68"/>
      <c r="I45" s="70">
        <v>0</v>
      </c>
      <c r="J45" s="68"/>
      <c r="K45" s="70">
        <v>100000</v>
      </c>
      <c r="L45" s="68"/>
      <c r="M45" s="70">
        <v>1089568169</v>
      </c>
      <c r="N45" s="68"/>
      <c r="O45" s="70">
        <v>1074996667</v>
      </c>
      <c r="P45" s="68"/>
      <c r="Q45" s="70">
        <v>14571502</v>
      </c>
      <c r="U45" s="93"/>
    </row>
    <row r="46" spans="1:21" ht="25.5" customHeight="1" x14ac:dyDescent="0.55000000000000004">
      <c r="A46" s="2" t="s">
        <v>86</v>
      </c>
      <c r="C46" s="70">
        <v>0</v>
      </c>
      <c r="D46" s="68"/>
      <c r="E46" s="70">
        <v>0</v>
      </c>
      <c r="F46" s="68"/>
      <c r="G46" s="70">
        <v>0</v>
      </c>
      <c r="H46" s="68"/>
      <c r="I46" s="70">
        <v>0</v>
      </c>
      <c r="J46" s="68"/>
      <c r="K46" s="70">
        <v>196</v>
      </c>
      <c r="L46" s="68"/>
      <c r="M46" s="70">
        <v>173232598</v>
      </c>
      <c r="N46" s="68"/>
      <c r="O46" s="70">
        <v>160310110</v>
      </c>
      <c r="P46" s="68"/>
      <c r="Q46" s="70">
        <v>12922488</v>
      </c>
      <c r="U46" s="93"/>
    </row>
    <row r="47" spans="1:21" ht="25.5" customHeight="1" x14ac:dyDescent="0.55000000000000004">
      <c r="A47" s="2" t="s">
        <v>101</v>
      </c>
      <c r="C47" s="70">
        <v>0</v>
      </c>
      <c r="D47" s="68"/>
      <c r="E47" s="70">
        <v>0</v>
      </c>
      <c r="F47" s="68"/>
      <c r="G47" s="70">
        <v>0</v>
      </c>
      <c r="H47" s="68"/>
      <c r="I47" s="70">
        <v>0</v>
      </c>
      <c r="J47" s="68"/>
      <c r="K47" s="70">
        <v>7500</v>
      </c>
      <c r="L47" s="68"/>
      <c r="M47" s="70">
        <v>7059923768</v>
      </c>
      <c r="N47" s="68"/>
      <c r="O47" s="70">
        <v>7050410232</v>
      </c>
      <c r="P47" s="68"/>
      <c r="Q47" s="70">
        <v>9513536</v>
      </c>
      <c r="U47" s="93"/>
    </row>
    <row r="48" spans="1:21" ht="25.5" customHeight="1" x14ac:dyDescent="0.55000000000000004">
      <c r="A48" s="2" t="s">
        <v>270</v>
      </c>
      <c r="C48" s="70">
        <v>0</v>
      </c>
      <c r="D48" s="68"/>
      <c r="E48" s="70">
        <v>0</v>
      </c>
      <c r="F48" s="68"/>
      <c r="G48" s="70">
        <v>0</v>
      </c>
      <c r="H48" s="68"/>
      <c r="I48" s="70">
        <v>0</v>
      </c>
      <c r="J48" s="68"/>
      <c r="K48" s="70">
        <v>39806</v>
      </c>
      <c r="L48" s="68"/>
      <c r="M48" s="70">
        <v>137254854</v>
      </c>
      <c r="N48" s="68"/>
      <c r="O48" s="70">
        <v>128925761</v>
      </c>
      <c r="P48" s="68"/>
      <c r="Q48" s="70">
        <v>8329093</v>
      </c>
      <c r="U48" s="93"/>
    </row>
    <row r="49" spans="1:21" ht="25.5" customHeight="1" x14ac:dyDescent="0.55000000000000004">
      <c r="A49" s="2" t="s">
        <v>120</v>
      </c>
      <c r="C49" s="70">
        <v>0</v>
      </c>
      <c r="D49" s="68"/>
      <c r="E49" s="70">
        <v>0</v>
      </c>
      <c r="F49" s="68"/>
      <c r="G49" s="70">
        <v>0</v>
      </c>
      <c r="H49" s="68"/>
      <c r="I49" s="70">
        <v>0</v>
      </c>
      <c r="J49" s="68"/>
      <c r="K49" s="70">
        <v>200000</v>
      </c>
      <c r="L49" s="68"/>
      <c r="M49" s="70">
        <v>596430005</v>
      </c>
      <c r="N49" s="68"/>
      <c r="O49" s="70">
        <v>588145288</v>
      </c>
      <c r="P49" s="68"/>
      <c r="Q49" s="70">
        <v>8284717</v>
      </c>
      <c r="U49" s="93"/>
    </row>
    <row r="50" spans="1:21" ht="25.5" customHeight="1" x14ac:dyDescent="0.55000000000000004">
      <c r="A50" s="2" t="s">
        <v>296</v>
      </c>
      <c r="C50" s="70">
        <v>0</v>
      </c>
      <c r="D50" s="68"/>
      <c r="E50" s="70">
        <v>0</v>
      </c>
      <c r="F50" s="68"/>
      <c r="G50" s="70">
        <v>0</v>
      </c>
      <c r="H50" s="68"/>
      <c r="I50" s="70">
        <v>0</v>
      </c>
      <c r="J50" s="68"/>
      <c r="K50" s="70">
        <v>150000</v>
      </c>
      <c r="L50" s="68"/>
      <c r="M50" s="70">
        <v>823073405</v>
      </c>
      <c r="N50" s="68"/>
      <c r="O50" s="70">
        <v>817201833</v>
      </c>
      <c r="P50" s="68"/>
      <c r="Q50" s="70">
        <v>5871572</v>
      </c>
      <c r="U50" s="93"/>
    </row>
    <row r="51" spans="1:21" ht="25.5" customHeight="1" x14ac:dyDescent="0.55000000000000004">
      <c r="A51" s="2" t="s">
        <v>281</v>
      </c>
      <c r="C51" s="70">
        <v>0</v>
      </c>
      <c r="D51" s="68"/>
      <c r="E51" s="70">
        <v>0</v>
      </c>
      <c r="F51" s="68"/>
      <c r="G51" s="70">
        <v>0</v>
      </c>
      <c r="H51" s="68"/>
      <c r="I51" s="70">
        <v>0</v>
      </c>
      <c r="J51" s="68"/>
      <c r="K51" s="70">
        <v>188485</v>
      </c>
      <c r="L51" s="68"/>
      <c r="M51" s="70">
        <v>3519594785</v>
      </c>
      <c r="N51" s="68"/>
      <c r="O51" s="70">
        <v>3518498217</v>
      </c>
      <c r="P51" s="68"/>
      <c r="Q51" s="70">
        <v>1096568</v>
      </c>
      <c r="U51" s="93"/>
    </row>
    <row r="52" spans="1:21" ht="25.5" customHeight="1" x14ac:dyDescent="0.55000000000000004">
      <c r="A52" s="2" t="s">
        <v>314</v>
      </c>
      <c r="C52" s="70">
        <v>125321</v>
      </c>
      <c r="D52" s="68"/>
      <c r="E52" s="70">
        <v>228642369</v>
      </c>
      <c r="F52" s="68"/>
      <c r="G52" s="70">
        <v>228319489</v>
      </c>
      <c r="H52" s="68"/>
      <c r="I52" s="70">
        <v>322880</v>
      </c>
      <c r="J52" s="68"/>
      <c r="K52" s="70">
        <v>125321</v>
      </c>
      <c r="L52" s="68"/>
      <c r="M52" s="70">
        <v>228642369</v>
      </c>
      <c r="N52" s="68"/>
      <c r="O52" s="70">
        <v>228319489</v>
      </c>
      <c r="P52" s="68"/>
      <c r="Q52" s="70">
        <v>322880</v>
      </c>
      <c r="U52" s="93"/>
    </row>
    <row r="53" spans="1:21" ht="25.5" customHeight="1" x14ac:dyDescent="0.55000000000000004">
      <c r="A53" s="2" t="s">
        <v>273</v>
      </c>
      <c r="C53" s="70">
        <v>0</v>
      </c>
      <c r="D53" s="68"/>
      <c r="E53" s="70">
        <v>0</v>
      </c>
      <c r="F53" s="68"/>
      <c r="G53" s="70">
        <v>0</v>
      </c>
      <c r="H53" s="68"/>
      <c r="I53" s="70">
        <v>0</v>
      </c>
      <c r="J53" s="68"/>
      <c r="K53" s="70">
        <v>821</v>
      </c>
      <c r="L53" s="68"/>
      <c r="M53" s="70">
        <v>12940279</v>
      </c>
      <c r="N53" s="68"/>
      <c r="O53" s="70">
        <v>12654774</v>
      </c>
      <c r="P53" s="68"/>
      <c r="Q53" s="70">
        <v>285505</v>
      </c>
      <c r="U53" s="93"/>
    </row>
    <row r="54" spans="1:21" ht="25.5" customHeight="1" x14ac:dyDescent="0.55000000000000004">
      <c r="A54" s="2" t="s">
        <v>234</v>
      </c>
      <c r="C54" s="70">
        <v>0</v>
      </c>
      <c r="D54" s="68"/>
      <c r="E54" s="70">
        <v>0</v>
      </c>
      <c r="F54" s="68"/>
      <c r="G54" s="70">
        <v>0</v>
      </c>
      <c r="H54" s="68"/>
      <c r="I54" s="70">
        <v>0</v>
      </c>
      <c r="J54" s="68"/>
      <c r="K54" s="70">
        <v>8</v>
      </c>
      <c r="L54" s="68"/>
      <c r="M54" s="70">
        <v>5750800</v>
      </c>
      <c r="N54" s="68"/>
      <c r="O54" s="70">
        <v>5523636</v>
      </c>
      <c r="P54" s="68"/>
      <c r="Q54" s="70">
        <v>227164</v>
      </c>
      <c r="U54" s="93"/>
    </row>
    <row r="55" spans="1:21" ht="25.5" customHeight="1" x14ac:dyDescent="0.55000000000000004">
      <c r="A55" s="2" t="s">
        <v>286</v>
      </c>
      <c r="C55" s="70">
        <v>1202380</v>
      </c>
      <c r="D55" s="68"/>
      <c r="E55" s="70">
        <v>2237242013</v>
      </c>
      <c r="F55" s="68"/>
      <c r="G55" s="70">
        <v>2237242023</v>
      </c>
      <c r="H55" s="68"/>
      <c r="I55" s="70">
        <v>-9</v>
      </c>
      <c r="J55" s="68"/>
      <c r="K55" s="70">
        <v>1202380</v>
      </c>
      <c r="L55" s="68"/>
      <c r="M55" s="70">
        <v>2237242013</v>
      </c>
      <c r="N55" s="68"/>
      <c r="O55" s="70">
        <v>2237242023</v>
      </c>
      <c r="P55" s="68"/>
      <c r="Q55" s="70">
        <v>-9</v>
      </c>
      <c r="U55" s="93"/>
    </row>
    <row r="56" spans="1:21" ht="25.5" customHeight="1" x14ac:dyDescent="0.55000000000000004">
      <c r="A56" s="2" t="s">
        <v>275</v>
      </c>
      <c r="C56" s="70">
        <v>0</v>
      </c>
      <c r="D56" s="68"/>
      <c r="E56" s="70">
        <v>0</v>
      </c>
      <c r="F56" s="68"/>
      <c r="G56" s="70">
        <v>0</v>
      </c>
      <c r="H56" s="68"/>
      <c r="I56" s="70">
        <v>0</v>
      </c>
      <c r="J56" s="68"/>
      <c r="K56" s="70">
        <v>129095</v>
      </c>
      <c r="L56" s="68"/>
      <c r="M56" s="70">
        <v>238944663</v>
      </c>
      <c r="N56" s="68"/>
      <c r="O56" s="70">
        <v>241502442</v>
      </c>
      <c r="P56" s="68"/>
      <c r="Q56" s="70">
        <v>-2557779</v>
      </c>
      <c r="U56" s="93"/>
    </row>
    <row r="57" spans="1:21" ht="25.5" customHeight="1" x14ac:dyDescent="0.55000000000000004">
      <c r="A57" s="2" t="s">
        <v>277</v>
      </c>
      <c r="C57" s="70">
        <v>0</v>
      </c>
      <c r="D57" s="68"/>
      <c r="E57" s="70">
        <v>0</v>
      </c>
      <c r="F57" s="68"/>
      <c r="G57" s="70">
        <v>0</v>
      </c>
      <c r="H57" s="68"/>
      <c r="I57" s="70">
        <v>0</v>
      </c>
      <c r="J57" s="68"/>
      <c r="K57" s="70">
        <v>13938</v>
      </c>
      <c r="L57" s="68"/>
      <c r="M57" s="70">
        <v>157537109</v>
      </c>
      <c r="N57" s="68"/>
      <c r="O57" s="70">
        <v>162611366</v>
      </c>
      <c r="P57" s="68"/>
      <c r="Q57" s="70">
        <v>-5074257</v>
      </c>
      <c r="U57" s="93"/>
    </row>
    <row r="58" spans="1:21" ht="25.5" customHeight="1" x14ac:dyDescent="0.55000000000000004">
      <c r="A58" s="2" t="s">
        <v>280</v>
      </c>
      <c r="C58" s="70">
        <v>0</v>
      </c>
      <c r="D58" s="68"/>
      <c r="E58" s="70">
        <v>0</v>
      </c>
      <c r="F58" s="68"/>
      <c r="G58" s="70">
        <v>0</v>
      </c>
      <c r="H58" s="68"/>
      <c r="I58" s="70">
        <v>0</v>
      </c>
      <c r="J58" s="68"/>
      <c r="K58" s="70">
        <v>275080</v>
      </c>
      <c r="L58" s="68"/>
      <c r="M58" s="70">
        <v>4014730655</v>
      </c>
      <c r="N58" s="68"/>
      <c r="O58" s="70">
        <v>4024671569</v>
      </c>
      <c r="P58" s="68"/>
      <c r="Q58" s="70">
        <v>-9940914</v>
      </c>
      <c r="U58" s="93"/>
    </row>
    <row r="59" spans="1:21" ht="25.5" customHeight="1" x14ac:dyDescent="0.55000000000000004">
      <c r="A59" s="2" t="s">
        <v>105</v>
      </c>
      <c r="C59" s="70">
        <v>0</v>
      </c>
      <c r="D59" s="68"/>
      <c r="E59" s="70">
        <v>0</v>
      </c>
      <c r="F59" s="68"/>
      <c r="G59" s="70">
        <v>0</v>
      </c>
      <c r="H59" s="68"/>
      <c r="I59" s="70">
        <v>0</v>
      </c>
      <c r="J59" s="68"/>
      <c r="K59" s="70">
        <v>5000</v>
      </c>
      <c r="L59" s="68"/>
      <c r="M59" s="70">
        <v>3304454963</v>
      </c>
      <c r="N59" s="68"/>
      <c r="O59" s="70">
        <v>3316138840</v>
      </c>
      <c r="P59" s="68"/>
      <c r="Q59" s="70">
        <v>-11683877</v>
      </c>
      <c r="U59" s="93"/>
    </row>
    <row r="60" spans="1:21" ht="25.5" customHeight="1" x14ac:dyDescent="0.55000000000000004">
      <c r="A60" s="2" t="s">
        <v>110</v>
      </c>
      <c r="C60" s="70">
        <v>0</v>
      </c>
      <c r="D60" s="68"/>
      <c r="E60" s="70">
        <v>0</v>
      </c>
      <c r="F60" s="68"/>
      <c r="G60" s="70">
        <v>0</v>
      </c>
      <c r="H60" s="68"/>
      <c r="I60" s="70">
        <v>0</v>
      </c>
      <c r="J60" s="68"/>
      <c r="K60" s="70">
        <v>1500</v>
      </c>
      <c r="L60" s="68"/>
      <c r="M60" s="70">
        <v>945578585</v>
      </c>
      <c r="N60" s="68"/>
      <c r="O60" s="70">
        <v>958788188</v>
      </c>
      <c r="P60" s="68"/>
      <c r="Q60" s="70">
        <v>-13209603</v>
      </c>
      <c r="U60" s="93"/>
    </row>
    <row r="61" spans="1:21" ht="25.5" customHeight="1" x14ac:dyDescent="0.55000000000000004">
      <c r="A61" s="2" t="s">
        <v>97</v>
      </c>
      <c r="C61" s="70">
        <v>0</v>
      </c>
      <c r="D61" s="68"/>
      <c r="E61" s="70">
        <v>0</v>
      </c>
      <c r="F61" s="68"/>
      <c r="G61" s="70">
        <v>0</v>
      </c>
      <c r="H61" s="68"/>
      <c r="I61" s="70">
        <v>0</v>
      </c>
      <c r="J61" s="68"/>
      <c r="K61" s="70">
        <v>1300</v>
      </c>
      <c r="L61" s="68"/>
      <c r="M61" s="70">
        <v>1068385324</v>
      </c>
      <c r="N61" s="68"/>
      <c r="O61" s="70">
        <v>1083621358</v>
      </c>
      <c r="P61" s="68"/>
      <c r="Q61" s="70">
        <v>-15236034</v>
      </c>
      <c r="U61" s="93"/>
    </row>
    <row r="62" spans="1:21" ht="25.5" customHeight="1" x14ac:dyDescent="0.55000000000000004">
      <c r="A62" s="2" t="s">
        <v>308</v>
      </c>
      <c r="C62" s="70">
        <v>800000</v>
      </c>
      <c r="D62" s="68"/>
      <c r="E62" s="70">
        <v>1268407810</v>
      </c>
      <c r="F62" s="68"/>
      <c r="G62" s="70">
        <v>1285992282</v>
      </c>
      <c r="H62" s="68"/>
      <c r="I62" s="70">
        <v>-17584472</v>
      </c>
      <c r="J62" s="68"/>
      <c r="K62" s="70">
        <v>800000</v>
      </c>
      <c r="L62" s="68"/>
      <c r="M62" s="70">
        <v>1268407810</v>
      </c>
      <c r="N62" s="68"/>
      <c r="O62" s="70">
        <v>1285992282</v>
      </c>
      <c r="P62" s="68"/>
      <c r="Q62" s="70">
        <v>-17584472</v>
      </c>
      <c r="U62" s="93"/>
    </row>
    <row r="63" spans="1:21" ht="25.5" customHeight="1" x14ac:dyDescent="0.55000000000000004">
      <c r="A63" s="2" t="s">
        <v>108</v>
      </c>
      <c r="C63" s="70">
        <v>0</v>
      </c>
      <c r="D63" s="68"/>
      <c r="E63" s="70">
        <v>0</v>
      </c>
      <c r="F63" s="68"/>
      <c r="G63" s="70">
        <v>0</v>
      </c>
      <c r="H63" s="68"/>
      <c r="I63" s="70">
        <v>0</v>
      </c>
      <c r="J63" s="68"/>
      <c r="K63" s="70">
        <v>2000</v>
      </c>
      <c r="L63" s="68"/>
      <c r="M63" s="70">
        <v>1321980349</v>
      </c>
      <c r="N63" s="68"/>
      <c r="O63" s="70">
        <v>1339823113</v>
      </c>
      <c r="P63" s="68"/>
      <c r="Q63" s="70">
        <v>-17842764</v>
      </c>
      <c r="U63" s="93"/>
    </row>
    <row r="64" spans="1:21" ht="25.5" customHeight="1" x14ac:dyDescent="0.55000000000000004">
      <c r="A64" s="2" t="s">
        <v>81</v>
      </c>
      <c r="C64" s="70">
        <v>0</v>
      </c>
      <c r="D64" s="68"/>
      <c r="E64" s="70">
        <v>0</v>
      </c>
      <c r="F64" s="68"/>
      <c r="G64" s="70">
        <v>0</v>
      </c>
      <c r="H64" s="68"/>
      <c r="I64" s="70">
        <v>0</v>
      </c>
      <c r="J64" s="68"/>
      <c r="K64" s="70">
        <v>1100</v>
      </c>
      <c r="L64" s="68"/>
      <c r="M64" s="70">
        <v>927264907</v>
      </c>
      <c r="N64" s="68"/>
      <c r="O64" s="70">
        <v>945681164</v>
      </c>
      <c r="P64" s="68"/>
      <c r="Q64" s="70">
        <v>-18416257</v>
      </c>
      <c r="U64" s="93"/>
    </row>
    <row r="65" spans="1:21" ht="25.5" customHeight="1" x14ac:dyDescent="0.55000000000000004">
      <c r="A65" s="2" t="s">
        <v>282</v>
      </c>
      <c r="C65" s="70">
        <v>0</v>
      </c>
      <c r="D65" s="68"/>
      <c r="E65" s="70">
        <v>0</v>
      </c>
      <c r="F65" s="68"/>
      <c r="G65" s="70">
        <v>0</v>
      </c>
      <c r="H65" s="68"/>
      <c r="I65" s="70">
        <v>0</v>
      </c>
      <c r="J65" s="68"/>
      <c r="K65" s="70">
        <v>67491</v>
      </c>
      <c r="L65" s="68"/>
      <c r="M65" s="70">
        <v>592541420</v>
      </c>
      <c r="N65" s="68"/>
      <c r="O65" s="70">
        <v>615086949</v>
      </c>
      <c r="P65" s="68"/>
      <c r="Q65" s="70">
        <v>-22545529</v>
      </c>
      <c r="U65" s="93"/>
    </row>
    <row r="66" spans="1:21" ht="25.5" customHeight="1" x14ac:dyDescent="0.55000000000000004">
      <c r="A66" s="2" t="s">
        <v>278</v>
      </c>
      <c r="C66" s="70">
        <v>0</v>
      </c>
      <c r="D66" s="68"/>
      <c r="E66" s="70">
        <v>0</v>
      </c>
      <c r="F66" s="68"/>
      <c r="G66" s="70">
        <v>0</v>
      </c>
      <c r="H66" s="68"/>
      <c r="I66" s="70">
        <v>0</v>
      </c>
      <c r="J66" s="68"/>
      <c r="K66" s="70">
        <v>400000</v>
      </c>
      <c r="L66" s="68"/>
      <c r="M66" s="70">
        <v>1467217800</v>
      </c>
      <c r="N66" s="68"/>
      <c r="O66" s="70">
        <v>1499760531</v>
      </c>
      <c r="P66" s="68"/>
      <c r="Q66" s="70">
        <v>-32542731</v>
      </c>
      <c r="U66" s="93"/>
    </row>
    <row r="67" spans="1:21" ht="25.5" customHeight="1" x14ac:dyDescent="0.55000000000000004">
      <c r="A67" s="2" t="s">
        <v>93</v>
      </c>
      <c r="C67" s="70">
        <v>0</v>
      </c>
      <c r="D67" s="68"/>
      <c r="E67" s="70">
        <v>0</v>
      </c>
      <c r="F67" s="68"/>
      <c r="G67" s="70">
        <v>0</v>
      </c>
      <c r="H67" s="68"/>
      <c r="I67" s="70">
        <v>0</v>
      </c>
      <c r="J67" s="68"/>
      <c r="K67" s="70">
        <v>30000</v>
      </c>
      <c r="L67" s="68"/>
      <c r="M67" s="70">
        <v>632339474</v>
      </c>
      <c r="N67" s="68"/>
      <c r="O67" s="70">
        <v>665019450</v>
      </c>
      <c r="P67" s="68"/>
      <c r="Q67" s="70">
        <v>-32679976</v>
      </c>
      <c r="U67" s="93"/>
    </row>
    <row r="68" spans="1:21" ht="25.5" customHeight="1" x14ac:dyDescent="0.55000000000000004">
      <c r="A68" s="2" t="s">
        <v>113</v>
      </c>
      <c r="C68" s="70">
        <v>0</v>
      </c>
      <c r="D68" s="68"/>
      <c r="E68" s="70">
        <v>0</v>
      </c>
      <c r="F68" s="68"/>
      <c r="G68" s="70">
        <v>0</v>
      </c>
      <c r="H68" s="68"/>
      <c r="I68" s="70">
        <v>0</v>
      </c>
      <c r="J68" s="68"/>
      <c r="K68" s="70">
        <v>300000</v>
      </c>
      <c r="L68" s="68"/>
      <c r="M68" s="70">
        <v>505772641</v>
      </c>
      <c r="N68" s="68"/>
      <c r="O68" s="70">
        <v>545137020</v>
      </c>
      <c r="P68" s="68"/>
      <c r="Q68" s="70">
        <v>-39364379</v>
      </c>
      <c r="U68" s="93"/>
    </row>
    <row r="69" spans="1:21" ht="25.5" customHeight="1" x14ac:dyDescent="0.55000000000000004">
      <c r="A69" s="2" t="s">
        <v>312</v>
      </c>
      <c r="C69" s="70">
        <v>400000</v>
      </c>
      <c r="D69" s="68"/>
      <c r="E69" s="70">
        <v>3242873636</v>
      </c>
      <c r="F69" s="68"/>
      <c r="G69" s="70">
        <v>3287047542</v>
      </c>
      <c r="H69" s="68"/>
      <c r="I69" s="70">
        <v>-44173906</v>
      </c>
      <c r="J69" s="68"/>
      <c r="K69" s="70">
        <v>400000</v>
      </c>
      <c r="L69" s="68"/>
      <c r="M69" s="70">
        <v>3242873636</v>
      </c>
      <c r="N69" s="68"/>
      <c r="O69" s="70">
        <v>3287047542</v>
      </c>
      <c r="P69" s="68"/>
      <c r="Q69" s="70">
        <v>-44173906</v>
      </c>
      <c r="U69" s="93"/>
    </row>
    <row r="70" spans="1:21" ht="25.5" customHeight="1" x14ac:dyDescent="0.55000000000000004">
      <c r="A70" s="2" t="s">
        <v>102</v>
      </c>
      <c r="C70" s="70">
        <v>0</v>
      </c>
      <c r="D70" s="68"/>
      <c r="E70" s="70">
        <v>0</v>
      </c>
      <c r="F70" s="68"/>
      <c r="G70" s="70">
        <v>0</v>
      </c>
      <c r="H70" s="68"/>
      <c r="I70" s="70">
        <v>0</v>
      </c>
      <c r="J70" s="68"/>
      <c r="K70" s="70">
        <v>83708</v>
      </c>
      <c r="L70" s="68"/>
      <c r="M70" s="70">
        <v>208440898</v>
      </c>
      <c r="N70" s="68"/>
      <c r="O70" s="70">
        <v>254123148</v>
      </c>
      <c r="P70" s="68"/>
      <c r="Q70" s="70">
        <v>-45682250</v>
      </c>
      <c r="U70" s="93"/>
    </row>
    <row r="71" spans="1:21" ht="25.5" customHeight="1" x14ac:dyDescent="0.55000000000000004">
      <c r="A71" s="2" t="s">
        <v>267</v>
      </c>
      <c r="C71" s="70">
        <v>0</v>
      </c>
      <c r="D71" s="68"/>
      <c r="E71" s="70">
        <v>0</v>
      </c>
      <c r="F71" s="68"/>
      <c r="G71" s="70">
        <v>0</v>
      </c>
      <c r="H71" s="68"/>
      <c r="I71" s="70">
        <v>0</v>
      </c>
      <c r="J71" s="68"/>
      <c r="K71" s="70">
        <v>565000</v>
      </c>
      <c r="L71" s="68"/>
      <c r="M71" s="70">
        <v>2226504676</v>
      </c>
      <c r="N71" s="68"/>
      <c r="O71" s="70">
        <v>2283644422</v>
      </c>
      <c r="P71" s="68"/>
      <c r="Q71" s="70">
        <v>-57139746</v>
      </c>
      <c r="U71" s="93"/>
    </row>
    <row r="72" spans="1:21" ht="25.5" customHeight="1" x14ac:dyDescent="0.55000000000000004">
      <c r="A72" s="2" t="s">
        <v>274</v>
      </c>
      <c r="C72" s="70">
        <v>0</v>
      </c>
      <c r="D72" s="68"/>
      <c r="E72" s="70">
        <v>0</v>
      </c>
      <c r="F72" s="68"/>
      <c r="G72" s="70">
        <v>0</v>
      </c>
      <c r="H72" s="68"/>
      <c r="I72" s="70">
        <v>0</v>
      </c>
      <c r="J72" s="68"/>
      <c r="K72" s="70">
        <v>78500</v>
      </c>
      <c r="L72" s="68"/>
      <c r="M72" s="70">
        <v>743653778</v>
      </c>
      <c r="N72" s="68"/>
      <c r="O72" s="70">
        <v>801427031</v>
      </c>
      <c r="P72" s="68"/>
      <c r="Q72" s="70">
        <v>-57773253</v>
      </c>
      <c r="U72" s="93"/>
    </row>
    <row r="73" spans="1:21" ht="25.5" customHeight="1" x14ac:dyDescent="0.55000000000000004">
      <c r="A73" s="2" t="s">
        <v>310</v>
      </c>
      <c r="C73" s="70">
        <v>200000</v>
      </c>
      <c r="D73" s="68"/>
      <c r="E73" s="70">
        <v>3341216374</v>
      </c>
      <c r="F73" s="68"/>
      <c r="G73" s="70">
        <v>3405518163</v>
      </c>
      <c r="H73" s="68"/>
      <c r="I73" s="70">
        <v>-64301789</v>
      </c>
      <c r="J73" s="68"/>
      <c r="K73" s="70">
        <v>200000</v>
      </c>
      <c r="L73" s="68"/>
      <c r="M73" s="70">
        <v>3341216374</v>
      </c>
      <c r="N73" s="68"/>
      <c r="O73" s="70">
        <v>3405518163</v>
      </c>
      <c r="P73" s="68"/>
      <c r="Q73" s="70">
        <v>-64301789</v>
      </c>
      <c r="U73" s="93"/>
    </row>
    <row r="74" spans="1:21" ht="25.5" customHeight="1" x14ac:dyDescent="0.55000000000000004">
      <c r="A74" s="2" t="s">
        <v>78</v>
      </c>
      <c r="C74" s="70">
        <v>0</v>
      </c>
      <c r="D74" s="68"/>
      <c r="E74" s="70">
        <v>0</v>
      </c>
      <c r="F74" s="68"/>
      <c r="G74" s="70">
        <v>0</v>
      </c>
      <c r="H74" s="68"/>
      <c r="I74" s="70">
        <v>0</v>
      </c>
      <c r="J74" s="68"/>
      <c r="K74" s="70">
        <v>6000</v>
      </c>
      <c r="L74" s="68"/>
      <c r="M74" s="70">
        <v>5173147201</v>
      </c>
      <c r="N74" s="68"/>
      <c r="O74" s="70">
        <v>5239612148</v>
      </c>
      <c r="P74" s="68"/>
      <c r="Q74" s="70">
        <v>-66464947</v>
      </c>
      <c r="U74" s="93"/>
    </row>
    <row r="75" spans="1:21" ht="25.5" customHeight="1" x14ac:dyDescent="0.55000000000000004">
      <c r="A75" s="2" t="s">
        <v>119</v>
      </c>
      <c r="C75" s="70">
        <v>0</v>
      </c>
      <c r="D75" s="68"/>
      <c r="E75" s="70">
        <v>0</v>
      </c>
      <c r="F75" s="68"/>
      <c r="G75" s="70">
        <v>0</v>
      </c>
      <c r="H75" s="68"/>
      <c r="I75" s="70">
        <v>0</v>
      </c>
      <c r="J75" s="68"/>
      <c r="K75" s="70">
        <v>1400000</v>
      </c>
      <c r="L75" s="68"/>
      <c r="M75" s="70">
        <v>3966874124</v>
      </c>
      <c r="N75" s="68"/>
      <c r="O75" s="70">
        <v>4046952050</v>
      </c>
      <c r="P75" s="68"/>
      <c r="Q75" s="70">
        <v>-80077926</v>
      </c>
      <c r="U75" s="93"/>
    </row>
    <row r="76" spans="1:21" ht="25.5" customHeight="1" x14ac:dyDescent="0.55000000000000004">
      <c r="A76" s="2" t="s">
        <v>218</v>
      </c>
      <c r="C76" s="70">
        <v>0</v>
      </c>
      <c r="D76" s="68"/>
      <c r="E76" s="70">
        <v>0</v>
      </c>
      <c r="F76" s="68"/>
      <c r="G76" s="70">
        <v>0</v>
      </c>
      <c r="H76" s="68"/>
      <c r="I76" s="70">
        <v>0</v>
      </c>
      <c r="J76" s="68"/>
      <c r="K76" s="70">
        <v>60000</v>
      </c>
      <c r="L76" s="68"/>
      <c r="M76" s="70">
        <v>651898065</v>
      </c>
      <c r="N76" s="68"/>
      <c r="O76" s="70">
        <v>739148565</v>
      </c>
      <c r="P76" s="68"/>
      <c r="Q76" s="70">
        <v>-87250500</v>
      </c>
      <c r="U76" s="93"/>
    </row>
    <row r="77" spans="1:21" ht="25.5" customHeight="1" x14ac:dyDescent="0.55000000000000004">
      <c r="A77" s="2" t="s">
        <v>229</v>
      </c>
      <c r="C77" s="70">
        <v>0</v>
      </c>
      <c r="D77" s="68"/>
      <c r="E77" s="70">
        <v>0</v>
      </c>
      <c r="F77" s="68"/>
      <c r="G77" s="70">
        <v>0</v>
      </c>
      <c r="H77" s="68"/>
      <c r="I77" s="70">
        <v>0</v>
      </c>
      <c r="J77" s="68"/>
      <c r="K77" s="70">
        <v>1790000</v>
      </c>
      <c r="L77" s="68"/>
      <c r="M77" s="70">
        <v>16064300984</v>
      </c>
      <c r="N77" s="68"/>
      <c r="O77" s="70">
        <v>16152214844</v>
      </c>
      <c r="P77" s="68"/>
      <c r="Q77" s="70">
        <v>-87913860</v>
      </c>
      <c r="U77" s="93"/>
    </row>
    <row r="78" spans="1:21" ht="25.5" customHeight="1" x14ac:dyDescent="0.55000000000000004">
      <c r="A78" s="2" t="s">
        <v>295</v>
      </c>
      <c r="C78" s="70">
        <v>0</v>
      </c>
      <c r="D78" s="68"/>
      <c r="E78" s="70">
        <v>0</v>
      </c>
      <c r="F78" s="68"/>
      <c r="G78" s="70">
        <v>0</v>
      </c>
      <c r="H78" s="68"/>
      <c r="I78" s="70">
        <v>0</v>
      </c>
      <c r="J78" s="68"/>
      <c r="K78" s="70">
        <v>100000</v>
      </c>
      <c r="L78" s="68"/>
      <c r="M78" s="70">
        <v>971212463</v>
      </c>
      <c r="N78" s="68"/>
      <c r="O78" s="70">
        <v>1113031931</v>
      </c>
      <c r="P78" s="68"/>
      <c r="Q78" s="70">
        <v>-141819468</v>
      </c>
      <c r="U78" s="93"/>
    </row>
    <row r="79" spans="1:21" ht="25.5" customHeight="1" x14ac:dyDescent="0.55000000000000004">
      <c r="A79" s="2" t="s">
        <v>276</v>
      </c>
      <c r="C79" s="70">
        <v>0</v>
      </c>
      <c r="D79" s="68"/>
      <c r="E79" s="70">
        <v>0</v>
      </c>
      <c r="F79" s="68"/>
      <c r="G79" s="70">
        <v>0</v>
      </c>
      <c r="H79" s="68"/>
      <c r="I79" s="70">
        <v>0</v>
      </c>
      <c r="J79" s="68"/>
      <c r="K79" s="70">
        <v>1481299</v>
      </c>
      <c r="L79" s="68"/>
      <c r="M79" s="70">
        <v>4303407233</v>
      </c>
      <c r="N79" s="68"/>
      <c r="O79" s="70">
        <v>4492217775</v>
      </c>
      <c r="P79" s="68"/>
      <c r="Q79" s="70">
        <v>-188810542</v>
      </c>
      <c r="U79" s="93"/>
    </row>
    <row r="80" spans="1:21" ht="25.5" customHeight="1" x14ac:dyDescent="0.55000000000000004">
      <c r="A80" s="2" t="s">
        <v>109</v>
      </c>
      <c r="C80" s="70">
        <v>0</v>
      </c>
      <c r="D80" s="68"/>
      <c r="E80" s="70">
        <v>0</v>
      </c>
      <c r="F80" s="68"/>
      <c r="G80" s="70">
        <v>0</v>
      </c>
      <c r="H80" s="68"/>
      <c r="I80" s="70">
        <v>0</v>
      </c>
      <c r="J80" s="68"/>
      <c r="K80" s="70">
        <v>230551</v>
      </c>
      <c r="L80" s="68"/>
      <c r="M80" s="70">
        <v>993256597</v>
      </c>
      <c r="N80" s="68"/>
      <c r="O80" s="70">
        <v>1187606726</v>
      </c>
      <c r="P80" s="68"/>
      <c r="Q80" s="70">
        <v>-194350129</v>
      </c>
      <c r="U80" s="93"/>
    </row>
    <row r="81" spans="1:21" ht="25.5" customHeight="1" x14ac:dyDescent="0.55000000000000004">
      <c r="A81" s="2" t="s">
        <v>94</v>
      </c>
      <c r="C81" s="70">
        <v>0</v>
      </c>
      <c r="D81" s="68"/>
      <c r="E81" s="70">
        <v>0</v>
      </c>
      <c r="F81" s="68"/>
      <c r="G81" s="70">
        <v>0</v>
      </c>
      <c r="H81" s="68"/>
      <c r="I81" s="70">
        <v>0</v>
      </c>
      <c r="J81" s="68"/>
      <c r="K81" s="70">
        <v>150000</v>
      </c>
      <c r="L81" s="68"/>
      <c r="M81" s="70">
        <v>3968247610</v>
      </c>
      <c r="N81" s="68"/>
      <c r="O81" s="70">
        <v>4245090525</v>
      </c>
      <c r="P81" s="68"/>
      <c r="Q81" s="70">
        <v>-276842915</v>
      </c>
      <c r="U81" s="93"/>
    </row>
    <row r="82" spans="1:21" ht="25.5" customHeight="1" x14ac:dyDescent="0.55000000000000004">
      <c r="A82" s="2" t="s">
        <v>13</v>
      </c>
      <c r="C82" s="70">
        <v>0</v>
      </c>
      <c r="D82" s="68"/>
      <c r="E82" s="70">
        <v>0</v>
      </c>
      <c r="F82" s="68"/>
      <c r="G82" s="70">
        <v>0</v>
      </c>
      <c r="H82" s="68"/>
      <c r="I82" s="70">
        <v>0</v>
      </c>
      <c r="J82" s="68"/>
      <c r="K82" s="70">
        <v>2659477</v>
      </c>
      <c r="L82" s="68"/>
      <c r="M82" s="70">
        <v>11365430992</v>
      </c>
      <c r="N82" s="68"/>
      <c r="O82" s="70">
        <v>11678590113</v>
      </c>
      <c r="P82" s="68"/>
      <c r="Q82" s="70">
        <v>-313159121</v>
      </c>
      <c r="U82" s="93"/>
    </row>
    <row r="83" spans="1:21" ht="25.5" customHeight="1" x14ac:dyDescent="0.55000000000000004">
      <c r="A83" s="2" t="s">
        <v>111</v>
      </c>
      <c r="C83" s="70">
        <v>0</v>
      </c>
      <c r="D83" s="68"/>
      <c r="E83" s="70">
        <v>0</v>
      </c>
      <c r="F83" s="68"/>
      <c r="G83" s="70">
        <v>0</v>
      </c>
      <c r="H83" s="68"/>
      <c r="I83" s="70">
        <v>0</v>
      </c>
      <c r="J83" s="68"/>
      <c r="K83" s="70">
        <v>30000</v>
      </c>
      <c r="L83" s="68"/>
      <c r="M83" s="70">
        <v>4882802919</v>
      </c>
      <c r="N83" s="68"/>
      <c r="O83" s="70">
        <v>5263841756</v>
      </c>
      <c r="P83" s="68"/>
      <c r="Q83" s="70">
        <v>-381038837</v>
      </c>
      <c r="U83" s="93"/>
    </row>
    <row r="84" spans="1:21" ht="25.5" customHeight="1" x14ac:dyDescent="0.55000000000000004">
      <c r="A84" s="2" t="s">
        <v>107</v>
      </c>
      <c r="C84" s="70">
        <v>0</v>
      </c>
      <c r="D84" s="68"/>
      <c r="E84" s="70">
        <v>0</v>
      </c>
      <c r="F84" s="68"/>
      <c r="G84" s="70">
        <v>0</v>
      </c>
      <c r="H84" s="68"/>
      <c r="I84" s="70">
        <v>0</v>
      </c>
      <c r="J84" s="68"/>
      <c r="K84" s="70">
        <v>40000</v>
      </c>
      <c r="L84" s="68"/>
      <c r="M84" s="70">
        <v>1633980384</v>
      </c>
      <c r="N84" s="68"/>
      <c r="O84" s="70">
        <v>2017921500</v>
      </c>
      <c r="P84" s="68"/>
      <c r="Q84" s="70">
        <v>-383941116</v>
      </c>
      <c r="U84" s="93"/>
    </row>
    <row r="85" spans="1:21" ht="25.5" customHeight="1" x14ac:dyDescent="0.55000000000000004">
      <c r="A85" s="2" t="s">
        <v>90</v>
      </c>
      <c r="C85" s="70">
        <v>0</v>
      </c>
      <c r="D85" s="68"/>
      <c r="E85" s="70">
        <v>0</v>
      </c>
      <c r="F85" s="68"/>
      <c r="G85" s="70">
        <v>0</v>
      </c>
      <c r="H85" s="68"/>
      <c r="I85" s="70">
        <v>0</v>
      </c>
      <c r="J85" s="68"/>
      <c r="K85" s="70">
        <v>300000</v>
      </c>
      <c r="L85" s="68"/>
      <c r="M85" s="70">
        <v>2923501068</v>
      </c>
      <c r="N85" s="68"/>
      <c r="O85" s="70">
        <v>3316150800</v>
      </c>
      <c r="P85" s="68"/>
      <c r="Q85" s="70">
        <v>-392649732</v>
      </c>
      <c r="U85" s="93"/>
    </row>
    <row r="86" spans="1:21" ht="25.5" customHeight="1" x14ac:dyDescent="0.55000000000000004">
      <c r="A86" s="2" t="s">
        <v>92</v>
      </c>
      <c r="C86" s="70">
        <v>0</v>
      </c>
      <c r="D86" s="68"/>
      <c r="E86" s="70">
        <v>0</v>
      </c>
      <c r="F86" s="68"/>
      <c r="G86" s="70">
        <v>0</v>
      </c>
      <c r="H86" s="68"/>
      <c r="I86" s="70">
        <v>0</v>
      </c>
      <c r="J86" s="68"/>
      <c r="K86" s="70">
        <v>42300</v>
      </c>
      <c r="L86" s="68"/>
      <c r="M86" s="70">
        <v>30608452230</v>
      </c>
      <c r="N86" s="68"/>
      <c r="O86" s="70">
        <v>31063887849</v>
      </c>
      <c r="P86" s="68"/>
      <c r="Q86" s="70">
        <v>-455435619</v>
      </c>
      <c r="U86" s="93"/>
    </row>
    <row r="87" spans="1:21" ht="25.5" customHeight="1" x14ac:dyDescent="0.55000000000000004">
      <c r="A87" s="2" t="s">
        <v>95</v>
      </c>
      <c r="C87" s="70">
        <v>0</v>
      </c>
      <c r="D87" s="68"/>
      <c r="E87" s="70">
        <v>0</v>
      </c>
      <c r="F87" s="68"/>
      <c r="G87" s="70">
        <v>0</v>
      </c>
      <c r="H87" s="68"/>
      <c r="I87" s="70">
        <v>0</v>
      </c>
      <c r="J87" s="68"/>
      <c r="K87" s="70">
        <v>120690</v>
      </c>
      <c r="L87" s="68"/>
      <c r="M87" s="70">
        <v>1908691233</v>
      </c>
      <c r="N87" s="68"/>
      <c r="O87" s="70">
        <v>2430510610</v>
      </c>
      <c r="P87" s="68"/>
      <c r="Q87" s="70">
        <v>-521819377</v>
      </c>
      <c r="U87" s="93"/>
    </row>
    <row r="88" spans="1:21" ht="25.5" customHeight="1" x14ac:dyDescent="0.55000000000000004">
      <c r="A88" s="2" t="s">
        <v>103</v>
      </c>
      <c r="C88" s="70">
        <v>0</v>
      </c>
      <c r="D88" s="68"/>
      <c r="E88" s="70">
        <v>0</v>
      </c>
      <c r="F88" s="68"/>
      <c r="G88" s="70">
        <v>0</v>
      </c>
      <c r="H88" s="68"/>
      <c r="I88" s="70">
        <v>0</v>
      </c>
      <c r="J88" s="68"/>
      <c r="K88" s="70">
        <v>235000</v>
      </c>
      <c r="L88" s="68"/>
      <c r="M88" s="70">
        <v>8285198532</v>
      </c>
      <c r="N88" s="68"/>
      <c r="O88" s="70">
        <v>8811748412</v>
      </c>
      <c r="P88" s="68"/>
      <c r="Q88" s="70">
        <v>-526549880</v>
      </c>
      <c r="U88" s="93"/>
    </row>
    <row r="89" spans="1:21" ht="25.5" customHeight="1" x14ac:dyDescent="0.55000000000000004">
      <c r="A89" s="2" t="s">
        <v>104</v>
      </c>
      <c r="C89" s="70">
        <v>0</v>
      </c>
      <c r="D89" s="68"/>
      <c r="E89" s="70">
        <v>0</v>
      </c>
      <c r="F89" s="68"/>
      <c r="G89" s="70">
        <v>0</v>
      </c>
      <c r="H89" s="68"/>
      <c r="I89" s="70">
        <v>0</v>
      </c>
      <c r="J89" s="68"/>
      <c r="K89" s="70">
        <v>50000</v>
      </c>
      <c r="L89" s="68"/>
      <c r="M89" s="70">
        <v>470682675</v>
      </c>
      <c r="N89" s="68"/>
      <c r="O89" s="70">
        <v>1006475625</v>
      </c>
      <c r="P89" s="68"/>
      <c r="Q89" s="70">
        <v>-535792950</v>
      </c>
      <c r="U89" s="93"/>
    </row>
    <row r="90" spans="1:21" ht="25.5" customHeight="1" x14ac:dyDescent="0.55000000000000004">
      <c r="A90" s="2" t="s">
        <v>96</v>
      </c>
      <c r="C90" s="70">
        <v>0</v>
      </c>
      <c r="D90" s="68"/>
      <c r="E90" s="70">
        <v>0</v>
      </c>
      <c r="F90" s="68"/>
      <c r="G90" s="70">
        <v>0</v>
      </c>
      <c r="H90" s="68"/>
      <c r="I90" s="70">
        <v>0</v>
      </c>
      <c r="J90" s="68"/>
      <c r="K90" s="70">
        <v>90000</v>
      </c>
      <c r="L90" s="68"/>
      <c r="M90" s="70">
        <v>1954738656</v>
      </c>
      <c r="N90" s="68"/>
      <c r="O90" s="70">
        <v>2682145710</v>
      </c>
      <c r="P90" s="68"/>
      <c r="Q90" s="70">
        <v>-727407054</v>
      </c>
      <c r="U90" s="93"/>
    </row>
    <row r="91" spans="1:21" ht="25.5" customHeight="1" x14ac:dyDescent="0.55000000000000004">
      <c r="A91" s="2" t="s">
        <v>99</v>
      </c>
      <c r="C91" s="70">
        <v>0</v>
      </c>
      <c r="D91" s="68"/>
      <c r="E91" s="70">
        <v>0</v>
      </c>
      <c r="F91" s="68"/>
      <c r="G91" s="70">
        <v>0</v>
      </c>
      <c r="H91" s="68"/>
      <c r="I91" s="70">
        <v>0</v>
      </c>
      <c r="J91" s="68"/>
      <c r="K91" s="70">
        <v>6550000</v>
      </c>
      <c r="L91" s="68"/>
      <c r="M91" s="70">
        <v>14544869849</v>
      </c>
      <c r="N91" s="68"/>
      <c r="O91" s="70">
        <v>15285490050</v>
      </c>
      <c r="P91" s="68"/>
      <c r="Q91" s="70">
        <v>-740620201</v>
      </c>
      <c r="U91" s="93"/>
    </row>
    <row r="92" spans="1:21" ht="25.5" customHeight="1" x14ac:dyDescent="0.55000000000000004">
      <c r="A92" s="2" t="s">
        <v>268</v>
      </c>
      <c r="C92" s="70">
        <v>0</v>
      </c>
      <c r="D92" s="68"/>
      <c r="E92" s="70">
        <v>0</v>
      </c>
      <c r="F92" s="68"/>
      <c r="G92" s="70">
        <v>0</v>
      </c>
      <c r="H92" s="68"/>
      <c r="I92" s="70">
        <v>0</v>
      </c>
      <c r="J92" s="68"/>
      <c r="K92" s="70">
        <v>800000</v>
      </c>
      <c r="L92" s="68"/>
      <c r="M92" s="70">
        <v>3211179187</v>
      </c>
      <c r="N92" s="68"/>
      <c r="O92" s="70">
        <v>4159773608</v>
      </c>
      <c r="P92" s="68"/>
      <c r="Q92" s="70">
        <v>-948594421</v>
      </c>
      <c r="U92" s="93"/>
    </row>
    <row r="93" spans="1:21" ht="24.75" thickBot="1" x14ac:dyDescent="0.6">
      <c r="A93" s="143" t="s">
        <v>61</v>
      </c>
      <c r="C93" s="67">
        <f>SUM(C10:C92)</f>
        <v>12071413</v>
      </c>
      <c r="D93" s="67"/>
      <c r="E93" s="67">
        <f>SUM(E10:E92)</f>
        <v>76996912352</v>
      </c>
      <c r="F93" s="67"/>
      <c r="G93" s="67">
        <f>SUM(G10:G92)</f>
        <v>73246048982</v>
      </c>
      <c r="H93" s="67"/>
      <c r="I93" s="67">
        <f>SUM(I10:I92)</f>
        <v>3750863371</v>
      </c>
      <c r="J93" s="67"/>
      <c r="K93" s="67">
        <f>SUM(K10:K92)</f>
        <v>39580638</v>
      </c>
      <c r="L93" s="67"/>
      <c r="M93" s="67">
        <f>SUM(M10:M92)</f>
        <v>468256426056</v>
      </c>
      <c r="N93" s="67"/>
      <c r="O93" s="67">
        <f>SUM(O10:O92)</f>
        <v>463692510512</v>
      </c>
      <c r="P93" s="67"/>
      <c r="Q93" s="67">
        <f>SUM(Q10:Q92)</f>
        <v>4563915545</v>
      </c>
    </row>
    <row r="94" spans="1:21" ht="21.75" thickTop="1" x14ac:dyDescent="0.55000000000000004"/>
    <row r="95" spans="1:21" ht="26.25" customHeight="1" x14ac:dyDescent="0.55000000000000004">
      <c r="A95" s="237">
        <v>20</v>
      </c>
      <c r="B95" s="237"/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7"/>
      <c r="N95" s="237"/>
      <c r="O95" s="237"/>
      <c r="P95" s="237"/>
      <c r="Q95" s="237"/>
    </row>
  </sheetData>
  <sortState xmlns:xlrd2="http://schemas.microsoft.com/office/spreadsheetml/2017/richdata2" ref="A10:Q92">
    <sortCondition descending="1" ref="Q10:Q92"/>
  </sortState>
  <mergeCells count="4">
    <mergeCell ref="A3:Q3"/>
    <mergeCell ref="A4:Q4"/>
    <mergeCell ref="A2:Q2"/>
    <mergeCell ref="A95:Q95"/>
  </mergeCells>
  <printOptions horizontalCentered="1" verticalCentered="1"/>
  <pageMargins left="0.2" right="0.2" top="0.25" bottom="0.25" header="0.3" footer="0.3"/>
  <pageSetup paperSize="9" scale="23" orientation="landscape" r:id="rId1"/>
  <rowBreaks count="6" manualBreakCount="6">
    <brk id="9" max="16383" man="1"/>
    <brk id="24" max="16383" man="1"/>
    <brk id="36" max="16383" man="1"/>
    <brk id="40" max="16383" man="1"/>
    <brk id="62" max="16383" man="1"/>
    <brk id="86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FBF52-54F1-44EC-8807-0174F6686F9A}">
  <sheetPr>
    <pageSetUpPr fitToPage="1"/>
  </sheetPr>
  <dimension ref="A1:Y20"/>
  <sheetViews>
    <sheetView rightToLeft="1" view="pageBreakPreview" zoomScale="60" zoomScaleNormal="100" workbookViewId="0">
      <selection activeCell="A6" sqref="A6"/>
    </sheetView>
  </sheetViews>
  <sheetFormatPr defaultRowHeight="15" x14ac:dyDescent="0.2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 x14ac:dyDescent="0.25">
      <c r="A1" s="197" t="s">
        <v>83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</row>
    <row r="2" spans="1:25" ht="25.5" x14ac:dyDescent="0.25">
      <c r="A2" s="197" t="s">
        <v>39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</row>
    <row r="3" spans="1:25" ht="25.5" x14ac:dyDescent="0.25">
      <c r="A3" s="197" t="s">
        <v>303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</row>
    <row r="4" spans="1:25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</row>
    <row r="5" spans="1:25" ht="24" x14ac:dyDescent="0.25">
      <c r="A5" s="227" t="s">
        <v>215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</row>
    <row r="6" spans="1:25" x14ac:dyDescent="0.2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</row>
    <row r="7" spans="1:25" ht="21" x14ac:dyDescent="0.25">
      <c r="A7" s="124"/>
      <c r="B7" s="124"/>
      <c r="C7" s="124"/>
      <c r="D7" s="124"/>
      <c r="E7" s="196" t="s">
        <v>41</v>
      </c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24"/>
      <c r="Y7" s="126" t="s">
        <v>144</v>
      </c>
    </row>
    <row r="8" spans="1:25" ht="63" x14ac:dyDescent="0.25">
      <c r="A8" s="126" t="s">
        <v>182</v>
      </c>
      <c r="B8" s="124"/>
      <c r="C8" s="126" t="s">
        <v>183</v>
      </c>
      <c r="D8" s="124"/>
      <c r="E8" s="139" t="s">
        <v>16</v>
      </c>
      <c r="F8" s="125"/>
      <c r="G8" s="139" t="s">
        <v>5</v>
      </c>
      <c r="H8" s="125"/>
      <c r="I8" s="139" t="s">
        <v>15</v>
      </c>
      <c r="J8" s="125"/>
      <c r="K8" s="139" t="s">
        <v>184</v>
      </c>
      <c r="L8" s="125"/>
      <c r="M8" s="139" t="s">
        <v>185</v>
      </c>
      <c r="N8" s="125"/>
      <c r="O8" s="139" t="s">
        <v>186</v>
      </c>
      <c r="P8" s="125"/>
      <c r="Q8" s="139" t="s">
        <v>187</v>
      </c>
      <c r="R8" s="125"/>
      <c r="S8" s="139" t="s">
        <v>188</v>
      </c>
      <c r="T8" s="125"/>
      <c r="U8" s="139" t="s">
        <v>189</v>
      </c>
      <c r="V8" s="125"/>
      <c r="W8" s="139" t="s">
        <v>190</v>
      </c>
      <c r="X8" s="124"/>
      <c r="Y8" s="139" t="s">
        <v>190</v>
      </c>
    </row>
    <row r="9" spans="1:25" x14ac:dyDescent="0.25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</row>
    <row r="10" spans="1:25" x14ac:dyDescent="0.25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</row>
    <row r="11" spans="1:25" x14ac:dyDescent="0.25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</row>
    <row r="12" spans="1:25" x14ac:dyDescent="0.25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</row>
    <row r="13" spans="1:25" x14ac:dyDescent="0.25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</row>
    <row r="14" spans="1:25" ht="15.75" thickBot="1" x14ac:dyDescent="0.3">
      <c r="A14" s="157" t="s">
        <v>61</v>
      </c>
      <c r="C14" s="156"/>
      <c r="E14" s="156"/>
      <c r="G14" s="156"/>
      <c r="I14" s="156"/>
      <c r="K14" s="156"/>
      <c r="M14" s="156"/>
      <c r="O14" s="156"/>
      <c r="Q14" s="156"/>
      <c r="S14" s="156"/>
      <c r="U14" s="156"/>
      <c r="W14" s="156"/>
      <c r="Y14" s="156"/>
    </row>
    <row r="15" spans="1:25" ht="15.75" thickTop="1" x14ac:dyDescent="0.25"/>
    <row r="20" spans="1:25" ht="24" x14ac:dyDescent="0.25">
      <c r="A20" s="213">
        <v>21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</row>
  </sheetData>
  <mergeCells count="6">
    <mergeCell ref="A20:Y20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fitToHeight="0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0A165-9577-4C96-AF1E-F6108283B116}">
  <sheetPr>
    <pageSetUpPr fitToPage="1"/>
  </sheetPr>
  <dimension ref="A1:Q24"/>
  <sheetViews>
    <sheetView rightToLeft="1" workbookViewId="0">
      <selection activeCell="R23" sqref="R23"/>
    </sheetView>
  </sheetViews>
  <sheetFormatPr defaultRowHeight="15" x14ac:dyDescent="0.25"/>
  <cols>
    <col min="1" max="1" width="3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97" t="s">
        <v>83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</row>
    <row r="2" spans="1:17" ht="25.5" x14ac:dyDescent="0.25">
      <c r="A2" s="197" t="s">
        <v>39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</row>
    <row r="3" spans="1:17" ht="25.5" x14ac:dyDescent="0.25">
      <c r="A3" s="197" t="s">
        <v>303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</row>
    <row r="4" spans="1:17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1:17" ht="24" x14ac:dyDescent="0.25">
      <c r="A5" s="153" t="s">
        <v>201</v>
      </c>
      <c r="B5" s="239" t="s">
        <v>146</v>
      </c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</row>
    <row r="6" spans="1:17" x14ac:dyDescent="0.2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240" t="s">
        <v>147</v>
      </c>
      <c r="N6" s="124"/>
      <c r="O6" s="124"/>
      <c r="P6" s="124"/>
      <c r="Q6" s="240" t="s">
        <v>148</v>
      </c>
    </row>
    <row r="7" spans="1:17" ht="21" x14ac:dyDescent="0.25">
      <c r="A7" s="196" t="s">
        <v>149</v>
      </c>
      <c r="B7" s="196"/>
      <c r="C7" s="124"/>
      <c r="D7" s="126" t="s">
        <v>150</v>
      </c>
      <c r="E7" s="124"/>
      <c r="F7" s="126" t="s">
        <v>151</v>
      </c>
      <c r="G7" s="124"/>
      <c r="H7" s="126" t="s">
        <v>129</v>
      </c>
      <c r="I7" s="124"/>
      <c r="J7" s="196" t="s">
        <v>152</v>
      </c>
      <c r="K7" s="196"/>
      <c r="L7" s="124"/>
      <c r="M7" s="240"/>
      <c r="N7" s="124"/>
      <c r="O7" s="126" t="s">
        <v>153</v>
      </c>
      <c r="P7" s="124"/>
      <c r="Q7" s="240"/>
    </row>
    <row r="8" spans="1:17" ht="21" x14ac:dyDescent="0.25">
      <c r="A8" s="192" t="s">
        <v>154</v>
      </c>
      <c r="B8" s="238"/>
      <c r="C8" s="124"/>
      <c r="D8" s="192" t="s">
        <v>155</v>
      </c>
      <c r="E8" s="124"/>
      <c r="F8" s="127" t="s">
        <v>156</v>
      </c>
      <c r="G8" s="124"/>
      <c r="H8" s="125"/>
      <c r="I8" s="124"/>
      <c r="J8" s="125"/>
      <c r="K8" s="125"/>
      <c r="L8" s="124"/>
      <c r="M8" s="125"/>
      <c r="N8" s="124"/>
      <c r="O8" s="125"/>
      <c r="P8" s="124"/>
      <c r="Q8" s="125"/>
    </row>
    <row r="9" spans="1:17" ht="21" x14ac:dyDescent="0.25">
      <c r="A9" s="196"/>
      <c r="B9" s="196"/>
      <c r="C9" s="124"/>
      <c r="D9" s="196"/>
      <c r="E9" s="124"/>
      <c r="F9" s="127" t="s">
        <v>157</v>
      </c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7" ht="21" x14ac:dyDescent="0.25">
      <c r="A10" s="192" t="s">
        <v>154</v>
      </c>
      <c r="B10" s="238"/>
      <c r="C10" s="124"/>
      <c r="D10" s="192" t="s">
        <v>158</v>
      </c>
      <c r="E10" s="124"/>
      <c r="F10" s="127" t="s">
        <v>156</v>
      </c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</row>
    <row r="11" spans="1:17" ht="21" x14ac:dyDescent="0.25">
      <c r="A11" s="196"/>
      <c r="B11" s="196"/>
      <c r="C11" s="124"/>
      <c r="D11" s="196"/>
      <c r="E11" s="124"/>
      <c r="F11" s="127" t="s">
        <v>159</v>
      </c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</row>
    <row r="12" spans="1:17" ht="90" customHeight="1" x14ac:dyDescent="0.25">
      <c r="A12" s="241" t="s">
        <v>160</v>
      </c>
      <c r="B12" s="241"/>
      <c r="C12" s="124"/>
      <c r="D12" s="139" t="s">
        <v>161</v>
      </c>
      <c r="E12" s="124"/>
      <c r="F12" s="127" t="s">
        <v>162</v>
      </c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</row>
    <row r="13" spans="1:17" ht="21" x14ac:dyDescent="0.25">
      <c r="A13" s="241" t="s">
        <v>163</v>
      </c>
      <c r="B13" s="242"/>
      <c r="C13" s="124"/>
      <c r="D13" s="241" t="s">
        <v>163</v>
      </c>
      <c r="E13" s="124"/>
      <c r="F13" s="127" t="s">
        <v>164</v>
      </c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</row>
    <row r="14" spans="1:17" ht="21" x14ac:dyDescent="0.25">
      <c r="A14" s="243"/>
      <c r="B14" s="243"/>
      <c r="C14" s="124"/>
      <c r="D14" s="243"/>
      <c r="E14" s="124"/>
      <c r="F14" s="127" t="s">
        <v>165</v>
      </c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</row>
    <row r="15" spans="1:17" ht="21" x14ac:dyDescent="0.25">
      <c r="A15" s="243"/>
      <c r="B15" s="243"/>
      <c r="C15" s="124"/>
      <c r="D15" s="243"/>
      <c r="E15" s="124"/>
      <c r="F15" s="127" t="s">
        <v>166</v>
      </c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</row>
    <row r="16" spans="1:17" ht="21" x14ac:dyDescent="0.25">
      <c r="A16" s="240"/>
      <c r="B16" s="240"/>
      <c r="C16" s="124"/>
      <c r="D16" s="240"/>
      <c r="E16" s="124"/>
      <c r="F16" s="127" t="s">
        <v>167</v>
      </c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</row>
    <row r="17" spans="1:17" x14ac:dyDescent="0.25">
      <c r="A17" s="125"/>
      <c r="B17" s="125"/>
      <c r="C17" s="124"/>
      <c r="D17" s="125"/>
      <c r="E17" s="124"/>
      <c r="F17" s="125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</row>
    <row r="18" spans="1:17" ht="21" x14ac:dyDescent="0.25">
      <c r="A18" s="244"/>
      <c r="B18" s="244"/>
      <c r="C18" s="244"/>
      <c r="D18" s="244"/>
      <c r="E18" s="244"/>
      <c r="F18" s="244"/>
      <c r="G18" s="244"/>
      <c r="H18" s="244"/>
      <c r="I18" s="244"/>
      <c r="J18" s="244"/>
      <c r="K18" s="124"/>
      <c r="L18" s="124"/>
      <c r="M18" s="124"/>
      <c r="N18" s="124"/>
      <c r="O18" s="124"/>
      <c r="P18" s="124"/>
      <c r="Q18" s="124"/>
    </row>
    <row r="19" spans="1:17" ht="24" x14ac:dyDescent="0.25">
      <c r="A19" s="213">
        <v>22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</row>
    <row r="20" spans="1:17" x14ac:dyDescent="0.25">
      <c r="A20" s="124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</row>
    <row r="21" spans="1:17" x14ac:dyDescent="0.25">
      <c r="A21" s="124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</row>
    <row r="22" spans="1:17" x14ac:dyDescent="0.25">
      <c r="A22" s="124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</row>
    <row r="23" spans="1:17" x14ac:dyDescent="0.25">
      <c r="A23" s="124"/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</row>
    <row r="24" spans="1:17" x14ac:dyDescent="0.25">
      <c r="A24" s="124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</row>
  </sheetData>
  <mergeCells count="17">
    <mergeCell ref="A12:B12"/>
    <mergeCell ref="A13:B16"/>
    <mergeCell ref="D13:D16"/>
    <mergeCell ref="A19:Q19"/>
    <mergeCell ref="A18:J18"/>
    <mergeCell ref="A8:B9"/>
    <mergeCell ref="D8:D9"/>
    <mergeCell ref="A10:B11"/>
    <mergeCell ref="A1:Q1"/>
    <mergeCell ref="A2:Q2"/>
    <mergeCell ref="A3:Q3"/>
    <mergeCell ref="B5:Q5"/>
    <mergeCell ref="M6:M7"/>
    <mergeCell ref="Q6:Q7"/>
    <mergeCell ref="A7:B7"/>
    <mergeCell ref="J7:K7"/>
    <mergeCell ref="D10:D11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40"/>
  <sheetViews>
    <sheetView rightToLeft="1" view="pageBreakPreview" topLeftCell="A7" zoomScale="55" zoomScaleNormal="55" zoomScaleSheetLayoutView="55" workbookViewId="0">
      <selection activeCell="Y29" sqref="Y29"/>
    </sheetView>
  </sheetViews>
  <sheetFormatPr defaultRowHeight="33" x14ac:dyDescent="0.8"/>
  <cols>
    <col min="1" max="1" width="2.5703125" style="42" customWidth="1"/>
    <col min="2" max="2" width="1.28515625" style="42" customWidth="1"/>
    <col min="3" max="3" width="49.42578125" style="42" bestFit="1" customWidth="1"/>
    <col min="4" max="4" width="1" style="42" customWidth="1"/>
    <col min="5" max="5" width="20.28515625" style="42" customWidth="1"/>
    <col min="6" max="6" width="3.5703125" style="42" bestFit="1" customWidth="1"/>
    <col min="7" max="7" width="26.28515625" style="42" bestFit="1" customWidth="1"/>
    <col min="8" max="8" width="3.5703125" style="42" bestFit="1" customWidth="1"/>
    <col min="9" max="9" width="29.140625" style="42" bestFit="1" customWidth="1"/>
    <col min="10" max="10" width="3.5703125" style="42" bestFit="1" customWidth="1"/>
    <col min="11" max="11" width="23.5703125" style="42" customWidth="1"/>
    <col min="12" max="12" width="8.42578125" style="42" customWidth="1"/>
    <col min="13" max="13" width="26.28515625" style="42" bestFit="1" customWidth="1"/>
    <col min="14" max="14" width="3.5703125" style="42" bestFit="1" customWidth="1"/>
    <col min="15" max="15" width="24.28515625" style="42" customWidth="1"/>
    <col min="16" max="16" width="3.5703125" style="42" bestFit="1" customWidth="1"/>
    <col min="17" max="17" width="26.28515625" style="42" bestFit="1" customWidth="1"/>
    <col min="18" max="18" width="3.5703125" style="42" bestFit="1" customWidth="1"/>
    <col min="19" max="19" width="20.7109375" style="42" customWidth="1"/>
    <col min="20" max="20" width="3.5703125" style="42" bestFit="1" customWidth="1"/>
    <col min="21" max="21" width="16.42578125" style="42" bestFit="1" customWidth="1"/>
    <col min="22" max="22" width="12.28515625" style="42" bestFit="1" customWidth="1"/>
    <col min="23" max="23" width="26.28515625" style="42" bestFit="1" customWidth="1"/>
    <col min="24" max="24" width="3.5703125" style="42" bestFit="1" customWidth="1"/>
    <col min="25" max="25" width="29.140625" style="42" bestFit="1" customWidth="1"/>
    <col min="26" max="26" width="3.5703125" style="42" bestFit="1" customWidth="1"/>
    <col min="27" max="27" width="24.85546875" style="58" customWidth="1"/>
    <col min="28" max="28" width="1" style="42" customWidth="1"/>
    <col min="29" max="29" width="9.140625" style="42" customWidth="1"/>
    <col min="30" max="16384" width="9.140625" style="42"/>
  </cols>
  <sheetData>
    <row r="2" spans="3:27" ht="46.5" x14ac:dyDescent="0.8">
      <c r="C2" s="188" t="s">
        <v>83</v>
      </c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</row>
    <row r="3" spans="3:27" ht="46.5" x14ac:dyDescent="0.8">
      <c r="C3" s="188" t="s">
        <v>0</v>
      </c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</row>
    <row r="4" spans="3:27" ht="46.5" x14ac:dyDescent="0.8">
      <c r="C4" s="188" t="s">
        <v>303</v>
      </c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</row>
    <row r="5" spans="3:27" ht="147" customHeight="1" x14ac:dyDescent="0.8">
      <c r="C5" s="52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3:27" ht="39" x14ac:dyDescent="0.8">
      <c r="C6" s="187" t="s">
        <v>206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</row>
    <row r="8" spans="3:27" s="54" customFormat="1" ht="34.5" customHeight="1" x14ac:dyDescent="0.25">
      <c r="C8" s="183" t="s">
        <v>1</v>
      </c>
      <c r="E8" s="186" t="s">
        <v>283</v>
      </c>
      <c r="F8" s="186" t="s">
        <v>2</v>
      </c>
      <c r="G8" s="186" t="s">
        <v>2</v>
      </c>
      <c r="H8" s="186" t="s">
        <v>2</v>
      </c>
      <c r="I8" s="186" t="s">
        <v>2</v>
      </c>
      <c r="J8" s="189"/>
      <c r="K8" s="186" t="s">
        <v>3</v>
      </c>
      <c r="L8" s="186" t="s">
        <v>3</v>
      </c>
      <c r="M8" s="186" t="s">
        <v>3</v>
      </c>
      <c r="N8" s="186" t="s">
        <v>3</v>
      </c>
      <c r="O8" s="186" t="s">
        <v>3</v>
      </c>
      <c r="P8" s="186" t="s">
        <v>3</v>
      </c>
      <c r="Q8" s="186" t="s">
        <v>3</v>
      </c>
      <c r="R8" s="189"/>
      <c r="S8" s="186" t="s">
        <v>304</v>
      </c>
      <c r="T8" s="186" t="s">
        <v>4</v>
      </c>
      <c r="U8" s="186" t="s">
        <v>4</v>
      </c>
      <c r="V8" s="186" t="s">
        <v>4</v>
      </c>
      <c r="W8" s="186" t="s">
        <v>4</v>
      </c>
      <c r="X8" s="186" t="s">
        <v>4</v>
      </c>
      <c r="Y8" s="186" t="s">
        <v>4</v>
      </c>
      <c r="Z8" s="186" t="s">
        <v>4</v>
      </c>
      <c r="AA8" s="186" t="s">
        <v>4</v>
      </c>
    </row>
    <row r="9" spans="3:27" s="54" customFormat="1" ht="44.25" customHeight="1" x14ac:dyDescent="0.25">
      <c r="C9" s="183" t="s">
        <v>1</v>
      </c>
      <c r="D9" s="189"/>
      <c r="E9" s="184" t="s">
        <v>5</v>
      </c>
      <c r="F9" s="190"/>
      <c r="G9" s="184" t="s">
        <v>6</v>
      </c>
      <c r="H9" s="55"/>
      <c r="I9" s="184" t="s">
        <v>7</v>
      </c>
      <c r="J9" s="189"/>
      <c r="K9" s="184" t="s">
        <v>8</v>
      </c>
      <c r="L9" s="184" t="s">
        <v>8</v>
      </c>
      <c r="M9" s="184" t="s">
        <v>8</v>
      </c>
      <c r="N9" s="55"/>
      <c r="O9" s="184" t="s">
        <v>9</v>
      </c>
      <c r="P9" s="184" t="s">
        <v>9</v>
      </c>
      <c r="Q9" s="184" t="s">
        <v>9</v>
      </c>
      <c r="R9" s="189"/>
      <c r="S9" s="184" t="s">
        <v>5</v>
      </c>
      <c r="T9" s="190"/>
      <c r="U9" s="184" t="s">
        <v>10</v>
      </c>
      <c r="V9" s="190"/>
      <c r="W9" s="184" t="s">
        <v>6</v>
      </c>
      <c r="X9" s="190"/>
      <c r="Y9" s="184" t="s">
        <v>7</v>
      </c>
      <c r="Z9" s="189"/>
      <c r="AA9" s="184" t="s">
        <v>11</v>
      </c>
    </row>
    <row r="10" spans="3:27" s="54" customFormat="1" ht="54" customHeight="1" x14ac:dyDescent="0.25">
      <c r="C10" s="183" t="s">
        <v>1</v>
      </c>
      <c r="D10" s="189"/>
      <c r="E10" s="185" t="s">
        <v>5</v>
      </c>
      <c r="F10" s="191"/>
      <c r="G10" s="185" t="s">
        <v>6</v>
      </c>
      <c r="H10" s="56"/>
      <c r="I10" s="185" t="s">
        <v>7</v>
      </c>
      <c r="J10" s="189"/>
      <c r="K10" s="185" t="s">
        <v>5</v>
      </c>
      <c r="L10" s="95"/>
      <c r="M10" s="185" t="s">
        <v>6</v>
      </c>
      <c r="N10" s="56"/>
      <c r="O10" s="185" t="s">
        <v>5</v>
      </c>
      <c r="P10" s="56"/>
      <c r="Q10" s="185" t="s">
        <v>12</v>
      </c>
      <c r="R10" s="189"/>
      <c r="S10" s="185" t="s">
        <v>5</v>
      </c>
      <c r="T10" s="191"/>
      <c r="U10" s="185" t="s">
        <v>10</v>
      </c>
      <c r="V10" s="191"/>
      <c r="W10" s="185" t="s">
        <v>6</v>
      </c>
      <c r="X10" s="191"/>
      <c r="Y10" s="185" t="s">
        <v>7</v>
      </c>
      <c r="Z10" s="189"/>
      <c r="AA10" s="185" t="s">
        <v>11</v>
      </c>
    </row>
    <row r="11" spans="3:27" x14ac:dyDescent="0.8">
      <c r="C11" s="57" t="s">
        <v>286</v>
      </c>
      <c r="E11" s="113">
        <v>1002380</v>
      </c>
      <c r="F11" s="114"/>
      <c r="G11" s="113">
        <v>1850090829</v>
      </c>
      <c r="H11" s="114"/>
      <c r="I11" s="113">
        <v>1871268945.642</v>
      </c>
      <c r="J11" s="114"/>
      <c r="K11" s="113">
        <v>2002380</v>
      </c>
      <c r="L11" s="90"/>
      <c r="M11" s="113">
        <v>3949795463.6399999</v>
      </c>
      <c r="N11" s="114"/>
      <c r="O11" s="113">
        <v>-1202380</v>
      </c>
      <c r="P11" s="114"/>
      <c r="Q11" s="113">
        <v>2237242013.6399999</v>
      </c>
      <c r="R11" s="114"/>
      <c r="S11" s="113">
        <v>1802380</v>
      </c>
      <c r="T11" s="114"/>
      <c r="U11" s="113">
        <v>2149</v>
      </c>
      <c r="V11" s="90"/>
      <c r="W11" s="113">
        <v>3562644279</v>
      </c>
      <c r="X11" s="114"/>
      <c r="Y11" s="113">
        <v>3850268398.0110002</v>
      </c>
      <c r="Z11" s="114"/>
      <c r="AA11" s="90">
        <f>Y11/'سرمایه گذاری ها'!$O$17</f>
        <v>2.2201298669025551E-2</v>
      </c>
    </row>
    <row r="12" spans="3:27" x14ac:dyDescent="0.8">
      <c r="C12" s="42" t="s">
        <v>290</v>
      </c>
      <c r="E12" s="113">
        <v>0</v>
      </c>
      <c r="F12" s="114"/>
      <c r="G12" s="113">
        <v>0</v>
      </c>
      <c r="H12" s="114"/>
      <c r="I12" s="113">
        <v>0</v>
      </c>
      <c r="J12" s="114"/>
      <c r="K12" s="113">
        <v>400000</v>
      </c>
      <c r="L12" s="90"/>
      <c r="M12" s="113">
        <v>4079782523</v>
      </c>
      <c r="N12" s="114"/>
      <c r="O12" s="113">
        <v>0</v>
      </c>
      <c r="P12" s="114"/>
      <c r="Q12" s="113">
        <v>0</v>
      </c>
      <c r="R12" s="114"/>
      <c r="S12" s="113">
        <v>400000</v>
      </c>
      <c r="T12" s="114"/>
      <c r="U12" s="113">
        <v>9662</v>
      </c>
      <c r="V12" s="90"/>
      <c r="W12" s="113">
        <v>4079782523</v>
      </c>
      <c r="X12" s="114"/>
      <c r="Y12" s="113">
        <v>3841804440</v>
      </c>
      <c r="Z12" s="114"/>
      <c r="AA12" s="90">
        <f>Y12/'سرمایه گذاری ها'!$O$17</f>
        <v>2.2152494055866275E-2</v>
      </c>
    </row>
    <row r="13" spans="3:27" x14ac:dyDescent="0.8">
      <c r="C13" s="42" t="s">
        <v>289</v>
      </c>
      <c r="E13" s="113">
        <v>0</v>
      </c>
      <c r="F13" s="114"/>
      <c r="G13" s="113">
        <v>0</v>
      </c>
      <c r="H13" s="114"/>
      <c r="I13" s="113">
        <v>0</v>
      </c>
      <c r="J13" s="114"/>
      <c r="K13" s="113">
        <v>2400000</v>
      </c>
      <c r="L13" s="90"/>
      <c r="M13" s="113">
        <v>6444534552</v>
      </c>
      <c r="N13" s="114"/>
      <c r="O13" s="113">
        <v>-1600000</v>
      </c>
      <c r="P13" s="114"/>
      <c r="Q13" s="113">
        <v>4202048183</v>
      </c>
      <c r="R13" s="114"/>
      <c r="S13" s="113">
        <v>800000</v>
      </c>
      <c r="T13" s="114"/>
      <c r="U13" s="113">
        <v>2894</v>
      </c>
      <c r="V13" s="90"/>
      <c r="W13" s="113">
        <v>2341370767</v>
      </c>
      <c r="X13" s="114"/>
      <c r="Y13" s="113">
        <v>2301424560</v>
      </c>
      <c r="Z13" s="114"/>
      <c r="AA13" s="90">
        <f>Y13/'سرمایه گذاری ها'!$O$17</f>
        <v>1.3270403187264955E-2</v>
      </c>
    </row>
    <row r="14" spans="3:27" x14ac:dyDescent="0.8">
      <c r="C14" s="42" t="s">
        <v>305</v>
      </c>
      <c r="E14" s="113">
        <v>0</v>
      </c>
      <c r="F14" s="114"/>
      <c r="G14" s="113">
        <v>0</v>
      </c>
      <c r="H14" s="114"/>
      <c r="I14" s="113">
        <v>0</v>
      </c>
      <c r="J14" s="114"/>
      <c r="K14" s="113">
        <v>400000</v>
      </c>
      <c r="L14" s="90"/>
      <c r="M14" s="113">
        <v>1761633280</v>
      </c>
      <c r="N14" s="114"/>
      <c r="O14" s="113">
        <v>0</v>
      </c>
      <c r="P14" s="114"/>
      <c r="Q14" s="113">
        <v>0</v>
      </c>
      <c r="R14" s="114"/>
      <c r="S14" s="113">
        <v>400000</v>
      </c>
      <c r="T14" s="114"/>
      <c r="U14" s="113">
        <v>4131</v>
      </c>
      <c r="V14" s="90"/>
      <c r="W14" s="113">
        <v>1761633280</v>
      </c>
      <c r="X14" s="114"/>
      <c r="Y14" s="113">
        <v>1642568220</v>
      </c>
      <c r="Z14" s="114"/>
      <c r="AA14" s="90">
        <f>Y14/'سرمایه گذاری ها'!$O$17</f>
        <v>9.4713261172411078E-3</v>
      </c>
    </row>
    <row r="15" spans="3:27" x14ac:dyDescent="0.8">
      <c r="C15" s="42" t="s">
        <v>276</v>
      </c>
      <c r="E15" s="113">
        <v>0</v>
      </c>
      <c r="F15" s="114"/>
      <c r="G15" s="113">
        <v>0</v>
      </c>
      <c r="H15" s="114"/>
      <c r="I15" s="113">
        <v>0</v>
      </c>
      <c r="J15" s="114"/>
      <c r="K15" s="113">
        <v>400000</v>
      </c>
      <c r="L15" s="90"/>
      <c r="M15" s="113">
        <v>1597481083</v>
      </c>
      <c r="N15" s="114"/>
      <c r="O15" s="113">
        <v>0</v>
      </c>
      <c r="P15" s="114"/>
      <c r="Q15" s="113">
        <v>0</v>
      </c>
      <c r="R15" s="114"/>
      <c r="S15" s="113">
        <v>400000</v>
      </c>
      <c r="T15" s="114"/>
      <c r="U15" s="113">
        <v>4035</v>
      </c>
      <c r="V15" s="90"/>
      <c r="W15" s="113">
        <v>1597481083</v>
      </c>
      <c r="X15" s="114"/>
      <c r="Y15" s="113">
        <v>1604396700</v>
      </c>
      <c r="Z15" s="114"/>
      <c r="AA15" s="90">
        <f>Y15/'سرمایه گذاری ها'!$O$17</f>
        <v>9.2512226780604861E-3</v>
      </c>
    </row>
    <row r="16" spans="3:27" x14ac:dyDescent="0.8">
      <c r="C16" s="42" t="s">
        <v>306</v>
      </c>
      <c r="E16" s="113">
        <v>0</v>
      </c>
      <c r="F16" s="114"/>
      <c r="G16" s="113">
        <v>0</v>
      </c>
      <c r="H16" s="114"/>
      <c r="I16" s="113">
        <v>0</v>
      </c>
      <c r="J16" s="114"/>
      <c r="K16" s="113">
        <v>3000000</v>
      </c>
      <c r="L16" s="90"/>
      <c r="M16" s="113">
        <v>1627440456</v>
      </c>
      <c r="N16" s="114"/>
      <c r="O16" s="113">
        <v>0</v>
      </c>
      <c r="P16" s="114"/>
      <c r="Q16" s="113">
        <v>0</v>
      </c>
      <c r="R16" s="114"/>
      <c r="S16" s="113">
        <v>3000000</v>
      </c>
      <c r="T16" s="114"/>
      <c r="U16" s="113">
        <v>537</v>
      </c>
      <c r="V16" s="90"/>
      <c r="W16" s="113">
        <v>1627440456</v>
      </c>
      <c r="X16" s="114"/>
      <c r="Y16" s="113">
        <v>1601414550</v>
      </c>
      <c r="Z16" s="114"/>
      <c r="AA16" s="90">
        <f>Y16/'سرمایه گذاری ها'!$O$17</f>
        <v>9.2340270968745003E-3</v>
      </c>
    </row>
    <row r="17" spans="3:27" x14ac:dyDescent="0.8">
      <c r="C17" s="42" t="s">
        <v>307</v>
      </c>
      <c r="E17" s="113">
        <v>0</v>
      </c>
      <c r="F17" s="114"/>
      <c r="G17" s="113">
        <v>0</v>
      </c>
      <c r="H17" s="114"/>
      <c r="I17" s="113">
        <v>0</v>
      </c>
      <c r="J17" s="114"/>
      <c r="K17" s="113">
        <v>400000</v>
      </c>
      <c r="L17" s="90"/>
      <c r="M17" s="113">
        <v>1149465708</v>
      </c>
      <c r="N17" s="114"/>
      <c r="O17" s="113">
        <v>0</v>
      </c>
      <c r="P17" s="114"/>
      <c r="Q17" s="113">
        <v>0</v>
      </c>
      <c r="R17" s="114"/>
      <c r="S17" s="113">
        <v>400000</v>
      </c>
      <c r="T17" s="114"/>
      <c r="U17" s="113">
        <v>2775</v>
      </c>
      <c r="V17" s="90"/>
      <c r="W17" s="113">
        <v>1149465708</v>
      </c>
      <c r="X17" s="114"/>
      <c r="Y17" s="113">
        <v>1103395500</v>
      </c>
      <c r="Z17" s="114"/>
      <c r="AA17" s="90">
        <f>Y17/'سرمایه گذاری ها'!$O$17</f>
        <v>6.3623650388148333E-3</v>
      </c>
    </row>
    <row r="18" spans="3:27" x14ac:dyDescent="0.8">
      <c r="C18" s="42" t="s">
        <v>308</v>
      </c>
      <c r="E18" s="113">
        <v>0</v>
      </c>
      <c r="F18" s="114"/>
      <c r="G18" s="113">
        <v>0</v>
      </c>
      <c r="H18" s="114"/>
      <c r="I18" s="113">
        <v>0</v>
      </c>
      <c r="J18" s="114"/>
      <c r="K18" s="113">
        <v>1200000</v>
      </c>
      <c r="L18" s="90"/>
      <c r="M18" s="113">
        <v>2086334305</v>
      </c>
      <c r="N18" s="114"/>
      <c r="O18" s="113">
        <v>-800000</v>
      </c>
      <c r="P18" s="114"/>
      <c r="Q18" s="113">
        <v>1268407810</v>
      </c>
      <c r="R18" s="114"/>
      <c r="S18" s="113">
        <v>400000</v>
      </c>
      <c r="T18" s="114"/>
      <c r="U18" s="113">
        <v>1960</v>
      </c>
      <c r="V18" s="90"/>
      <c r="W18" s="113">
        <v>800342023</v>
      </c>
      <c r="X18" s="114"/>
      <c r="Y18" s="113">
        <v>779335200</v>
      </c>
      <c r="Z18" s="114"/>
      <c r="AA18" s="90">
        <f>Y18/'سرمایه گذاری ها'!$O$17</f>
        <v>4.4937785499376834E-3</v>
      </c>
    </row>
    <row r="19" spans="3:27" x14ac:dyDescent="0.8">
      <c r="C19" s="42" t="s">
        <v>309</v>
      </c>
      <c r="E19" s="113">
        <v>0</v>
      </c>
      <c r="F19" s="114"/>
      <c r="G19" s="113">
        <v>0</v>
      </c>
      <c r="H19" s="114"/>
      <c r="I19" s="113">
        <v>0</v>
      </c>
      <c r="J19" s="114"/>
      <c r="K19" s="113">
        <v>800000</v>
      </c>
      <c r="L19" s="90"/>
      <c r="M19" s="113">
        <v>707641939</v>
      </c>
      <c r="N19" s="114"/>
      <c r="O19" s="113">
        <v>0</v>
      </c>
      <c r="P19" s="114"/>
      <c r="Q19" s="113">
        <v>0</v>
      </c>
      <c r="R19" s="114"/>
      <c r="S19" s="113">
        <v>800000</v>
      </c>
      <c r="T19" s="114"/>
      <c r="U19" s="113">
        <v>899</v>
      </c>
      <c r="V19" s="90"/>
      <c r="W19" s="113">
        <v>707641939</v>
      </c>
      <c r="X19" s="114"/>
      <c r="Y19" s="113">
        <v>714920760</v>
      </c>
      <c r="Z19" s="114"/>
      <c r="AA19" s="90">
        <f>Y19/'سرمایه گذاری ها'!$O$17</f>
        <v>4.1223539963203852E-3</v>
      </c>
    </row>
    <row r="20" spans="3:27" x14ac:dyDescent="0.8">
      <c r="C20" s="42" t="s">
        <v>310</v>
      </c>
      <c r="E20" s="113">
        <v>0</v>
      </c>
      <c r="F20" s="114"/>
      <c r="G20" s="113">
        <v>0</v>
      </c>
      <c r="H20" s="114"/>
      <c r="I20" s="113">
        <v>0</v>
      </c>
      <c r="J20" s="114"/>
      <c r="K20" s="113">
        <v>213382</v>
      </c>
      <c r="L20" s="90"/>
      <c r="M20" s="113">
        <v>3633381383</v>
      </c>
      <c r="N20" s="114"/>
      <c r="O20" s="113">
        <v>-200000</v>
      </c>
      <c r="P20" s="114"/>
      <c r="Q20" s="113">
        <v>3341216374</v>
      </c>
      <c r="R20" s="114"/>
      <c r="S20" s="113">
        <v>13382</v>
      </c>
      <c r="T20" s="114"/>
      <c r="U20" s="113">
        <v>17064</v>
      </c>
      <c r="V20" s="90"/>
      <c r="W20" s="113">
        <v>227863220</v>
      </c>
      <c r="X20" s="114"/>
      <c r="Y20" s="113">
        <v>226991762.8344</v>
      </c>
      <c r="Z20" s="114"/>
      <c r="AA20" s="90">
        <f>Y20/'سرمایه گذاری ها'!$O$17</f>
        <v>1.3088728891467608E-3</v>
      </c>
    </row>
    <row r="21" spans="3:27" x14ac:dyDescent="0.8">
      <c r="C21" s="42" t="s">
        <v>284</v>
      </c>
      <c r="E21" s="113">
        <v>1800000</v>
      </c>
      <c r="F21" s="114"/>
      <c r="G21" s="113">
        <v>3105979661</v>
      </c>
      <c r="H21" s="114"/>
      <c r="I21" s="113">
        <v>3129468210</v>
      </c>
      <c r="J21" s="114"/>
      <c r="K21" s="113">
        <v>2200000</v>
      </c>
      <c r="L21" s="90"/>
      <c r="M21" s="113">
        <v>3945257754</v>
      </c>
      <c r="N21" s="114"/>
      <c r="O21" s="113">
        <v>-4000000</v>
      </c>
      <c r="P21" s="114"/>
      <c r="Q21" s="113">
        <v>7493407544</v>
      </c>
      <c r="R21" s="114"/>
      <c r="S21" s="113">
        <v>0</v>
      </c>
      <c r="T21" s="114"/>
      <c r="U21" s="113">
        <v>0</v>
      </c>
      <c r="V21" s="90"/>
      <c r="W21" s="113">
        <v>0</v>
      </c>
      <c r="X21" s="114"/>
      <c r="Y21" s="113">
        <v>0</v>
      </c>
      <c r="Z21" s="114"/>
      <c r="AA21" s="90">
        <f>Y21/'سرمایه گذاری ها'!$O$17</f>
        <v>0</v>
      </c>
    </row>
    <row r="22" spans="3:27" x14ac:dyDescent="0.8">
      <c r="C22" s="42" t="s">
        <v>285</v>
      </c>
      <c r="E22" s="113">
        <v>385000</v>
      </c>
      <c r="F22" s="114"/>
      <c r="G22" s="113">
        <v>2554857690</v>
      </c>
      <c r="H22" s="114"/>
      <c r="I22" s="113">
        <v>2736371137.5</v>
      </c>
      <c r="J22" s="114"/>
      <c r="K22" s="113">
        <v>0</v>
      </c>
      <c r="L22" s="90"/>
      <c r="M22" s="113">
        <v>0</v>
      </c>
      <c r="N22" s="114"/>
      <c r="O22" s="113">
        <v>-385000</v>
      </c>
      <c r="P22" s="114"/>
      <c r="Q22" s="113">
        <v>3096117844</v>
      </c>
      <c r="R22" s="114"/>
      <c r="S22" s="113">
        <v>0</v>
      </c>
      <c r="T22" s="114"/>
      <c r="U22" s="113">
        <v>0</v>
      </c>
      <c r="V22" s="90"/>
      <c r="W22" s="113">
        <v>0</v>
      </c>
      <c r="X22" s="114"/>
      <c r="Y22" s="113">
        <v>0</v>
      </c>
      <c r="Z22" s="114"/>
      <c r="AA22" s="90">
        <f>Y22/'سرمایه گذاری ها'!$O$17</f>
        <v>0</v>
      </c>
    </row>
    <row r="23" spans="3:27" x14ac:dyDescent="0.8">
      <c r="C23" s="42" t="s">
        <v>287</v>
      </c>
      <c r="E23" s="113">
        <v>1000000</v>
      </c>
      <c r="F23" s="114"/>
      <c r="G23" s="113">
        <v>1594478294</v>
      </c>
      <c r="H23" s="114"/>
      <c r="I23" s="113">
        <v>1657081350</v>
      </c>
      <c r="J23" s="114"/>
      <c r="K23" s="113">
        <v>0</v>
      </c>
      <c r="L23" s="90"/>
      <c r="M23" s="113">
        <v>0</v>
      </c>
      <c r="N23" s="114"/>
      <c r="O23" s="113">
        <v>-1000000</v>
      </c>
      <c r="P23" s="114"/>
      <c r="Q23" s="113">
        <v>1797297386</v>
      </c>
      <c r="R23" s="114"/>
      <c r="S23" s="113">
        <v>0</v>
      </c>
      <c r="T23" s="114"/>
      <c r="U23" s="113">
        <v>0</v>
      </c>
      <c r="V23" s="90"/>
      <c r="W23" s="113">
        <v>0</v>
      </c>
      <c r="X23" s="114"/>
      <c r="Y23" s="113">
        <v>0</v>
      </c>
      <c r="Z23" s="114"/>
      <c r="AA23" s="90">
        <f>Y23/'سرمایه گذاری ها'!$O$17</f>
        <v>0</v>
      </c>
    </row>
    <row r="24" spans="3:27" x14ac:dyDescent="0.8">
      <c r="C24" s="42" t="s">
        <v>311</v>
      </c>
      <c r="E24" s="113">
        <v>0</v>
      </c>
      <c r="F24" s="114"/>
      <c r="G24" s="113">
        <v>0</v>
      </c>
      <c r="H24" s="114"/>
      <c r="I24" s="113">
        <v>0</v>
      </c>
      <c r="J24" s="114"/>
      <c r="K24" s="113">
        <v>1084559</v>
      </c>
      <c r="L24" s="90"/>
      <c r="M24" s="113">
        <v>3020520780</v>
      </c>
      <c r="N24" s="114"/>
      <c r="O24" s="113">
        <v>-1084559</v>
      </c>
      <c r="P24" s="114"/>
      <c r="Q24" s="113">
        <v>3097904758</v>
      </c>
      <c r="R24" s="114"/>
      <c r="S24" s="113">
        <v>0</v>
      </c>
      <c r="T24" s="114"/>
      <c r="U24" s="113">
        <v>0</v>
      </c>
      <c r="V24" s="90"/>
      <c r="W24" s="113">
        <v>0</v>
      </c>
      <c r="X24" s="114"/>
      <c r="Y24" s="113">
        <v>0</v>
      </c>
      <c r="Z24" s="114"/>
      <c r="AA24" s="90">
        <f>Y24/'سرمایه گذاری ها'!$O$17</f>
        <v>0</v>
      </c>
    </row>
    <row r="25" spans="3:27" x14ac:dyDescent="0.8">
      <c r="C25" s="42" t="s">
        <v>312</v>
      </c>
      <c r="E25" s="113">
        <v>0</v>
      </c>
      <c r="F25" s="114"/>
      <c r="G25" s="113">
        <v>0</v>
      </c>
      <c r="H25" s="114"/>
      <c r="I25" s="113">
        <v>0</v>
      </c>
      <c r="J25" s="114"/>
      <c r="K25" s="113">
        <v>400000</v>
      </c>
      <c r="L25" s="90"/>
      <c r="M25" s="113">
        <v>3287047542</v>
      </c>
      <c r="N25" s="114"/>
      <c r="O25" s="113">
        <v>-400000</v>
      </c>
      <c r="P25" s="114"/>
      <c r="Q25" s="113">
        <v>3242873636</v>
      </c>
      <c r="R25" s="114"/>
      <c r="S25" s="113">
        <v>0</v>
      </c>
      <c r="T25" s="114"/>
      <c r="U25" s="113">
        <v>0</v>
      </c>
      <c r="V25" s="90"/>
      <c r="W25" s="113">
        <v>0</v>
      </c>
      <c r="X25" s="114"/>
      <c r="Y25" s="113">
        <v>0</v>
      </c>
      <c r="Z25" s="114"/>
      <c r="AA25" s="90">
        <f>Y25/'سرمایه گذاری ها'!$O$17</f>
        <v>0</v>
      </c>
    </row>
    <row r="26" spans="3:27" x14ac:dyDescent="0.8">
      <c r="C26" s="42" t="s">
        <v>313</v>
      </c>
      <c r="E26" s="113">
        <v>0</v>
      </c>
      <c r="F26" s="114"/>
      <c r="G26" s="113">
        <v>0</v>
      </c>
      <c r="H26" s="114"/>
      <c r="I26" s="113">
        <v>0</v>
      </c>
      <c r="J26" s="114"/>
      <c r="K26" s="113">
        <v>1199997</v>
      </c>
      <c r="L26" s="90"/>
      <c r="M26" s="113">
        <v>3143306415</v>
      </c>
      <c r="N26" s="114"/>
      <c r="O26" s="113">
        <v>-1199997</v>
      </c>
      <c r="P26" s="114"/>
      <c r="Q26" s="113">
        <v>3211171107</v>
      </c>
      <c r="R26" s="114"/>
      <c r="S26" s="113">
        <v>0</v>
      </c>
      <c r="T26" s="114"/>
      <c r="U26" s="113">
        <v>0</v>
      </c>
      <c r="V26" s="90"/>
      <c r="W26" s="113">
        <v>0</v>
      </c>
      <c r="X26" s="114"/>
      <c r="Y26" s="113">
        <v>0</v>
      </c>
      <c r="Z26" s="114"/>
      <c r="AA26" s="90">
        <f>Y26/'سرمایه گذاری ها'!$O$17</f>
        <v>0</v>
      </c>
    </row>
    <row r="27" spans="3:27" x14ac:dyDescent="0.8">
      <c r="C27" s="42" t="s">
        <v>314</v>
      </c>
      <c r="E27" s="113">
        <v>0</v>
      </c>
      <c r="F27" s="114"/>
      <c r="G27" s="113">
        <v>0</v>
      </c>
      <c r="H27" s="114"/>
      <c r="I27" s="113">
        <v>0</v>
      </c>
      <c r="J27" s="114"/>
      <c r="K27" s="113">
        <v>125321</v>
      </c>
      <c r="L27" s="90"/>
      <c r="M27" s="113">
        <v>228319489</v>
      </c>
      <c r="N27" s="114"/>
      <c r="O27" s="113">
        <v>-125321</v>
      </c>
      <c r="P27" s="114"/>
      <c r="Q27" s="113">
        <v>228642369</v>
      </c>
      <c r="R27" s="114"/>
      <c r="S27" s="113">
        <v>0</v>
      </c>
      <c r="T27" s="114"/>
      <c r="U27" s="113">
        <v>0</v>
      </c>
      <c r="V27" s="90"/>
      <c r="W27" s="113">
        <v>0</v>
      </c>
      <c r="X27" s="114"/>
      <c r="Y27" s="113">
        <v>0</v>
      </c>
      <c r="Z27" s="114"/>
      <c r="AA27" s="90">
        <f>Y27/'سرمایه گذاری ها'!$O$17</f>
        <v>0</v>
      </c>
    </row>
    <row r="28" spans="3:27" x14ac:dyDescent="0.8">
      <c r="E28" s="113"/>
      <c r="F28" s="114"/>
      <c r="G28" s="113"/>
      <c r="H28" s="114"/>
      <c r="I28" s="113"/>
      <c r="J28" s="114"/>
      <c r="K28" s="113"/>
      <c r="L28" s="90"/>
      <c r="M28" s="113"/>
      <c r="N28" s="114"/>
      <c r="O28" s="113"/>
      <c r="P28" s="114"/>
      <c r="Q28" s="113"/>
      <c r="R28" s="114"/>
      <c r="S28" s="113"/>
      <c r="T28" s="114"/>
      <c r="U28" s="113"/>
      <c r="V28" s="90"/>
      <c r="W28" s="113"/>
      <c r="X28" s="114"/>
      <c r="Y28" s="113"/>
      <c r="Z28" s="114"/>
      <c r="AA28" s="90"/>
    </row>
    <row r="29" spans="3:27" ht="33.75" thickBot="1" x14ac:dyDescent="0.85">
      <c r="C29" s="42" t="s">
        <v>67</v>
      </c>
      <c r="E29" s="115">
        <f>SUM(E11:E28)</f>
        <v>4187380</v>
      </c>
      <c r="F29" s="113"/>
      <c r="G29" s="115">
        <f>SUM(G11:G28)</f>
        <v>9105406474</v>
      </c>
      <c r="H29" s="115"/>
      <c r="I29" s="115">
        <f>SUM(I11:I28)</f>
        <v>9394189643.1420002</v>
      </c>
      <c r="J29" s="115"/>
      <c r="K29" s="115">
        <f>SUM(K11:K28)</f>
        <v>16225639</v>
      </c>
      <c r="L29" s="115"/>
      <c r="M29" s="115">
        <f>SUM(M11:M28)</f>
        <v>40661942672.639999</v>
      </c>
      <c r="N29" s="115"/>
      <c r="O29" s="115">
        <f>SUM(O11:O28)</f>
        <v>-11997257</v>
      </c>
      <c r="P29" s="115"/>
      <c r="Q29" s="115">
        <f>SUM(Q11:Q28)</f>
        <v>33216329024.639999</v>
      </c>
      <c r="R29" s="115"/>
      <c r="S29" s="115">
        <f>SUM(S11:S28)</f>
        <v>8415762</v>
      </c>
      <c r="T29" s="115"/>
      <c r="U29" s="115"/>
      <c r="V29" s="115"/>
      <c r="W29" s="115">
        <f>SUM(W11:W28)</f>
        <v>17855665278</v>
      </c>
      <c r="X29" s="115"/>
      <c r="Y29" s="115">
        <f>SUM(Y11:Y28)</f>
        <v>17666520090.845402</v>
      </c>
      <c r="Z29" s="113"/>
      <c r="AA29" s="110">
        <f>SUM(AA11:AA28)</f>
        <v>0.10186814227855254</v>
      </c>
    </row>
    <row r="30" spans="3:27" ht="63.75" customHeight="1" thickTop="1" x14ac:dyDescent="0.8">
      <c r="L30"/>
      <c r="V30"/>
    </row>
    <row r="31" spans="3:27" ht="30.75" customHeight="1" x14ac:dyDescent="0.8">
      <c r="C31" s="182">
        <v>2</v>
      </c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</row>
    <row r="32" spans="3:27" x14ac:dyDescent="0.8">
      <c r="L32"/>
      <c r="V32"/>
    </row>
    <row r="33" spans="12:22" x14ac:dyDescent="0.8">
      <c r="L33"/>
      <c r="V33"/>
    </row>
    <row r="34" spans="12:22" x14ac:dyDescent="0.8">
      <c r="L34"/>
      <c r="V34"/>
    </row>
    <row r="35" spans="12:22" x14ac:dyDescent="0.8">
      <c r="L35"/>
      <c r="V35"/>
    </row>
    <row r="36" spans="12:22" x14ac:dyDescent="0.8">
      <c r="L36"/>
      <c r="V36"/>
    </row>
    <row r="37" spans="12:22" x14ac:dyDescent="0.8">
      <c r="L37"/>
      <c r="V37"/>
    </row>
    <row r="38" spans="12:22" x14ac:dyDescent="0.8">
      <c r="L38"/>
      <c r="V38"/>
    </row>
    <row r="39" spans="12:22" x14ac:dyDescent="0.8">
      <c r="L39"/>
      <c r="V39"/>
    </row>
    <row r="40" spans="12:22" x14ac:dyDescent="0.8">
      <c r="L40"/>
      <c r="V40"/>
    </row>
  </sheetData>
  <sortState xmlns:xlrd2="http://schemas.microsoft.com/office/spreadsheetml/2017/richdata2" ref="C11:AA27">
    <sortCondition descending="1" ref="Y11:Y27"/>
  </sortState>
  <mergeCells count="31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C31:AA31"/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</mergeCells>
  <printOptions horizontalCentered="1" verticalCentered="1"/>
  <pageMargins left="0.2" right="0.2" top="0.25" bottom="0.25" header="0.3" footer="0.3"/>
  <pageSetup paperSize="9" scale="35" orientation="landscape" r:id="rId1"/>
  <rowBreaks count="1" manualBreakCount="1">
    <brk id="2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7032F-A334-4690-AC1D-EC0209C249AF}">
  <sheetPr>
    <pageSetUpPr fitToPage="1"/>
  </sheetPr>
  <dimension ref="A1:AW22"/>
  <sheetViews>
    <sheetView rightToLeft="1" view="pageBreakPreview" zoomScale="80" zoomScaleNormal="64" zoomScaleSheetLayoutView="80" workbookViewId="0">
      <selection activeCell="A3" sqref="A3:AW3"/>
    </sheetView>
  </sheetViews>
  <sheetFormatPr defaultRowHeight="15" x14ac:dyDescent="0.2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49" ht="25.5" x14ac:dyDescent="0.25">
      <c r="A1" s="197" t="s">
        <v>83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97"/>
    </row>
    <row r="2" spans="1:49" ht="25.5" x14ac:dyDescent="0.25">
      <c r="A2" s="197" t="s">
        <v>121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</row>
    <row r="3" spans="1:49" ht="25.5" x14ac:dyDescent="0.25">
      <c r="A3" s="197" t="s">
        <v>303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</row>
    <row r="4" spans="1:49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</row>
    <row r="5" spans="1:49" ht="18.75" x14ac:dyDescent="0.3">
      <c r="A5" s="198" t="s">
        <v>207</v>
      </c>
      <c r="B5" s="199"/>
      <c r="C5" s="199"/>
      <c r="D5" s="199"/>
      <c r="E5" s="199"/>
      <c r="F5" s="199"/>
      <c r="G5" s="199"/>
      <c r="H5" s="199"/>
      <c r="I5" s="199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</row>
    <row r="6" spans="1:49" x14ac:dyDescent="0.2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</row>
    <row r="7" spans="1:49" x14ac:dyDescent="0.25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</row>
    <row r="8" spans="1:49" ht="24" x14ac:dyDescent="0.25">
      <c r="A8" s="194" t="s">
        <v>122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</row>
    <row r="9" spans="1:49" ht="21" x14ac:dyDescent="0.25">
      <c r="A9" s="124"/>
      <c r="B9" s="124"/>
      <c r="C9" s="124"/>
      <c r="D9" s="124"/>
      <c r="E9" s="124"/>
      <c r="F9" s="124"/>
      <c r="G9" s="124"/>
      <c r="H9" s="124"/>
      <c r="I9" s="196" t="s">
        <v>283</v>
      </c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24"/>
      <c r="AC9" s="196" t="s">
        <v>304</v>
      </c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24"/>
      <c r="AU9" s="124"/>
      <c r="AV9" s="124"/>
      <c r="AW9" s="124"/>
    </row>
    <row r="10" spans="1:49" x14ac:dyDescent="0.25">
      <c r="A10" s="124"/>
      <c r="B10" s="124"/>
      <c r="C10" s="124"/>
      <c r="D10" s="124"/>
      <c r="E10" s="124"/>
      <c r="F10" s="124"/>
      <c r="G10" s="124"/>
      <c r="H10" s="124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4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4"/>
      <c r="AU10" s="124"/>
      <c r="AV10" s="124"/>
      <c r="AW10" s="124"/>
    </row>
    <row r="11" spans="1:49" ht="21" x14ac:dyDescent="0.25">
      <c r="A11" s="196" t="s">
        <v>123</v>
      </c>
      <c r="B11" s="196"/>
      <c r="C11" s="196"/>
      <c r="D11" s="196"/>
      <c r="E11" s="196"/>
      <c r="F11" s="196"/>
      <c r="G11" s="196"/>
      <c r="H11" s="124"/>
      <c r="I11" s="196" t="s">
        <v>14</v>
      </c>
      <c r="J11" s="196"/>
      <c r="K11" s="196"/>
      <c r="L11" s="124"/>
      <c r="M11" s="196" t="s">
        <v>15</v>
      </c>
      <c r="N11" s="196"/>
      <c r="O11" s="196"/>
      <c r="P11" s="124"/>
      <c r="Q11" s="196" t="s">
        <v>16</v>
      </c>
      <c r="R11" s="196"/>
      <c r="S11" s="196"/>
      <c r="T11" s="196"/>
      <c r="U11" s="196"/>
      <c r="V11" s="124"/>
      <c r="W11" s="196" t="s">
        <v>124</v>
      </c>
      <c r="X11" s="196"/>
      <c r="Y11" s="196"/>
      <c r="Z11" s="196"/>
      <c r="AA11" s="196"/>
      <c r="AB11" s="124"/>
      <c r="AC11" s="196" t="s">
        <v>14</v>
      </c>
      <c r="AD11" s="196"/>
      <c r="AE11" s="196"/>
      <c r="AF11" s="196"/>
      <c r="AG11" s="196"/>
      <c r="AH11" s="124"/>
      <c r="AI11" s="196" t="s">
        <v>15</v>
      </c>
      <c r="AJ11" s="196"/>
      <c r="AK11" s="196"/>
      <c r="AL11" s="124"/>
      <c r="AM11" s="196" t="s">
        <v>16</v>
      </c>
      <c r="AN11" s="196"/>
      <c r="AO11" s="196"/>
      <c r="AP11" s="124"/>
      <c r="AQ11" s="196" t="s">
        <v>124</v>
      </c>
      <c r="AR11" s="196"/>
      <c r="AS11" s="196"/>
      <c r="AT11" s="124"/>
      <c r="AU11" s="124"/>
      <c r="AV11" s="124"/>
      <c r="AW11" s="124"/>
    </row>
    <row r="12" spans="1:49" ht="24" x14ac:dyDescent="0.25">
      <c r="A12" s="194" t="s">
        <v>125</v>
      </c>
      <c r="B12" s="195"/>
      <c r="C12" s="195"/>
      <c r="D12" s="195"/>
      <c r="E12" s="195"/>
      <c r="F12" s="195"/>
      <c r="G12" s="195"/>
      <c r="H12" s="194"/>
      <c r="I12" s="195"/>
      <c r="J12" s="195"/>
      <c r="K12" s="195"/>
      <c r="L12" s="194"/>
      <c r="M12" s="195"/>
      <c r="N12" s="195"/>
      <c r="O12" s="195"/>
      <c r="P12" s="194"/>
      <c r="Q12" s="195"/>
      <c r="R12" s="195"/>
      <c r="S12" s="195"/>
      <c r="T12" s="195"/>
      <c r="U12" s="195"/>
      <c r="V12" s="194"/>
      <c r="W12" s="195"/>
      <c r="X12" s="195"/>
      <c r="Y12" s="195"/>
      <c r="Z12" s="195"/>
      <c r="AA12" s="195"/>
      <c r="AB12" s="194"/>
      <c r="AC12" s="195"/>
      <c r="AD12" s="195"/>
      <c r="AE12" s="195"/>
      <c r="AF12" s="195"/>
      <c r="AG12" s="195"/>
      <c r="AH12" s="194"/>
      <c r="AI12" s="195"/>
      <c r="AJ12" s="195"/>
      <c r="AK12" s="195"/>
      <c r="AL12" s="194"/>
      <c r="AM12" s="195"/>
      <c r="AN12" s="195"/>
      <c r="AO12" s="195"/>
      <c r="AP12" s="194"/>
      <c r="AQ12" s="195"/>
      <c r="AR12" s="195"/>
      <c r="AS12" s="195"/>
      <c r="AT12" s="194"/>
      <c r="AU12" s="194"/>
      <c r="AV12" s="194"/>
      <c r="AW12" s="194"/>
    </row>
    <row r="13" spans="1:49" ht="21" x14ac:dyDescent="0.25">
      <c r="A13" s="124"/>
      <c r="B13" s="124"/>
      <c r="C13" s="196" t="str">
        <f>I9</f>
        <v>1403/08/30</v>
      </c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24"/>
      <c r="Y13" s="196" t="s">
        <v>304</v>
      </c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24"/>
    </row>
    <row r="14" spans="1:49" ht="21" x14ac:dyDescent="0.25">
      <c r="A14" s="126" t="s">
        <v>123</v>
      </c>
      <c r="B14" s="124"/>
      <c r="C14" s="127" t="s">
        <v>126</v>
      </c>
      <c r="D14" s="125"/>
      <c r="E14" s="127" t="s">
        <v>127</v>
      </c>
      <c r="F14" s="125"/>
      <c r="G14" s="192" t="s">
        <v>128</v>
      </c>
      <c r="H14" s="192"/>
      <c r="I14" s="192"/>
      <c r="J14" s="125"/>
      <c r="K14" s="192" t="s">
        <v>129</v>
      </c>
      <c r="L14" s="192"/>
      <c r="M14" s="192"/>
      <c r="N14" s="125"/>
      <c r="O14" s="192" t="s">
        <v>15</v>
      </c>
      <c r="P14" s="192"/>
      <c r="Q14" s="192"/>
      <c r="R14" s="125"/>
      <c r="S14" s="192" t="s">
        <v>16</v>
      </c>
      <c r="T14" s="192"/>
      <c r="U14" s="192"/>
      <c r="V14" s="192"/>
      <c r="W14" s="192"/>
      <c r="X14" s="124"/>
      <c r="Y14" s="192" t="s">
        <v>126</v>
      </c>
      <c r="Z14" s="192"/>
      <c r="AA14" s="192"/>
      <c r="AB14" s="192"/>
      <c r="AC14" s="192"/>
      <c r="AD14" s="125"/>
      <c r="AE14" s="192" t="s">
        <v>127</v>
      </c>
      <c r="AF14" s="192"/>
      <c r="AG14" s="192"/>
      <c r="AH14" s="192"/>
      <c r="AI14" s="192"/>
      <c r="AJ14" s="125"/>
      <c r="AK14" s="192" t="s">
        <v>128</v>
      </c>
      <c r="AL14" s="192"/>
      <c r="AM14" s="192"/>
      <c r="AN14" s="125"/>
      <c r="AO14" s="192" t="s">
        <v>129</v>
      </c>
      <c r="AP14" s="192"/>
      <c r="AQ14" s="192"/>
      <c r="AR14" s="125"/>
      <c r="AS14" s="192" t="s">
        <v>15</v>
      </c>
      <c r="AT14" s="192"/>
      <c r="AU14" s="125"/>
      <c r="AV14" s="127" t="s">
        <v>16</v>
      </c>
      <c r="AW14" s="124"/>
    </row>
    <row r="15" spans="1:49" ht="24" x14ac:dyDescent="0.25">
      <c r="A15" s="194" t="s">
        <v>130</v>
      </c>
      <c r="B15" s="194"/>
      <c r="C15" s="195"/>
      <c r="D15" s="194"/>
      <c r="E15" s="195"/>
      <c r="F15" s="194"/>
      <c r="G15" s="195"/>
      <c r="H15" s="195"/>
      <c r="I15" s="195"/>
      <c r="J15" s="194"/>
      <c r="K15" s="195"/>
      <c r="L15" s="195"/>
      <c r="M15" s="195"/>
      <c r="N15" s="194"/>
      <c r="O15" s="195"/>
      <c r="P15" s="195"/>
      <c r="Q15" s="195"/>
      <c r="R15" s="194"/>
      <c r="S15" s="195"/>
      <c r="T15" s="195"/>
      <c r="U15" s="195"/>
      <c r="V15" s="195"/>
      <c r="W15" s="195"/>
      <c r="X15" s="194"/>
      <c r="Y15" s="195"/>
      <c r="Z15" s="195"/>
      <c r="AA15" s="195"/>
      <c r="AB15" s="195"/>
      <c r="AC15" s="195"/>
      <c r="AD15" s="194"/>
      <c r="AE15" s="195"/>
      <c r="AF15" s="195"/>
      <c r="AG15" s="195"/>
      <c r="AH15" s="195"/>
      <c r="AI15" s="195"/>
      <c r="AJ15" s="194"/>
      <c r="AK15" s="195"/>
      <c r="AL15" s="195"/>
      <c r="AM15" s="195"/>
      <c r="AN15" s="194"/>
      <c r="AO15" s="195"/>
      <c r="AP15" s="195"/>
      <c r="AQ15" s="195"/>
      <c r="AR15" s="194"/>
      <c r="AS15" s="195"/>
      <c r="AT15" s="195"/>
      <c r="AU15" s="194"/>
      <c r="AV15" s="195"/>
      <c r="AW15" s="194"/>
    </row>
    <row r="16" spans="1:49" ht="21" x14ac:dyDescent="0.25">
      <c r="A16" s="124"/>
      <c r="B16" s="124"/>
      <c r="C16" s="196" t="str">
        <f>I9</f>
        <v>1403/08/30</v>
      </c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24"/>
      <c r="O16" s="196" t="s">
        <v>304</v>
      </c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</row>
    <row r="17" spans="1:49" ht="21" x14ac:dyDescent="0.25">
      <c r="A17" s="126" t="s">
        <v>123</v>
      </c>
      <c r="B17" s="124"/>
      <c r="C17" s="127" t="s">
        <v>127</v>
      </c>
      <c r="D17" s="125"/>
      <c r="E17" s="127" t="s">
        <v>129</v>
      </c>
      <c r="F17" s="125"/>
      <c r="G17" s="192" t="s">
        <v>15</v>
      </c>
      <c r="H17" s="192"/>
      <c r="I17" s="192"/>
      <c r="J17" s="125"/>
      <c r="K17" s="192" t="s">
        <v>16</v>
      </c>
      <c r="L17" s="192"/>
      <c r="M17" s="192"/>
      <c r="N17" s="124"/>
      <c r="O17" s="192" t="s">
        <v>127</v>
      </c>
      <c r="P17" s="192"/>
      <c r="Q17" s="192"/>
      <c r="R17" s="192"/>
      <c r="S17" s="192"/>
      <c r="T17" s="125"/>
      <c r="U17" s="192" t="s">
        <v>129</v>
      </c>
      <c r="V17" s="192"/>
      <c r="W17" s="192"/>
      <c r="X17" s="192"/>
      <c r="Y17" s="192"/>
      <c r="Z17" s="125"/>
      <c r="AA17" s="192" t="s">
        <v>15</v>
      </c>
      <c r="AB17" s="192"/>
      <c r="AC17" s="192"/>
      <c r="AD17" s="192"/>
      <c r="AE17" s="192"/>
      <c r="AF17" s="125"/>
      <c r="AG17" s="192" t="s">
        <v>16</v>
      </c>
      <c r="AH17" s="192"/>
      <c r="AI17" s="192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</row>
    <row r="18" spans="1:49" x14ac:dyDescent="0.25">
      <c r="A18" s="125"/>
      <c r="B18" s="124"/>
      <c r="C18" s="125"/>
      <c r="D18" s="124"/>
      <c r="E18" s="125"/>
      <c r="F18" s="124"/>
      <c r="G18" s="125"/>
      <c r="H18" s="125"/>
      <c r="I18" s="125"/>
      <c r="J18" s="124"/>
      <c r="K18" s="125"/>
      <c r="L18" s="125"/>
      <c r="M18" s="125"/>
      <c r="N18" s="124"/>
      <c r="O18" s="125"/>
      <c r="P18" s="125"/>
      <c r="Q18" s="125"/>
      <c r="R18" s="125"/>
      <c r="S18" s="125"/>
      <c r="T18" s="124"/>
      <c r="U18" s="125"/>
      <c r="V18" s="125"/>
      <c r="W18" s="125"/>
      <c r="X18" s="125"/>
      <c r="Y18" s="125"/>
      <c r="Z18" s="124"/>
      <c r="AA18" s="125"/>
      <c r="AB18" s="125"/>
      <c r="AC18" s="125"/>
      <c r="AD18" s="125"/>
      <c r="AE18" s="125"/>
      <c r="AF18" s="124"/>
      <c r="AG18" s="125"/>
      <c r="AH18" s="125"/>
      <c r="AI18" s="125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</row>
    <row r="19" spans="1:49" x14ac:dyDescent="0.25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</row>
    <row r="20" spans="1:49" ht="34.5" x14ac:dyDescent="0.25">
      <c r="A20" s="193">
        <v>3</v>
      </c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</row>
    <row r="21" spans="1:49" x14ac:dyDescent="0.25">
      <c r="A21" s="124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</row>
    <row r="22" spans="1:49" x14ac:dyDescent="0.25">
      <c r="A22" s="124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</row>
  </sheetData>
  <mergeCells count="38">
    <mergeCell ref="A1:AW1"/>
    <mergeCell ref="A2:AW2"/>
    <mergeCell ref="A3:AW3"/>
    <mergeCell ref="A8:AW8"/>
    <mergeCell ref="I9:AA9"/>
    <mergeCell ref="AC9:AS9"/>
    <mergeCell ref="A5:I5"/>
    <mergeCell ref="AQ11:AS11"/>
    <mergeCell ref="A12:AW12"/>
    <mergeCell ref="C13:W13"/>
    <mergeCell ref="Y13:AV13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S14:AT14"/>
    <mergeCell ref="A15:AW15"/>
    <mergeCell ref="C16:M16"/>
    <mergeCell ref="O16:AI16"/>
    <mergeCell ref="G14:I14"/>
    <mergeCell ref="K14:M14"/>
    <mergeCell ref="O14:Q14"/>
    <mergeCell ref="S14:W14"/>
    <mergeCell ref="Y14:AC14"/>
    <mergeCell ref="AE14:AI14"/>
    <mergeCell ref="AK14:AM14"/>
    <mergeCell ref="AO14:AQ14"/>
    <mergeCell ref="O17:S17"/>
    <mergeCell ref="U17:Y17"/>
    <mergeCell ref="AA17:AE17"/>
    <mergeCell ref="AG17:AI17"/>
    <mergeCell ref="A20:AW20"/>
    <mergeCell ref="G17:I17"/>
    <mergeCell ref="K17:M17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C34"/>
  <sheetViews>
    <sheetView rightToLeft="1" view="pageBreakPreview" topLeftCell="B1" zoomScale="70" zoomScaleNormal="70" zoomScaleSheetLayoutView="70" workbookViewId="0">
      <selection activeCell="L7" sqref="L7"/>
    </sheetView>
  </sheetViews>
  <sheetFormatPr defaultRowHeight="21" x14ac:dyDescent="0.6"/>
  <cols>
    <col min="1" max="1" width="4.7109375" style="1" customWidth="1"/>
    <col min="2" max="2" width="29.7109375" style="1" customWidth="1"/>
    <col min="3" max="3" width="1" style="1" customWidth="1"/>
    <col min="4" max="4" width="14" style="1" customWidth="1"/>
    <col min="5" max="5" width="1" style="1" customWidth="1"/>
    <col min="6" max="6" width="14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2" style="1" customWidth="1"/>
    <col min="23" max="23" width="1" style="1" customWidth="1"/>
    <col min="24" max="24" width="20.85546875" style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2.140625" style="1" customWidth="1"/>
    <col min="31" max="31" width="1" style="1" customWidth="1"/>
    <col min="32" max="32" width="11.855468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05" t="s">
        <v>83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</row>
    <row r="3" spans="2:38" ht="39" x14ac:dyDescent="0.6">
      <c r="B3" s="205" t="s">
        <v>0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</row>
    <row r="4" spans="2:38" ht="39" x14ac:dyDescent="0.6">
      <c r="B4" s="205" t="s">
        <v>303</v>
      </c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</row>
    <row r="5" spans="2:38" ht="39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</row>
    <row r="6" spans="2:38" ht="39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</row>
    <row r="7" spans="2:38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8" s="2" customFormat="1" ht="30" x14ac:dyDescent="0.55000000000000004">
      <c r="B8" s="203" t="s">
        <v>208</v>
      </c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8" ht="30" x14ac:dyDescent="0.6">
      <c r="B10" s="175" t="s">
        <v>18</v>
      </c>
      <c r="C10" s="175" t="s">
        <v>18</v>
      </c>
      <c r="D10" s="175" t="s">
        <v>18</v>
      </c>
      <c r="E10" s="175" t="s">
        <v>18</v>
      </c>
      <c r="F10" s="175" t="s">
        <v>18</v>
      </c>
      <c r="G10" s="175" t="s">
        <v>18</v>
      </c>
      <c r="H10" s="175" t="s">
        <v>18</v>
      </c>
      <c r="I10" s="175" t="s">
        <v>18</v>
      </c>
      <c r="J10" s="175" t="s">
        <v>18</v>
      </c>
      <c r="K10" s="175" t="s">
        <v>18</v>
      </c>
      <c r="L10" s="175"/>
      <c r="M10" s="175"/>
      <c r="N10" s="175" t="s">
        <v>18</v>
      </c>
      <c r="P10" s="175" t="s">
        <v>283</v>
      </c>
      <c r="Q10" s="175" t="s">
        <v>2</v>
      </c>
      <c r="R10" s="175" t="s">
        <v>2</v>
      </c>
      <c r="S10" s="175" t="s">
        <v>2</v>
      </c>
      <c r="T10" s="175" t="s">
        <v>2</v>
      </c>
      <c r="V10" s="206" t="s">
        <v>3</v>
      </c>
      <c r="W10" s="175" t="s">
        <v>3</v>
      </c>
      <c r="X10" s="175" t="s">
        <v>3</v>
      </c>
      <c r="Y10" s="175" t="s">
        <v>3</v>
      </c>
      <c r="Z10" s="175" t="s">
        <v>3</v>
      </c>
      <c r="AA10" s="175" t="s">
        <v>3</v>
      </c>
      <c r="AB10" s="175" t="s">
        <v>3</v>
      </c>
      <c r="AD10" s="175" t="s">
        <v>304</v>
      </c>
      <c r="AE10" s="175" t="s">
        <v>4</v>
      </c>
      <c r="AF10" s="175" t="s">
        <v>4</v>
      </c>
      <c r="AG10" s="175" t="s">
        <v>4</v>
      </c>
      <c r="AH10" s="175" t="s">
        <v>4</v>
      </c>
      <c r="AI10" s="175" t="s">
        <v>4</v>
      </c>
      <c r="AJ10" s="175" t="s">
        <v>4</v>
      </c>
      <c r="AK10" s="175" t="s">
        <v>4</v>
      </c>
      <c r="AL10" s="175" t="s">
        <v>4</v>
      </c>
    </row>
    <row r="11" spans="2:38" s="13" customFormat="1" ht="45.75" customHeight="1" x14ac:dyDescent="0.6">
      <c r="B11" s="178" t="s">
        <v>19</v>
      </c>
      <c r="C11" s="15"/>
      <c r="D11" s="178" t="s">
        <v>20</v>
      </c>
      <c r="E11" s="15"/>
      <c r="F11" s="178" t="s">
        <v>21</v>
      </c>
      <c r="G11" s="15"/>
      <c r="H11" s="178" t="s">
        <v>22</v>
      </c>
      <c r="I11" s="15"/>
      <c r="J11" s="178" t="s">
        <v>72</v>
      </c>
      <c r="K11" s="15"/>
      <c r="L11" s="178" t="s">
        <v>24</v>
      </c>
      <c r="M11" s="119"/>
      <c r="N11" s="178" t="s">
        <v>17</v>
      </c>
      <c r="P11" s="178" t="s">
        <v>5</v>
      </c>
      <c r="Q11" s="15"/>
      <c r="R11" s="178" t="s">
        <v>6</v>
      </c>
      <c r="S11" s="15"/>
      <c r="T11" s="178" t="s">
        <v>7</v>
      </c>
      <c r="V11" s="202" t="s">
        <v>8</v>
      </c>
      <c r="W11" s="178" t="s">
        <v>8</v>
      </c>
      <c r="X11" s="178" t="s">
        <v>8</v>
      </c>
      <c r="Z11" s="178" t="s">
        <v>9</v>
      </c>
      <c r="AA11" s="178" t="s">
        <v>9</v>
      </c>
      <c r="AB11" s="178" t="s">
        <v>9</v>
      </c>
      <c r="AD11" s="178" t="s">
        <v>5</v>
      </c>
      <c r="AE11" s="15"/>
      <c r="AF11" s="178" t="s">
        <v>25</v>
      </c>
      <c r="AG11" s="15"/>
      <c r="AH11" s="178" t="s">
        <v>6</v>
      </c>
      <c r="AI11" s="15"/>
      <c r="AJ11" s="178" t="s">
        <v>7</v>
      </c>
      <c r="AK11" s="15"/>
      <c r="AL11" s="178" t="s">
        <v>11</v>
      </c>
    </row>
    <row r="12" spans="2:38" s="13" customFormat="1" ht="45.75" customHeight="1" x14ac:dyDescent="0.6">
      <c r="B12" s="179" t="s">
        <v>19</v>
      </c>
      <c r="C12" s="16"/>
      <c r="D12" s="179" t="s">
        <v>20</v>
      </c>
      <c r="E12" s="16"/>
      <c r="F12" s="179" t="s">
        <v>21</v>
      </c>
      <c r="G12" s="16"/>
      <c r="H12" s="179" t="s">
        <v>22</v>
      </c>
      <c r="I12" s="16"/>
      <c r="J12" s="179" t="s">
        <v>23</v>
      </c>
      <c r="K12" s="16"/>
      <c r="L12" s="179"/>
      <c r="M12" s="120"/>
      <c r="N12" s="179" t="s">
        <v>17</v>
      </c>
      <c r="P12" s="179" t="s">
        <v>5</v>
      </c>
      <c r="Q12" s="16"/>
      <c r="R12" s="179" t="s">
        <v>6</v>
      </c>
      <c r="S12" s="16"/>
      <c r="T12" s="179" t="s">
        <v>7</v>
      </c>
      <c r="V12" s="201" t="s">
        <v>5</v>
      </c>
      <c r="W12" s="16"/>
      <c r="X12" s="179" t="s">
        <v>6</v>
      </c>
      <c r="Z12" s="179" t="s">
        <v>5</v>
      </c>
      <c r="AA12" s="16"/>
      <c r="AB12" s="179" t="s">
        <v>12</v>
      </c>
      <c r="AD12" s="179" t="s">
        <v>5</v>
      </c>
      <c r="AE12" s="16"/>
      <c r="AF12" s="179" t="s">
        <v>25</v>
      </c>
      <c r="AG12" s="16"/>
      <c r="AH12" s="179" t="s">
        <v>6</v>
      </c>
      <c r="AI12" s="16"/>
      <c r="AJ12" s="179"/>
      <c r="AK12" s="16"/>
      <c r="AL12" s="179" t="s">
        <v>11</v>
      </c>
    </row>
    <row r="13" spans="2:38" ht="21.75" x14ac:dyDescent="0.6">
      <c r="B13" s="3" t="s">
        <v>222</v>
      </c>
      <c r="C13" s="12"/>
      <c r="D13" s="116" t="s">
        <v>77</v>
      </c>
      <c r="E13" s="116"/>
      <c r="F13" s="116" t="s">
        <v>77</v>
      </c>
      <c r="G13" s="116"/>
      <c r="H13" s="70" t="s">
        <v>223</v>
      </c>
      <c r="I13" s="70"/>
      <c r="J13" s="70" t="s">
        <v>224</v>
      </c>
      <c r="K13" s="70"/>
      <c r="L13" s="70">
        <v>0</v>
      </c>
      <c r="M13" s="70"/>
      <c r="N13" s="70">
        <v>0</v>
      </c>
      <c r="O13" s="70"/>
      <c r="P13" s="70">
        <v>35789</v>
      </c>
      <c r="Q13" s="111"/>
      <c r="R13" s="70">
        <v>19840581251</v>
      </c>
      <c r="S13" s="70"/>
      <c r="T13" s="70">
        <v>21503751811</v>
      </c>
      <c r="U13" s="70"/>
      <c r="V13" s="70">
        <v>0</v>
      </c>
      <c r="W13" s="70"/>
      <c r="X13" s="70">
        <v>0</v>
      </c>
      <c r="Y13" s="70"/>
      <c r="Z13" s="70">
        <v>9619</v>
      </c>
      <c r="AA13" s="70"/>
      <c r="AB13" s="70">
        <v>5870293351</v>
      </c>
      <c r="AC13" s="111"/>
      <c r="AD13" s="70">
        <v>26170</v>
      </c>
      <c r="AE13" s="70"/>
      <c r="AF13" s="70">
        <v>612420</v>
      </c>
      <c r="AG13" s="70"/>
      <c r="AH13" s="70">
        <v>14508033511</v>
      </c>
      <c r="AI13" s="111"/>
      <c r="AJ13" s="70">
        <v>16024126500</v>
      </c>
      <c r="AK13" s="111"/>
      <c r="AL13" s="112">
        <f>AJ13/'سرمایه گذاری ها'!$O$17</f>
        <v>9.2397823102546905E-2</v>
      </c>
    </row>
    <row r="14" spans="2:38" ht="21.75" x14ac:dyDescent="0.6">
      <c r="B14" s="3" t="s">
        <v>315</v>
      </c>
      <c r="C14" s="12"/>
      <c r="D14" s="116" t="s">
        <v>77</v>
      </c>
      <c r="E14" s="116"/>
      <c r="F14" s="116" t="s">
        <v>77</v>
      </c>
      <c r="G14" s="116"/>
      <c r="H14" s="70" t="s">
        <v>223</v>
      </c>
      <c r="I14" s="70"/>
      <c r="J14" s="70" t="s">
        <v>316</v>
      </c>
      <c r="K14" s="70"/>
      <c r="L14" s="70">
        <v>0</v>
      </c>
      <c r="M14" s="70"/>
      <c r="N14" s="70">
        <v>0</v>
      </c>
      <c r="O14" s="70"/>
      <c r="P14" s="70">
        <v>0</v>
      </c>
      <c r="Q14" s="111"/>
      <c r="R14" s="70">
        <v>0</v>
      </c>
      <c r="S14" s="70"/>
      <c r="T14" s="70">
        <v>0</v>
      </c>
      <c r="U14" s="70"/>
      <c r="V14" s="70">
        <v>21294</v>
      </c>
      <c r="W14" s="70"/>
      <c r="X14" s="70">
        <v>12416681667</v>
      </c>
      <c r="Y14" s="70"/>
      <c r="Z14" s="70">
        <v>0</v>
      </c>
      <c r="AA14" s="70"/>
      <c r="AB14" s="70">
        <v>0</v>
      </c>
      <c r="AC14" s="111"/>
      <c r="AD14" s="70">
        <v>21294</v>
      </c>
      <c r="AE14" s="70"/>
      <c r="AF14" s="70">
        <v>588110</v>
      </c>
      <c r="AG14" s="70"/>
      <c r="AH14" s="70">
        <v>12416681667</v>
      </c>
      <c r="AI14" s="111"/>
      <c r="AJ14" s="70">
        <v>12520944507</v>
      </c>
      <c r="AK14" s="111"/>
      <c r="AL14" s="112">
        <f>AJ14/'سرمایه گذاری ها'!$O$17</f>
        <v>7.219788333764042E-2</v>
      </c>
    </row>
    <row r="15" spans="2:38" ht="21.75" x14ac:dyDescent="0.6">
      <c r="B15" s="3" t="s">
        <v>219</v>
      </c>
      <c r="C15" s="12"/>
      <c r="D15" s="116" t="s">
        <v>77</v>
      </c>
      <c r="E15" s="116"/>
      <c r="F15" s="116" t="s">
        <v>77</v>
      </c>
      <c r="G15" s="116"/>
      <c r="H15" s="70" t="s">
        <v>220</v>
      </c>
      <c r="I15" s="70"/>
      <c r="J15" s="70" t="s">
        <v>221</v>
      </c>
      <c r="K15" s="70"/>
      <c r="L15" s="70">
        <v>0</v>
      </c>
      <c r="M15" s="70"/>
      <c r="N15" s="70">
        <v>0</v>
      </c>
      <c r="O15" s="70"/>
      <c r="P15" s="70">
        <v>56480</v>
      </c>
      <c r="Q15" s="111"/>
      <c r="R15" s="70">
        <v>29364912712</v>
      </c>
      <c r="S15" s="70"/>
      <c r="T15" s="70">
        <v>31319881122</v>
      </c>
      <c r="U15" s="70"/>
      <c r="V15" s="70">
        <v>0</v>
      </c>
      <c r="W15" s="70"/>
      <c r="X15" s="70">
        <v>0</v>
      </c>
      <c r="Y15" s="70"/>
      <c r="Z15" s="70">
        <v>34305</v>
      </c>
      <c r="AA15" s="70"/>
      <c r="AB15" s="70">
        <v>19261274136</v>
      </c>
      <c r="AC15" s="111"/>
      <c r="AD15" s="70">
        <v>22175</v>
      </c>
      <c r="AE15" s="70"/>
      <c r="AF15" s="70">
        <v>564130</v>
      </c>
      <c r="AG15" s="70"/>
      <c r="AH15" s="70">
        <v>11529159691</v>
      </c>
      <c r="AI15" s="111"/>
      <c r="AJ15" s="70">
        <v>12507315388</v>
      </c>
      <c r="AK15" s="111"/>
      <c r="AL15" s="112">
        <f>AJ15/'سرمایه گذاری ها'!$O$17</f>
        <v>7.2119295532782193E-2</v>
      </c>
    </row>
    <row r="16" spans="2:38" ht="21.75" x14ac:dyDescent="0.6">
      <c r="B16" s="3" t="s">
        <v>225</v>
      </c>
      <c r="C16" s="12"/>
      <c r="D16" s="116" t="s">
        <v>77</v>
      </c>
      <c r="E16" s="116"/>
      <c r="F16" s="116" t="s">
        <v>77</v>
      </c>
      <c r="G16" s="116"/>
      <c r="H16" s="70" t="s">
        <v>226</v>
      </c>
      <c r="I16" s="70"/>
      <c r="J16" s="70" t="s">
        <v>227</v>
      </c>
      <c r="K16" s="70"/>
      <c r="L16" s="70">
        <v>0</v>
      </c>
      <c r="M16" s="70"/>
      <c r="N16" s="70">
        <v>0</v>
      </c>
      <c r="O16" s="70"/>
      <c r="P16" s="70">
        <v>15956</v>
      </c>
      <c r="Q16" s="111"/>
      <c r="R16" s="70">
        <v>8724500317</v>
      </c>
      <c r="S16" s="70"/>
      <c r="T16" s="70">
        <v>9157036118</v>
      </c>
      <c r="U16" s="70"/>
      <c r="V16" s="70">
        <v>25771</v>
      </c>
      <c r="W16" s="70"/>
      <c r="X16" s="70">
        <v>14966385598</v>
      </c>
      <c r="Y16" s="70"/>
      <c r="Z16" s="70">
        <v>22363</v>
      </c>
      <c r="AA16" s="70"/>
      <c r="AB16" s="70">
        <v>13031044780</v>
      </c>
      <c r="AC16" s="111"/>
      <c r="AD16" s="70">
        <v>19364</v>
      </c>
      <c r="AE16" s="70"/>
      <c r="AF16" s="70">
        <v>584970</v>
      </c>
      <c r="AG16" s="70"/>
      <c r="AH16" s="70">
        <v>10994088117</v>
      </c>
      <c r="AI16" s="111"/>
      <c r="AJ16" s="70">
        <v>11325305996</v>
      </c>
      <c r="AK16" s="111"/>
      <c r="AL16" s="112">
        <f>AJ16/'سرمایه گذاری ها'!$O$17</f>
        <v>6.5303629498969687E-2</v>
      </c>
    </row>
    <row r="17" spans="1:81" ht="21.75" x14ac:dyDescent="0.6">
      <c r="B17" s="3" t="s">
        <v>237</v>
      </c>
      <c r="C17" s="12"/>
      <c r="D17" s="116" t="s">
        <v>77</v>
      </c>
      <c r="E17" s="116"/>
      <c r="F17" s="116" t="s">
        <v>77</v>
      </c>
      <c r="G17" s="116"/>
      <c r="H17" s="70" t="s">
        <v>223</v>
      </c>
      <c r="I17" s="70"/>
      <c r="J17" s="70" t="s">
        <v>238</v>
      </c>
      <c r="K17" s="70"/>
      <c r="L17" s="70">
        <v>0</v>
      </c>
      <c r="M17" s="70"/>
      <c r="N17" s="70">
        <v>0</v>
      </c>
      <c r="O17" s="70"/>
      <c r="P17" s="70">
        <v>8888</v>
      </c>
      <c r="Q17" s="111"/>
      <c r="R17" s="70">
        <v>4720717043</v>
      </c>
      <c r="S17" s="70"/>
      <c r="T17" s="70">
        <v>4998353908</v>
      </c>
      <c r="U17" s="70"/>
      <c r="V17" s="70">
        <v>10231</v>
      </c>
      <c r="W17" s="70"/>
      <c r="X17" s="70">
        <v>5847743391</v>
      </c>
      <c r="Y17" s="70"/>
      <c r="Z17" s="70">
        <v>0</v>
      </c>
      <c r="AA17" s="70"/>
      <c r="AB17" s="70">
        <v>0</v>
      </c>
      <c r="AC17" s="111"/>
      <c r="AD17" s="70">
        <v>19119</v>
      </c>
      <c r="AE17" s="70"/>
      <c r="AF17" s="70">
        <v>572760</v>
      </c>
      <c r="AG17" s="70"/>
      <c r="AH17" s="70">
        <v>10568460434</v>
      </c>
      <c r="AI17" s="111"/>
      <c r="AJ17" s="70">
        <v>10948613644</v>
      </c>
      <c r="AK17" s="111"/>
      <c r="AL17" s="112">
        <f>AJ17/'سرمایه گذاری ها'!$O$17</f>
        <v>6.3131557698102511E-2</v>
      </c>
    </row>
    <row r="18" spans="1:81" ht="21.75" x14ac:dyDescent="0.6">
      <c r="B18" s="3" t="s">
        <v>234</v>
      </c>
      <c r="C18" s="12"/>
      <c r="D18" s="116" t="s">
        <v>77</v>
      </c>
      <c r="E18" s="116"/>
      <c r="F18" s="116" t="s">
        <v>77</v>
      </c>
      <c r="G18" s="116"/>
      <c r="H18" s="70" t="s">
        <v>235</v>
      </c>
      <c r="I18" s="70"/>
      <c r="J18" s="70" t="s">
        <v>236</v>
      </c>
      <c r="K18" s="70"/>
      <c r="L18" s="70">
        <v>0</v>
      </c>
      <c r="M18" s="70"/>
      <c r="N18" s="70">
        <v>0</v>
      </c>
      <c r="O18" s="70"/>
      <c r="P18" s="70">
        <v>9190</v>
      </c>
      <c r="Q18" s="111"/>
      <c r="R18" s="70">
        <v>6514062055</v>
      </c>
      <c r="S18" s="70"/>
      <c r="T18" s="70">
        <v>6846668936</v>
      </c>
      <c r="U18" s="70"/>
      <c r="V18" s="70">
        <v>0</v>
      </c>
      <c r="W18" s="70"/>
      <c r="X18" s="70">
        <v>0</v>
      </c>
      <c r="Y18" s="70"/>
      <c r="Z18" s="70">
        <v>0</v>
      </c>
      <c r="AA18" s="70"/>
      <c r="AB18" s="70">
        <v>0</v>
      </c>
      <c r="AC18" s="111"/>
      <c r="AD18" s="70">
        <v>9190</v>
      </c>
      <c r="AE18" s="70"/>
      <c r="AF18" s="70">
        <v>756360</v>
      </c>
      <c r="AG18" s="70"/>
      <c r="AH18" s="70">
        <v>6514062055</v>
      </c>
      <c r="AI18" s="111"/>
      <c r="AJ18" s="70">
        <v>6949688540</v>
      </c>
      <c r="AK18" s="111"/>
      <c r="AL18" s="112">
        <f>AJ18/'سرمایه گذاری ها'!$O$17</f>
        <v>4.0073079324275021E-2</v>
      </c>
    </row>
    <row r="19" spans="1:81" ht="21.75" x14ac:dyDescent="0.6">
      <c r="B19" s="3" t="s">
        <v>298</v>
      </c>
      <c r="C19" s="3"/>
      <c r="D19" s="70" t="s">
        <v>77</v>
      </c>
      <c r="E19" s="70"/>
      <c r="F19" s="70" t="s">
        <v>77</v>
      </c>
      <c r="G19" s="70"/>
      <c r="H19" s="70" t="s">
        <v>240</v>
      </c>
      <c r="I19" s="70"/>
      <c r="J19" s="70" t="s">
        <v>299</v>
      </c>
      <c r="K19" s="70"/>
      <c r="L19" s="70">
        <v>0</v>
      </c>
      <c r="M19" s="70"/>
      <c r="N19" s="70">
        <v>0</v>
      </c>
      <c r="O19" s="70"/>
      <c r="P19" s="70">
        <v>9169</v>
      </c>
      <c r="Q19" s="70"/>
      <c r="R19" s="70">
        <v>6372818014</v>
      </c>
      <c r="S19" s="70"/>
      <c r="T19" s="70">
        <v>6486368420</v>
      </c>
      <c r="U19" s="70"/>
      <c r="V19" s="70">
        <v>0</v>
      </c>
      <c r="W19" s="70"/>
      <c r="X19" s="70">
        <v>0</v>
      </c>
      <c r="Y19" s="70"/>
      <c r="Z19" s="70">
        <v>7869</v>
      </c>
      <c r="AA19" s="70"/>
      <c r="AB19" s="70">
        <v>5617971061</v>
      </c>
      <c r="AC19" s="70"/>
      <c r="AD19" s="70">
        <v>1300</v>
      </c>
      <c r="AE19" s="70"/>
      <c r="AF19" s="70">
        <v>723110</v>
      </c>
      <c r="AG19" s="70"/>
      <c r="AH19" s="70">
        <v>903551469</v>
      </c>
      <c r="AI19" s="70"/>
      <c r="AJ19" s="70">
        <v>939872617</v>
      </c>
      <c r="AK19" s="68"/>
      <c r="AL19" s="112"/>
    </row>
    <row r="20" spans="1:81" ht="27" thickBot="1" x14ac:dyDescent="0.65">
      <c r="B20" s="204" t="s">
        <v>67</v>
      </c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"/>
      <c r="P20" s="50">
        <f>SUM(P13:P19)</f>
        <v>135472</v>
      </c>
      <c r="Q20" s="20"/>
      <c r="R20" s="50">
        <f>SUM(R13:R19)</f>
        <v>75537591392</v>
      </c>
      <c r="S20" s="20"/>
      <c r="T20" s="50">
        <f>SUM(T13:T19)</f>
        <v>80312060315</v>
      </c>
      <c r="U20" s="20"/>
      <c r="V20" s="50">
        <f>SUM(V13:V19)</f>
        <v>57296</v>
      </c>
      <c r="W20" s="20"/>
      <c r="X20" s="50">
        <f>SUM(X13:X19)</f>
        <v>33230810656</v>
      </c>
      <c r="Y20" s="20"/>
      <c r="Z20" s="50">
        <f>SUM(Z13:Z19)</f>
        <v>74156</v>
      </c>
      <c r="AA20" s="20"/>
      <c r="AB20" s="50">
        <f>SUM(AB13:AB19)</f>
        <v>43780583328</v>
      </c>
      <c r="AC20" s="20"/>
      <c r="AD20" s="50">
        <f>SUM(AD13:AD19)</f>
        <v>118612</v>
      </c>
      <c r="AE20" s="51"/>
      <c r="AF20" s="50"/>
      <c r="AG20" s="20"/>
      <c r="AH20" s="50">
        <f>SUM(AH13:AH19)</f>
        <v>67434036944</v>
      </c>
      <c r="AI20" s="20"/>
      <c r="AJ20" s="50">
        <f>SUM(AJ13:AJ19)</f>
        <v>71215867192</v>
      </c>
      <c r="AK20" s="20"/>
      <c r="AL20" s="59">
        <f>SUM(AL13:AL19)</f>
        <v>0.40522326849431672</v>
      </c>
    </row>
    <row r="21" spans="1:81" ht="21" customHeight="1" thickTop="1" x14ac:dyDescent="0.6">
      <c r="V21"/>
      <c r="W21"/>
    </row>
    <row r="22" spans="1:81" x14ac:dyDescent="0.6">
      <c r="V22"/>
      <c r="W22"/>
    </row>
    <row r="23" spans="1:81" ht="21.75" x14ac:dyDescent="0.6">
      <c r="V23"/>
      <c r="W2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</row>
    <row r="24" spans="1:81" ht="21.75" x14ac:dyDescent="0.6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1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1:81" ht="21.75" x14ac:dyDescent="0.6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1:81" ht="21.75" customHeight="1" x14ac:dyDescent="0.6">
      <c r="A27" s="200">
        <v>4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1:81" ht="21.75" x14ac:dyDescent="0.6">
      <c r="V28"/>
      <c r="W28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1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1:81" ht="21.75" x14ac:dyDescent="0.6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1:81" ht="21.75" x14ac:dyDescent="0.6">
      <c r="V31"/>
      <c r="W3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1:81" ht="21.75" x14ac:dyDescent="0.6"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2:81" ht="21.75" x14ac:dyDescent="0.6"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22:81" x14ac:dyDescent="0.6">
      <c r="V34"/>
      <c r="W34"/>
    </row>
  </sheetData>
  <sortState xmlns:xlrd2="http://schemas.microsoft.com/office/spreadsheetml/2017/richdata2" ref="B13:AL19">
    <sortCondition descending="1" ref="AJ13:AJ19"/>
  </sortState>
  <mergeCells count="31">
    <mergeCell ref="B8:R8"/>
    <mergeCell ref="B20:N20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A27:AN27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</mergeCells>
  <printOptions horizontalCentered="1" verticalCentered="1"/>
  <pageMargins left="0" right="0" top="0.25" bottom="0" header="0.3" footer="0.3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F43"/>
  <sheetViews>
    <sheetView rightToLeft="1" view="pageBreakPreview" topLeftCell="A4" zoomScale="70" zoomScaleNormal="110" zoomScaleSheetLayoutView="70" workbookViewId="0">
      <selection activeCell="N27" sqref="N27"/>
    </sheetView>
  </sheetViews>
  <sheetFormatPr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205" t="s">
        <v>83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</row>
    <row r="3" spans="2:32" ht="39" x14ac:dyDescent="0.6">
      <c r="B3" s="205" t="s">
        <v>0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</row>
    <row r="4" spans="2:32" ht="39" x14ac:dyDescent="0.6">
      <c r="B4" s="205" t="s">
        <v>303</v>
      </c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</row>
    <row r="5" spans="2:32" ht="129" customHeight="1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2:32" ht="129" customHeight="1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</row>
    <row r="7" spans="2:32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2" s="2" customFormat="1" ht="30" x14ac:dyDescent="0.55000000000000004">
      <c r="B8" s="11" t="s">
        <v>209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2" s="13" customFormat="1" ht="31.5" customHeight="1" x14ac:dyDescent="0.6">
      <c r="B10" s="177" t="s">
        <v>31</v>
      </c>
      <c r="C10" s="177" t="s">
        <v>31</v>
      </c>
      <c r="D10" s="177" t="s">
        <v>31</v>
      </c>
      <c r="E10" s="177" t="s">
        <v>31</v>
      </c>
      <c r="F10" s="177" t="s">
        <v>31</v>
      </c>
      <c r="G10" s="177" t="s">
        <v>31</v>
      </c>
      <c r="H10" s="177" t="s">
        <v>31</v>
      </c>
      <c r="I10" s="177" t="s">
        <v>31</v>
      </c>
      <c r="J10" s="177" t="s">
        <v>31</v>
      </c>
      <c r="L10" s="207"/>
      <c r="M10" s="177" t="s">
        <v>2</v>
      </c>
      <c r="N10" s="177" t="s">
        <v>2</v>
      </c>
      <c r="O10" s="177" t="s">
        <v>2</v>
      </c>
      <c r="P10" s="177" t="s">
        <v>2</v>
      </c>
      <c r="R10" s="177" t="s">
        <v>3</v>
      </c>
      <c r="S10" s="177" t="s">
        <v>3</v>
      </c>
      <c r="T10" s="177" t="s">
        <v>3</v>
      </c>
      <c r="U10" s="177" t="s">
        <v>3</v>
      </c>
      <c r="V10" s="177"/>
      <c r="W10" s="177" t="s">
        <v>3</v>
      </c>
      <c r="X10" s="177" t="s">
        <v>3</v>
      </c>
      <c r="Z10" s="177" t="s">
        <v>304</v>
      </c>
      <c r="AA10" s="177" t="s">
        <v>4</v>
      </c>
      <c r="AB10" s="177" t="s">
        <v>4</v>
      </c>
      <c r="AC10" s="177" t="s">
        <v>4</v>
      </c>
      <c r="AD10" s="177" t="s">
        <v>4</v>
      </c>
      <c r="AE10" s="177" t="s">
        <v>4</v>
      </c>
      <c r="AF10" s="177" t="s">
        <v>4</v>
      </c>
    </row>
    <row r="11" spans="2:32" s="13" customFormat="1" x14ac:dyDescent="0.6">
      <c r="B11" s="178" t="s">
        <v>32</v>
      </c>
      <c r="C11" s="15"/>
      <c r="D11" s="178" t="s">
        <v>72</v>
      </c>
      <c r="E11" s="15"/>
      <c r="F11" s="178" t="s">
        <v>24</v>
      </c>
      <c r="G11" s="15"/>
      <c r="H11" s="178" t="s">
        <v>33</v>
      </c>
      <c r="I11" s="15"/>
      <c r="J11" s="178" t="s">
        <v>21</v>
      </c>
      <c r="L11" s="202" t="s">
        <v>5</v>
      </c>
      <c r="M11" s="15"/>
      <c r="N11" s="178" t="s">
        <v>6</v>
      </c>
      <c r="O11" s="15"/>
      <c r="P11" s="178" t="s">
        <v>7</v>
      </c>
      <c r="R11" s="178" t="s">
        <v>8</v>
      </c>
      <c r="S11" s="178" t="s">
        <v>8</v>
      </c>
      <c r="T11" s="178" t="s">
        <v>8</v>
      </c>
      <c r="U11" s="15"/>
      <c r="V11" s="202" t="s">
        <v>9</v>
      </c>
      <c r="W11" s="178" t="s">
        <v>9</v>
      </c>
      <c r="X11" s="178" t="s">
        <v>9</v>
      </c>
      <c r="Z11" s="178" t="s">
        <v>5</v>
      </c>
      <c r="AA11" s="15"/>
      <c r="AB11" s="178" t="s">
        <v>6</v>
      </c>
      <c r="AC11" s="15"/>
      <c r="AD11" s="178" t="s">
        <v>7</v>
      </c>
      <c r="AE11" s="15"/>
      <c r="AF11" s="178" t="s">
        <v>34</v>
      </c>
    </row>
    <row r="12" spans="2:32" s="13" customFormat="1" ht="75.75" customHeight="1" x14ac:dyDescent="0.6">
      <c r="B12" s="179" t="s">
        <v>32</v>
      </c>
      <c r="C12" s="16"/>
      <c r="D12" s="179" t="s">
        <v>23</v>
      </c>
      <c r="E12" s="16"/>
      <c r="F12" s="179" t="s">
        <v>24</v>
      </c>
      <c r="G12" s="16"/>
      <c r="H12" s="179" t="s">
        <v>33</v>
      </c>
      <c r="I12" s="16"/>
      <c r="J12" s="179" t="s">
        <v>21</v>
      </c>
      <c r="L12" s="179"/>
      <c r="M12" s="16"/>
      <c r="N12" s="179" t="s">
        <v>6</v>
      </c>
      <c r="O12" s="16"/>
      <c r="P12" s="179" t="s">
        <v>7</v>
      </c>
      <c r="R12" s="179" t="s">
        <v>5</v>
      </c>
      <c r="S12" s="16"/>
      <c r="T12" s="179" t="s">
        <v>6</v>
      </c>
      <c r="U12" s="16"/>
      <c r="V12" s="201" t="s">
        <v>5</v>
      </c>
      <c r="W12" s="16"/>
      <c r="X12" s="179" t="s">
        <v>12</v>
      </c>
      <c r="Z12" s="179" t="s">
        <v>5</v>
      </c>
      <c r="AA12" s="16"/>
      <c r="AB12" s="179" t="s">
        <v>6</v>
      </c>
      <c r="AC12" s="16"/>
      <c r="AD12" s="179" t="s">
        <v>7</v>
      </c>
      <c r="AE12" s="16"/>
      <c r="AF12" s="179" t="s">
        <v>34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00">
        <v>0</v>
      </c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99"/>
      <c r="AF13" s="106"/>
    </row>
    <row r="14" spans="2:32" ht="27" thickBot="1" x14ac:dyDescent="0.7">
      <c r="B14" s="208" t="s">
        <v>67</v>
      </c>
      <c r="C14" s="208"/>
      <c r="D14" s="208"/>
      <c r="E14" s="208"/>
      <c r="F14" s="208"/>
      <c r="G14" s="208"/>
      <c r="H14" s="208"/>
      <c r="I14" s="208"/>
      <c r="J14" s="208"/>
      <c r="K14" s="19"/>
      <c r="L14" s="107">
        <f>SUM(L13:L13)</f>
        <v>0</v>
      </c>
      <c r="M14" s="99"/>
      <c r="N14" s="107" t="s">
        <v>98</v>
      </c>
      <c r="O14" s="99"/>
      <c r="P14" s="107" t="s">
        <v>98</v>
      </c>
      <c r="Q14" s="99"/>
      <c r="R14" s="107" t="s">
        <v>98</v>
      </c>
      <c r="S14" s="99"/>
      <c r="T14" s="107" t="s">
        <v>98</v>
      </c>
      <c r="U14" s="99"/>
      <c r="V14" s="107" t="s">
        <v>98</v>
      </c>
      <c r="W14" s="99"/>
      <c r="X14" s="107" t="s">
        <v>98</v>
      </c>
      <c r="Y14" s="99"/>
      <c r="Z14" s="107" t="s">
        <v>98</v>
      </c>
      <c r="AA14" s="99"/>
      <c r="AB14" s="107" t="s">
        <v>98</v>
      </c>
      <c r="AC14" s="99"/>
      <c r="AD14" s="107" t="s">
        <v>98</v>
      </c>
      <c r="AE14" s="99"/>
      <c r="AF14" s="108">
        <f>SUM(AF13:AF13)</f>
        <v>0</v>
      </c>
    </row>
    <row r="15" spans="2:32" ht="21.75" thickTop="1" x14ac:dyDescent="0.6">
      <c r="L15" s="98"/>
      <c r="V15"/>
    </row>
    <row r="16" spans="2:32" x14ac:dyDescent="0.6">
      <c r="L16"/>
      <c r="V16"/>
    </row>
    <row r="17" spans="1:32" x14ac:dyDescent="0.6">
      <c r="L17"/>
      <c r="V17"/>
    </row>
    <row r="18" spans="1:32" x14ac:dyDescent="0.6">
      <c r="L18"/>
      <c r="V18"/>
    </row>
    <row r="19" spans="1:32" x14ac:dyDescent="0.6">
      <c r="L19"/>
      <c r="V19"/>
    </row>
    <row r="20" spans="1:32" ht="21" customHeight="1" x14ac:dyDescent="0.6">
      <c r="A20" s="200">
        <v>5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</row>
    <row r="21" spans="1:32" x14ac:dyDescent="0.6">
      <c r="L21"/>
      <c r="V21"/>
    </row>
    <row r="22" spans="1:32" x14ac:dyDescent="0.6">
      <c r="L22"/>
      <c r="V22"/>
    </row>
    <row r="23" spans="1:32" x14ac:dyDescent="0.6">
      <c r="L23"/>
      <c r="V23"/>
    </row>
    <row r="24" spans="1:32" x14ac:dyDescent="0.6">
      <c r="L24"/>
      <c r="V24"/>
    </row>
    <row r="25" spans="1:32" x14ac:dyDescent="0.6">
      <c r="L25"/>
      <c r="V25"/>
    </row>
    <row r="26" spans="1:32" x14ac:dyDescent="0.6">
      <c r="L26"/>
      <c r="V26"/>
    </row>
    <row r="27" spans="1:32" x14ac:dyDescent="0.6">
      <c r="L27"/>
      <c r="V27"/>
    </row>
    <row r="28" spans="1:32" x14ac:dyDescent="0.6">
      <c r="L28"/>
      <c r="V28"/>
    </row>
    <row r="29" spans="1:32" x14ac:dyDescent="0.6">
      <c r="L29"/>
      <c r="V29"/>
    </row>
    <row r="30" spans="1:32" x14ac:dyDescent="0.6">
      <c r="L30"/>
      <c r="V30"/>
    </row>
    <row r="31" spans="1:32" x14ac:dyDescent="0.6">
      <c r="L31"/>
      <c r="V31"/>
    </row>
    <row r="32" spans="1:3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7"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A20:AF20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4:J14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T40"/>
  <sheetViews>
    <sheetView rightToLeft="1" view="pageBreakPreview" zoomScale="70" zoomScaleNormal="100" zoomScaleSheetLayoutView="70" workbookViewId="0">
      <selection activeCell="A27" sqref="A27:L27"/>
    </sheetView>
  </sheetViews>
  <sheetFormatPr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0.28515625" style="2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75" t="s">
        <v>83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2:20" ht="30" x14ac:dyDescent="0.55000000000000004">
      <c r="B3" s="175" t="s">
        <v>0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2:20" ht="30" x14ac:dyDescent="0.55000000000000004">
      <c r="B4" s="175" t="s">
        <v>303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2:20" ht="30" x14ac:dyDescent="0.55000000000000004">
      <c r="B5" s="1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2:20" ht="30" x14ac:dyDescent="0.55000000000000004">
      <c r="B6" s="11" t="s">
        <v>210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8" spans="2:20" s="4" customFormat="1" x14ac:dyDescent="0.55000000000000004">
      <c r="B8" s="176" t="s">
        <v>35</v>
      </c>
      <c r="D8" s="177" t="s">
        <v>283</v>
      </c>
      <c r="F8" s="177" t="s">
        <v>3</v>
      </c>
      <c r="G8" s="177" t="s">
        <v>3</v>
      </c>
      <c r="H8" s="177" t="s">
        <v>3</v>
      </c>
      <c r="J8" s="177" t="s">
        <v>304</v>
      </c>
      <c r="K8" s="177" t="s">
        <v>4</v>
      </c>
      <c r="L8" s="177" t="s">
        <v>4</v>
      </c>
    </row>
    <row r="9" spans="2:20" s="4" customFormat="1" x14ac:dyDescent="0.55000000000000004">
      <c r="B9" s="212" t="s">
        <v>35</v>
      </c>
      <c r="D9" s="210" t="s">
        <v>36</v>
      </c>
      <c r="F9" s="210" t="s">
        <v>37</v>
      </c>
      <c r="G9" s="27"/>
      <c r="H9" s="210" t="s">
        <v>38</v>
      </c>
      <c r="J9" s="210" t="s">
        <v>36</v>
      </c>
      <c r="K9" s="27"/>
      <c r="L9" s="211" t="s">
        <v>34</v>
      </c>
    </row>
    <row r="10" spans="2:20" s="4" customFormat="1" x14ac:dyDescent="0.55000000000000004">
      <c r="B10" s="3" t="s">
        <v>243</v>
      </c>
      <c r="C10" s="103"/>
      <c r="D10" s="103">
        <v>21643000000</v>
      </c>
      <c r="E10" s="103"/>
      <c r="F10" s="103">
        <v>0</v>
      </c>
      <c r="G10" s="103"/>
      <c r="H10" s="103">
        <v>0</v>
      </c>
      <c r="I10" s="103"/>
      <c r="J10" s="103">
        <v>21643000000</v>
      </c>
      <c r="K10" s="5"/>
      <c r="L10" s="31">
        <f>J10/'سرمایه گذاری ها'!$O$17</f>
        <v>0.12479719786338574</v>
      </c>
      <c r="N10"/>
    </row>
    <row r="11" spans="2:20" s="4" customFormat="1" x14ac:dyDescent="0.55000000000000004">
      <c r="B11" s="3" t="s">
        <v>271</v>
      </c>
      <c r="C11" s="103"/>
      <c r="D11" s="103">
        <v>22000000000</v>
      </c>
      <c r="E11" s="103"/>
      <c r="F11" s="103">
        <v>0</v>
      </c>
      <c r="G11" s="103"/>
      <c r="H11" s="103">
        <v>1000000000</v>
      </c>
      <c r="I11" s="103"/>
      <c r="J11" s="103">
        <v>21000000000</v>
      </c>
      <c r="K11" s="5"/>
      <c r="L11" s="31">
        <f>J11/'سرمایه گذاری ها'!$O$17</f>
        <v>0.12108955113113248</v>
      </c>
      <c r="N11"/>
    </row>
    <row r="12" spans="2:20" s="4" customFormat="1" x14ac:dyDescent="0.55000000000000004">
      <c r="B12" s="3" t="s">
        <v>241</v>
      </c>
      <c r="C12" s="103"/>
      <c r="D12" s="103">
        <v>21625000000</v>
      </c>
      <c r="E12" s="103"/>
      <c r="F12" s="103">
        <v>0</v>
      </c>
      <c r="G12" s="103"/>
      <c r="H12" s="103">
        <v>1000000000</v>
      </c>
      <c r="I12" s="103"/>
      <c r="J12" s="103">
        <v>20625000000</v>
      </c>
      <c r="K12" s="5"/>
      <c r="L12" s="31">
        <f>J12/'سرمایه گذاری ها'!$O$17</f>
        <v>0.11892723771807655</v>
      </c>
      <c r="N12"/>
    </row>
    <row r="13" spans="2:20" s="4" customFormat="1" x14ac:dyDescent="0.55000000000000004">
      <c r="B13" s="3" t="s">
        <v>244</v>
      </c>
      <c r="C13" s="103"/>
      <c r="D13" s="103">
        <v>397419249</v>
      </c>
      <c r="E13" s="103"/>
      <c r="F13" s="103">
        <v>11414323056</v>
      </c>
      <c r="G13" s="103"/>
      <c r="H13" s="103">
        <v>9756690520</v>
      </c>
      <c r="I13" s="103"/>
      <c r="J13" s="103">
        <v>2055051785</v>
      </c>
      <c r="K13" s="5"/>
      <c r="L13" s="31">
        <f>J13/'سرمایه گذاری ها'!$O$17</f>
        <v>1.1849776104613456E-2</v>
      </c>
      <c r="N13"/>
    </row>
    <row r="14" spans="2:20" s="4" customFormat="1" x14ac:dyDescent="0.55000000000000004">
      <c r="B14" s="3" t="s">
        <v>249</v>
      </c>
      <c r="C14" s="103"/>
      <c r="D14" s="103">
        <v>950000</v>
      </c>
      <c r="E14" s="103"/>
      <c r="F14" s="103">
        <v>533666916</v>
      </c>
      <c r="G14" s="103"/>
      <c r="H14" s="103">
        <v>0</v>
      </c>
      <c r="I14" s="103"/>
      <c r="J14" s="103">
        <v>534616916</v>
      </c>
      <c r="K14" s="5"/>
      <c r="L14" s="31">
        <f>J14/'سرمایه گذاری ها'!$O$17</f>
        <v>3.0826915421690647E-3</v>
      </c>
      <c r="N14"/>
    </row>
    <row r="15" spans="2:20" s="4" customFormat="1" x14ac:dyDescent="0.55000000000000004">
      <c r="B15" s="3" t="s">
        <v>253</v>
      </c>
      <c r="C15" s="103"/>
      <c r="D15" s="103">
        <v>1375250</v>
      </c>
      <c r="E15" s="103"/>
      <c r="F15" s="103">
        <v>1538688513</v>
      </c>
      <c r="G15" s="103"/>
      <c r="H15" s="103">
        <v>1524482262</v>
      </c>
      <c r="I15" s="103"/>
      <c r="J15" s="103">
        <v>15581501</v>
      </c>
      <c r="K15" s="5"/>
      <c r="L15" s="31">
        <f>J15/'سرمایه گذاری ها'!$O$17</f>
        <v>8.9845569620918662E-5</v>
      </c>
      <c r="N15"/>
    </row>
    <row r="16" spans="2:20" s="4" customFormat="1" x14ac:dyDescent="0.55000000000000004">
      <c r="B16" s="3" t="s">
        <v>246</v>
      </c>
      <c r="C16" s="103"/>
      <c r="D16" s="103">
        <v>10920800</v>
      </c>
      <c r="E16" s="103"/>
      <c r="F16" s="103">
        <v>0</v>
      </c>
      <c r="G16" s="103"/>
      <c r="H16" s="103">
        <v>0</v>
      </c>
      <c r="I16" s="103"/>
      <c r="J16" s="103">
        <v>10920800</v>
      </c>
      <c r="K16" s="5"/>
      <c r="L16" s="31">
        <f>J16/'سرمایه گذاری ها'!$O$17</f>
        <v>6.2971179523470082E-5</v>
      </c>
      <c r="N16"/>
    </row>
    <row r="17" spans="1:14" s="4" customFormat="1" x14ac:dyDescent="0.55000000000000004">
      <c r="B17" s="3" t="s">
        <v>248</v>
      </c>
      <c r="C17" s="103"/>
      <c r="D17" s="103">
        <v>1970356</v>
      </c>
      <c r="E17" s="103"/>
      <c r="F17" s="103">
        <v>0</v>
      </c>
      <c r="G17" s="103"/>
      <c r="H17" s="103">
        <v>0</v>
      </c>
      <c r="I17" s="103"/>
      <c r="J17" s="103">
        <v>1970356</v>
      </c>
      <c r="K17" s="5"/>
      <c r="L17" s="31">
        <f>J17/'سرمایه گذاری ها'!$O$17</f>
        <v>1.1361405886120651E-5</v>
      </c>
      <c r="N17"/>
    </row>
    <row r="18" spans="1:14" s="4" customFormat="1" x14ac:dyDescent="0.55000000000000004">
      <c r="B18" s="3" t="s">
        <v>255</v>
      </c>
      <c r="C18" s="103"/>
      <c r="D18" s="103">
        <v>1064295</v>
      </c>
      <c r="E18" s="103"/>
      <c r="F18" s="103">
        <v>29480</v>
      </c>
      <c r="G18" s="103"/>
      <c r="H18" s="103">
        <v>0</v>
      </c>
      <c r="I18" s="103"/>
      <c r="J18" s="103">
        <v>1093775</v>
      </c>
      <c r="K18" s="5"/>
      <c r="L18" s="31">
        <f>J18/'سرمایه گذاری ها'!$O$17</f>
        <v>6.3068916089740207E-6</v>
      </c>
      <c r="N18"/>
    </row>
    <row r="19" spans="1:14" s="4" customFormat="1" x14ac:dyDescent="0.55000000000000004">
      <c r="B19" s="3" t="s">
        <v>252</v>
      </c>
      <c r="C19" s="103"/>
      <c r="D19" s="103">
        <v>965581</v>
      </c>
      <c r="E19" s="103"/>
      <c r="F19" s="103">
        <v>3952</v>
      </c>
      <c r="G19" s="103"/>
      <c r="H19" s="103">
        <v>0</v>
      </c>
      <c r="I19" s="103"/>
      <c r="J19" s="103">
        <v>969533</v>
      </c>
      <c r="K19" s="5"/>
      <c r="L19" s="31">
        <f>J19/'سرمایه گذاری ها'!$O$17</f>
        <v>5.5904912274676322E-6</v>
      </c>
      <c r="N19"/>
    </row>
    <row r="20" spans="1:14" s="4" customFormat="1" x14ac:dyDescent="0.55000000000000004">
      <c r="B20" s="3" t="s">
        <v>251</v>
      </c>
      <c r="C20" s="103"/>
      <c r="D20" s="103">
        <v>953893</v>
      </c>
      <c r="E20" s="103"/>
      <c r="F20" s="103">
        <v>1531766192</v>
      </c>
      <c r="G20" s="103"/>
      <c r="H20" s="103">
        <v>1531884482</v>
      </c>
      <c r="I20" s="103"/>
      <c r="J20" s="103">
        <v>835603</v>
      </c>
      <c r="K20" s="5"/>
      <c r="L20" s="31">
        <f>J20/'سرمایه گذاری ها'!$O$17</f>
        <v>4.8182281997060809E-6</v>
      </c>
      <c r="N20"/>
    </row>
    <row r="21" spans="1:14" s="4" customFormat="1" x14ac:dyDescent="0.55000000000000004">
      <c r="B21" s="3" t="s">
        <v>254</v>
      </c>
      <c r="C21" s="103"/>
      <c r="D21" s="103">
        <v>596677</v>
      </c>
      <c r="E21" s="103"/>
      <c r="F21" s="103">
        <v>2442</v>
      </c>
      <c r="G21" s="103"/>
      <c r="H21" s="103">
        <v>0</v>
      </c>
      <c r="I21" s="103"/>
      <c r="J21" s="103">
        <v>599119</v>
      </c>
      <c r="K21" s="5"/>
      <c r="L21" s="31">
        <f>J21/'سرمایه گذاری ها'!$O$17</f>
        <v>3.4546214659110934E-6</v>
      </c>
      <c r="N21"/>
    </row>
    <row r="22" spans="1:14" s="4" customFormat="1" x14ac:dyDescent="0.55000000000000004">
      <c r="B22" s="3" t="s">
        <v>250</v>
      </c>
      <c r="C22" s="103"/>
      <c r="D22" s="103">
        <v>532363</v>
      </c>
      <c r="E22" s="103"/>
      <c r="F22" s="103">
        <v>2178</v>
      </c>
      <c r="G22" s="103"/>
      <c r="H22" s="103">
        <v>0</v>
      </c>
      <c r="I22" s="103"/>
      <c r="J22" s="103">
        <v>534541</v>
      </c>
      <c r="K22" s="5"/>
      <c r="L22" s="31">
        <f>J22/'سرمایه گذاری ها'!$O$17</f>
        <v>3.0822537976755568E-6</v>
      </c>
      <c r="N22"/>
    </row>
    <row r="23" spans="1:14" s="4" customFormat="1" x14ac:dyDescent="0.55000000000000004">
      <c r="B23" s="3" t="s">
        <v>257</v>
      </c>
      <c r="C23" s="103"/>
      <c r="D23" s="103">
        <v>114395</v>
      </c>
      <c r="E23" s="103"/>
      <c r="F23" s="103">
        <v>469</v>
      </c>
      <c r="G23" s="103"/>
      <c r="H23" s="103">
        <v>0</v>
      </c>
      <c r="I23" s="103"/>
      <c r="J23" s="103">
        <v>114864</v>
      </c>
      <c r="K23" s="5"/>
      <c r="L23" s="31">
        <f>J23/'سرمایه گذاری ها'!$O$17</f>
        <v>6.6232524767268582E-7</v>
      </c>
      <c r="N23"/>
    </row>
    <row r="24" spans="1:14" s="4" customFormat="1" x14ac:dyDescent="0.55000000000000004">
      <c r="B24" s="3" t="s">
        <v>258</v>
      </c>
      <c r="C24" s="103"/>
      <c r="D24" s="103">
        <v>100000</v>
      </c>
      <c r="E24" s="103"/>
      <c r="F24" s="103">
        <v>410</v>
      </c>
      <c r="G24" s="103"/>
      <c r="H24" s="103">
        <v>410</v>
      </c>
      <c r="I24" s="103"/>
      <c r="J24" s="103">
        <v>100000</v>
      </c>
      <c r="K24" s="5"/>
      <c r="L24" s="31">
        <f>J24/'سرمایه گذاری ها'!$O$17</f>
        <v>5.7661691014824988E-7</v>
      </c>
      <c r="N24"/>
    </row>
    <row r="25" spans="1:14" s="4" customFormat="1" x14ac:dyDescent="0.55000000000000004">
      <c r="B25" s="3" t="s">
        <v>259</v>
      </c>
      <c r="C25" s="103"/>
      <c r="D25" s="103">
        <v>2206</v>
      </c>
      <c r="E25" s="103"/>
      <c r="F25" s="103">
        <v>0</v>
      </c>
      <c r="G25" s="103"/>
      <c r="H25" s="103">
        <v>0</v>
      </c>
      <c r="I25" s="103"/>
      <c r="J25" s="103">
        <v>2206</v>
      </c>
      <c r="K25" s="5"/>
      <c r="L25" s="31">
        <f>J25/'سرمایه گذاری ها'!$O$17</f>
        <v>1.2720169037870393E-8</v>
      </c>
      <c r="N25"/>
    </row>
    <row r="26" spans="1:14" ht="27" thickBot="1" x14ac:dyDescent="0.6">
      <c r="B26" s="49" t="s">
        <v>67</v>
      </c>
      <c r="C26" s="50"/>
      <c r="D26" s="50">
        <f t="shared" ref="D26:J26" si="0">SUM(D10:D25)</f>
        <v>65684965065</v>
      </c>
      <c r="E26" s="50">
        <f t="shared" si="0"/>
        <v>0</v>
      </c>
      <c r="F26" s="50">
        <f t="shared" si="0"/>
        <v>15018483608</v>
      </c>
      <c r="G26" s="50">
        <f t="shared" si="0"/>
        <v>0</v>
      </c>
      <c r="H26" s="50">
        <f t="shared" si="0"/>
        <v>14813057674</v>
      </c>
      <c r="I26" s="50">
        <f t="shared" si="0"/>
        <v>0</v>
      </c>
      <c r="J26" s="50">
        <f t="shared" si="0"/>
        <v>65890390999</v>
      </c>
      <c r="K26" s="59"/>
      <c r="L26" s="59">
        <f>SUM(L10:L25)</f>
        <v>0.37993513666303441</v>
      </c>
      <c r="N26"/>
    </row>
    <row r="27" spans="1:14" ht="27" customHeight="1" thickTop="1" x14ac:dyDescent="0.55000000000000004">
      <c r="A27" s="209"/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N27"/>
    </row>
    <row r="28" spans="1:14" x14ac:dyDescent="0.55000000000000004">
      <c r="D28"/>
      <c r="N28"/>
    </row>
    <row r="29" spans="1:14" x14ac:dyDescent="0.55000000000000004">
      <c r="D29"/>
      <c r="N29"/>
    </row>
    <row r="30" spans="1:14" x14ac:dyDescent="0.55000000000000004">
      <c r="A30" s="209">
        <v>6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N30"/>
    </row>
    <row r="31" spans="1:14" x14ac:dyDescent="0.55000000000000004">
      <c r="D31"/>
      <c r="N31"/>
    </row>
    <row r="32" spans="1:14" x14ac:dyDescent="0.55000000000000004">
      <c r="D32"/>
      <c r="N32"/>
    </row>
    <row r="33" spans="4:14" x14ac:dyDescent="0.55000000000000004">
      <c r="D33"/>
      <c r="N33"/>
    </row>
    <row r="34" spans="4:14" x14ac:dyDescent="0.55000000000000004">
      <c r="D34"/>
      <c r="N34"/>
    </row>
    <row r="35" spans="4:14" x14ac:dyDescent="0.55000000000000004">
      <c r="D35"/>
      <c r="N35"/>
    </row>
    <row r="36" spans="4:14" x14ac:dyDescent="0.55000000000000004">
      <c r="D36"/>
      <c r="N36"/>
    </row>
    <row r="37" spans="4:14" x14ac:dyDescent="0.55000000000000004">
      <c r="D37"/>
      <c r="N37"/>
    </row>
    <row r="38" spans="4:14" x14ac:dyDescent="0.55000000000000004">
      <c r="D38"/>
      <c r="N38"/>
    </row>
    <row r="39" spans="4:14" x14ac:dyDescent="0.55000000000000004">
      <c r="N39"/>
    </row>
    <row r="40" spans="4:14" x14ac:dyDescent="0.55000000000000004">
      <c r="D40" s="3"/>
      <c r="N40"/>
    </row>
  </sheetData>
  <sortState xmlns:xlrd2="http://schemas.microsoft.com/office/spreadsheetml/2017/richdata2" ref="B10:L25">
    <sortCondition descending="1" ref="J10:J25"/>
  </sortState>
  <mergeCells count="14">
    <mergeCell ref="A27:L27"/>
    <mergeCell ref="A30:L30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7548D-70ED-4AF0-A38E-2B32F037EEE3}">
  <sheetPr>
    <pageSetUpPr fitToPage="1"/>
  </sheetPr>
  <dimension ref="A1:Z16"/>
  <sheetViews>
    <sheetView rightToLeft="1" view="pageBreakPreview" zoomScale="80" zoomScaleNormal="100" zoomScaleSheetLayoutView="80" workbookViewId="0">
      <selection activeCell="D17" sqref="D17"/>
    </sheetView>
  </sheetViews>
  <sheetFormatPr defaultRowHeight="15" x14ac:dyDescent="0.25"/>
  <cols>
    <col min="1" max="1" width="6.140625" bestFit="1" customWidth="1"/>
    <col min="2" max="2" width="52.42578125" bestFit="1" customWidth="1"/>
    <col min="3" max="3" width="0.7109375" customWidth="1"/>
    <col min="4" max="4" width="13.140625" bestFit="1" customWidth="1"/>
    <col min="5" max="5" width="0.7109375" customWidth="1"/>
    <col min="6" max="6" width="20" bestFit="1" customWidth="1"/>
    <col min="7" max="7" width="0.7109375" customWidth="1"/>
    <col min="8" max="8" width="20.85546875" bestFit="1" customWidth="1"/>
    <col min="9" max="9" width="0.7109375" customWidth="1"/>
    <col min="10" max="10" width="14.85546875" bestFit="1" customWidth="1"/>
    <col min="11" max="11" width="0.7109375" customWidth="1"/>
    <col min="12" max="12" width="20" bestFit="1" customWidth="1"/>
    <col min="13" max="13" width="0.7109375" customWidth="1"/>
    <col min="14" max="14" width="15.28515625" bestFit="1" customWidth="1"/>
    <col min="15" max="15" width="0.7109375" customWidth="1"/>
    <col min="16" max="16" width="19.7109375" bestFit="1" customWidth="1"/>
    <col min="17" max="17" width="0.7109375" customWidth="1"/>
    <col min="18" max="18" width="11.140625" bestFit="1" customWidth="1"/>
    <col min="19" max="19" width="0.7109375" customWidth="1"/>
    <col min="20" max="20" width="22.28515625" bestFit="1" customWidth="1"/>
    <col min="21" max="21" width="0.7109375" customWidth="1"/>
    <col min="22" max="22" width="18.5703125" bestFit="1" customWidth="1"/>
    <col min="23" max="23" width="0.7109375" customWidth="1"/>
    <col min="24" max="24" width="18" bestFit="1" customWidth="1"/>
    <col min="25" max="25" width="0.7109375" customWidth="1"/>
    <col min="26" max="26" width="18.28515625" customWidth="1"/>
  </cols>
  <sheetData>
    <row r="1" spans="1:26" ht="25.5" x14ac:dyDescent="0.25">
      <c r="A1" s="197" t="s">
        <v>83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</row>
    <row r="2" spans="1:26" ht="25.5" x14ac:dyDescent="0.25">
      <c r="A2" s="197" t="s">
        <v>121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</row>
    <row r="3" spans="1:26" ht="25.5" x14ac:dyDescent="0.25">
      <c r="A3" s="197" t="s">
        <v>303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</row>
    <row r="4" spans="1:26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</row>
    <row r="5" spans="1:26" ht="24" x14ac:dyDescent="0.25">
      <c r="A5" s="152" t="s">
        <v>211</v>
      </c>
      <c r="B5" s="151" t="s">
        <v>131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</row>
    <row r="6" spans="1:26" ht="21" x14ac:dyDescent="0.25">
      <c r="A6" s="124"/>
      <c r="B6" s="124"/>
      <c r="C6" s="124"/>
      <c r="D6" s="124"/>
      <c r="E6" s="196"/>
      <c r="F6" s="196"/>
      <c r="G6" s="196"/>
      <c r="H6" s="196"/>
      <c r="I6" s="124"/>
      <c r="J6" s="196" t="s">
        <v>3</v>
      </c>
      <c r="K6" s="196"/>
      <c r="L6" s="196"/>
      <c r="M6" s="196"/>
      <c r="N6" s="196"/>
      <c r="O6" s="196"/>
      <c r="P6" s="196"/>
      <c r="Q6" s="124"/>
      <c r="R6" s="196" t="s">
        <v>304</v>
      </c>
      <c r="S6" s="196"/>
      <c r="T6" s="196"/>
      <c r="U6" s="196"/>
      <c r="V6" s="196"/>
      <c r="W6" s="196"/>
      <c r="X6" s="196"/>
      <c r="Y6" s="196"/>
      <c r="Z6" s="196"/>
    </row>
    <row r="7" spans="1:26" ht="21" x14ac:dyDescent="0.25">
      <c r="A7" s="124"/>
      <c r="B7" s="124"/>
      <c r="C7" s="124"/>
      <c r="D7" s="124"/>
      <c r="E7" s="125"/>
      <c r="F7" s="125"/>
      <c r="G7" s="125"/>
      <c r="H7" s="125"/>
      <c r="I7" s="124"/>
      <c r="J7" s="192" t="s">
        <v>132</v>
      </c>
      <c r="K7" s="192"/>
      <c r="L7" s="192"/>
      <c r="M7" s="125"/>
      <c r="N7" s="192" t="s">
        <v>133</v>
      </c>
      <c r="O7" s="192"/>
      <c r="P7" s="192"/>
      <c r="Q7" s="124"/>
      <c r="R7" s="125"/>
      <c r="S7" s="125"/>
      <c r="T7" s="125"/>
      <c r="U7" s="125"/>
      <c r="V7" s="125"/>
      <c r="W7" s="125"/>
      <c r="X7" s="125"/>
      <c r="Y7" s="125"/>
      <c r="Z7" s="125"/>
    </row>
    <row r="8" spans="1:26" ht="21" x14ac:dyDescent="0.25">
      <c r="A8" s="196" t="s">
        <v>134</v>
      </c>
      <c r="B8" s="196"/>
      <c r="C8" s="124"/>
      <c r="D8" s="126" t="s">
        <v>135</v>
      </c>
      <c r="E8" s="124"/>
      <c r="F8" s="126" t="s">
        <v>6</v>
      </c>
      <c r="G8" s="124"/>
      <c r="H8" s="126" t="s">
        <v>7</v>
      </c>
      <c r="I8" s="124"/>
      <c r="J8" s="127" t="s">
        <v>5</v>
      </c>
      <c r="K8" s="125"/>
      <c r="L8" s="127" t="s">
        <v>6</v>
      </c>
      <c r="M8" s="124"/>
      <c r="N8" s="127" t="s">
        <v>5</v>
      </c>
      <c r="O8" s="125"/>
      <c r="P8" s="127" t="s">
        <v>12</v>
      </c>
      <c r="Q8" s="124"/>
      <c r="R8" s="126" t="s">
        <v>5</v>
      </c>
      <c r="S8" s="124"/>
      <c r="T8" s="126" t="s">
        <v>136</v>
      </c>
      <c r="U8" s="124"/>
      <c r="V8" s="164" t="s">
        <v>6</v>
      </c>
      <c r="W8" s="124"/>
      <c r="X8" s="162" t="s">
        <v>7</v>
      </c>
      <c r="Y8" s="124"/>
      <c r="Z8" s="126" t="s">
        <v>137</v>
      </c>
    </row>
    <row r="9" spans="1:26" ht="21" x14ac:dyDescent="0.25">
      <c r="A9" s="162"/>
      <c r="B9" s="162" t="s">
        <v>281</v>
      </c>
      <c r="C9" s="124"/>
      <c r="D9" s="166">
        <v>0</v>
      </c>
      <c r="E9" s="158"/>
      <c r="F9" s="169">
        <v>0</v>
      </c>
      <c r="G9" s="158"/>
      <c r="H9" s="169">
        <v>0</v>
      </c>
      <c r="I9" s="158"/>
      <c r="J9" s="166">
        <v>900000</v>
      </c>
      <c r="K9" s="158"/>
      <c r="L9" s="166">
        <v>18366362740</v>
      </c>
      <c r="M9" s="158"/>
      <c r="N9" s="166">
        <v>0</v>
      </c>
      <c r="O9" s="158"/>
      <c r="P9" s="166">
        <v>0</v>
      </c>
      <c r="Q9" s="158"/>
      <c r="R9" s="166">
        <v>900000</v>
      </c>
      <c r="S9" s="158"/>
      <c r="T9" s="166">
        <v>20750</v>
      </c>
      <c r="U9" s="158"/>
      <c r="V9" s="169">
        <v>18366362740</v>
      </c>
      <c r="W9" s="158"/>
      <c r="X9" s="170">
        <v>18652590000</v>
      </c>
      <c r="Y9" s="124"/>
      <c r="Z9" s="162">
        <v>10.63</v>
      </c>
    </row>
    <row r="10" spans="1:26" ht="21" x14ac:dyDescent="0.25">
      <c r="A10" s="196" t="s">
        <v>67</v>
      </c>
      <c r="B10" s="196"/>
      <c r="C10" s="124"/>
      <c r="D10" s="171">
        <f>SUM(D9:D9)</f>
        <v>0</v>
      </c>
      <c r="E10" s="158"/>
      <c r="F10" s="171">
        <f>SUM(F9:F9)</f>
        <v>0</v>
      </c>
      <c r="G10" s="158"/>
      <c r="H10" s="171">
        <f>SUM(H9:H9)</f>
        <v>0</v>
      </c>
      <c r="I10" s="158"/>
      <c r="J10" s="171">
        <f>SUM(J9:J9)</f>
        <v>900000</v>
      </c>
      <c r="K10" s="172"/>
      <c r="L10" s="171">
        <f>SUM(L9:L9)</f>
        <v>18366362740</v>
      </c>
      <c r="M10" s="158"/>
      <c r="N10" s="171">
        <f>SUM(N9:N9)</f>
        <v>0</v>
      </c>
      <c r="O10" s="172"/>
      <c r="P10" s="171">
        <f>SUM(P9:P9)</f>
        <v>0</v>
      </c>
      <c r="Q10" s="158"/>
      <c r="R10" s="171">
        <f>SUM(R9:R9)</f>
        <v>900000</v>
      </c>
      <c r="S10" s="158"/>
      <c r="T10" s="171"/>
      <c r="U10" s="158"/>
      <c r="V10" s="171">
        <f>SUM(V9:V9)</f>
        <v>18366362740</v>
      </c>
      <c r="W10" s="158"/>
      <c r="X10" s="171">
        <f>SUM(X9:X9)</f>
        <v>18652590000</v>
      </c>
      <c r="Y10" s="124"/>
      <c r="Z10" s="126">
        <f>SUM(Z9:Z9)</f>
        <v>10.63</v>
      </c>
    </row>
    <row r="11" spans="1:26" x14ac:dyDescent="0.25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</row>
    <row r="12" spans="1:26" x14ac:dyDescent="0.25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</row>
    <row r="13" spans="1:26" x14ac:dyDescent="0.25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</row>
    <row r="14" spans="1:26" x14ac:dyDescent="0.25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</row>
    <row r="15" spans="1:26" x14ac:dyDescent="0.25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</row>
    <row r="16" spans="1:26" ht="27" customHeight="1" x14ac:dyDescent="0.25">
      <c r="A16" s="213">
        <v>7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13"/>
    </row>
  </sheetData>
  <mergeCells count="11">
    <mergeCell ref="A16:Z16"/>
    <mergeCell ref="A1:Z1"/>
    <mergeCell ref="A2:Z2"/>
    <mergeCell ref="A3:Z3"/>
    <mergeCell ref="E6:H6"/>
    <mergeCell ref="J6:P6"/>
    <mergeCell ref="R6:Z6"/>
    <mergeCell ref="A10:B10"/>
    <mergeCell ref="J7:L7"/>
    <mergeCell ref="N7:P7"/>
    <mergeCell ref="A8:B8"/>
  </mergeCells>
  <pageMargins left="0.7" right="0.7" top="0.75" bottom="0.75" header="0.3" footer="0.3"/>
  <pageSetup paperSize="9" scale="46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46"/>
  <sheetViews>
    <sheetView rightToLeft="1" view="pageBreakPreview" zoomScale="55" zoomScaleNormal="70" zoomScaleSheetLayoutView="55" workbookViewId="0">
      <selection activeCell="F22" sqref="F22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3" max="16384" width="9.140625" style="1"/>
  </cols>
  <sheetData>
    <row r="2" spans="2:28" ht="35.25" x14ac:dyDescent="0.6">
      <c r="B2" s="214" t="s">
        <v>83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</row>
    <row r="3" spans="2:28" ht="35.25" x14ac:dyDescent="0.6">
      <c r="B3" s="214" t="s">
        <v>0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</row>
    <row r="4" spans="2:28" ht="35.25" x14ac:dyDescent="0.6">
      <c r="B4" s="214" t="s">
        <v>303</v>
      </c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</row>
    <row r="5" spans="2:28" ht="138.75" customHeight="1" x14ac:dyDescent="0.6"/>
    <row r="6" spans="2:28" s="2" customFormat="1" ht="30" x14ac:dyDescent="0.55000000000000004">
      <c r="B6" s="11" t="s">
        <v>76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/>
      <c r="W6" s="10"/>
      <c r="X6" s="10"/>
      <c r="Y6" s="10"/>
      <c r="Z6" s="10"/>
      <c r="AA6" s="10"/>
      <c r="AB6" s="10"/>
    </row>
    <row r="7" spans="2:28" s="2" customFormat="1" ht="69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/>
      <c r="W7" s="10"/>
      <c r="X7" s="10"/>
      <c r="Y7" s="10"/>
      <c r="Z7" s="10"/>
      <c r="AA7" s="10"/>
      <c r="AB7" s="10"/>
    </row>
    <row r="8" spans="2:28" ht="30" x14ac:dyDescent="0.6">
      <c r="B8" s="216" t="s">
        <v>71</v>
      </c>
      <c r="D8" s="175" t="s">
        <v>304</v>
      </c>
      <c r="E8" s="175" t="s">
        <v>4</v>
      </c>
      <c r="F8" s="175" t="s">
        <v>4</v>
      </c>
      <c r="G8" s="175" t="s">
        <v>4</v>
      </c>
      <c r="H8" s="175" t="s">
        <v>4</v>
      </c>
      <c r="I8" s="175" t="s">
        <v>4</v>
      </c>
      <c r="J8" s="175" t="s">
        <v>4</v>
      </c>
      <c r="K8" s="175" t="s">
        <v>4</v>
      </c>
      <c r="L8" s="175" t="s">
        <v>4</v>
      </c>
      <c r="M8" s="175" t="s">
        <v>4</v>
      </c>
      <c r="N8" s="175" t="s">
        <v>4</v>
      </c>
    </row>
    <row r="9" spans="2:28" ht="30" x14ac:dyDescent="0.6">
      <c r="B9" s="216" t="s">
        <v>1</v>
      </c>
      <c r="D9" s="215" t="s">
        <v>5</v>
      </c>
      <c r="E9" s="17"/>
      <c r="F9" s="215" t="s">
        <v>26</v>
      </c>
      <c r="G9" s="17"/>
      <c r="H9" s="215" t="s">
        <v>27</v>
      </c>
      <c r="I9" s="17"/>
      <c r="J9" s="215" t="s">
        <v>28</v>
      </c>
      <c r="K9" s="17"/>
      <c r="L9" s="210" t="s">
        <v>29</v>
      </c>
      <c r="M9" s="17"/>
      <c r="N9" s="215" t="s">
        <v>30</v>
      </c>
    </row>
    <row r="10" spans="2:28" ht="30" x14ac:dyDescent="0.6">
      <c r="B10" s="89" t="s">
        <v>286</v>
      </c>
      <c r="D10" s="87">
        <v>1802380</v>
      </c>
      <c r="E10" s="88"/>
      <c r="F10" s="87">
        <v>2091</v>
      </c>
      <c r="G10" s="88"/>
      <c r="H10" s="87">
        <v>2149</v>
      </c>
      <c r="J10" s="75" t="s">
        <v>317</v>
      </c>
      <c r="L10" s="86">
        <v>3873314620</v>
      </c>
      <c r="N10" s="10" t="s">
        <v>91</v>
      </c>
    </row>
    <row r="11" spans="2:28" ht="30" x14ac:dyDescent="0.6">
      <c r="B11" s="89" t="s">
        <v>290</v>
      </c>
      <c r="D11" s="87">
        <v>400000</v>
      </c>
      <c r="E11" s="88"/>
      <c r="F11" s="87">
        <v>9400</v>
      </c>
      <c r="G11" s="88"/>
      <c r="H11" s="87">
        <v>9662</v>
      </c>
      <c r="J11" s="75" t="s">
        <v>318</v>
      </c>
      <c r="L11" s="86">
        <v>3864800000</v>
      </c>
      <c r="N11" s="10" t="s">
        <v>91</v>
      </c>
    </row>
    <row r="12" spans="2:28" ht="30" x14ac:dyDescent="0.6">
      <c r="B12" s="89" t="s">
        <v>289</v>
      </c>
      <c r="D12" s="87">
        <v>800000</v>
      </c>
      <c r="E12" s="88"/>
      <c r="F12" s="87">
        <v>2816</v>
      </c>
      <c r="G12" s="88"/>
      <c r="H12" s="87">
        <v>2894</v>
      </c>
      <c r="J12" s="75" t="s">
        <v>317</v>
      </c>
      <c r="L12" s="86">
        <v>2315200000</v>
      </c>
      <c r="N12" s="10" t="s">
        <v>91</v>
      </c>
    </row>
    <row r="13" spans="2:28" ht="30" x14ac:dyDescent="0.6">
      <c r="B13" s="89" t="s">
        <v>305</v>
      </c>
      <c r="D13" s="87">
        <v>400000</v>
      </c>
      <c r="E13" s="88"/>
      <c r="F13" s="87">
        <v>4019</v>
      </c>
      <c r="G13" s="88"/>
      <c r="H13" s="87">
        <v>4131</v>
      </c>
      <c r="J13" s="75" t="s">
        <v>318</v>
      </c>
      <c r="L13" s="86">
        <v>1652400000</v>
      </c>
      <c r="N13" s="10" t="s">
        <v>91</v>
      </c>
    </row>
    <row r="14" spans="2:28" ht="30" x14ac:dyDescent="0.6">
      <c r="B14" s="89" t="s">
        <v>276</v>
      </c>
      <c r="D14" s="87">
        <v>400000</v>
      </c>
      <c r="E14" s="88"/>
      <c r="F14" s="87">
        <v>3926</v>
      </c>
      <c r="G14" s="88"/>
      <c r="H14" s="87">
        <v>4035</v>
      </c>
      <c r="J14" s="75" t="s">
        <v>319</v>
      </c>
      <c r="L14" s="86">
        <v>1614000000</v>
      </c>
      <c r="N14" s="10" t="s">
        <v>91</v>
      </c>
    </row>
    <row r="15" spans="2:28" ht="30" x14ac:dyDescent="0.6">
      <c r="B15" s="89" t="s">
        <v>306</v>
      </c>
      <c r="D15" s="87">
        <v>3000000</v>
      </c>
      <c r="E15" s="88"/>
      <c r="F15" s="87">
        <v>523</v>
      </c>
      <c r="G15" s="88"/>
      <c r="H15" s="87">
        <v>537</v>
      </c>
      <c r="J15" s="75" t="s">
        <v>320</v>
      </c>
      <c r="L15" s="86">
        <v>1611000000</v>
      </c>
      <c r="N15" s="10" t="s">
        <v>91</v>
      </c>
    </row>
    <row r="16" spans="2:28" ht="30" x14ac:dyDescent="0.6">
      <c r="B16" s="89" t="s">
        <v>307</v>
      </c>
      <c r="D16" s="87">
        <v>400000</v>
      </c>
      <c r="E16" s="88"/>
      <c r="F16" s="87">
        <v>2700</v>
      </c>
      <c r="G16" s="88"/>
      <c r="H16" s="87">
        <v>2775</v>
      </c>
      <c r="J16" s="75" t="s">
        <v>319</v>
      </c>
      <c r="L16" s="86">
        <v>1110000000</v>
      </c>
      <c r="N16" s="10" t="s">
        <v>91</v>
      </c>
    </row>
    <row r="17" spans="2:14" ht="30" x14ac:dyDescent="0.6">
      <c r="B17" s="89" t="s">
        <v>308</v>
      </c>
      <c r="D17" s="87">
        <v>400000</v>
      </c>
      <c r="E17" s="88"/>
      <c r="F17" s="87">
        <v>1907</v>
      </c>
      <c r="G17" s="88"/>
      <c r="H17" s="87">
        <v>1960</v>
      </c>
      <c r="J17" s="75" t="s">
        <v>319</v>
      </c>
      <c r="L17" s="86">
        <v>784000000</v>
      </c>
      <c r="N17" s="10" t="s">
        <v>91</v>
      </c>
    </row>
    <row r="18" spans="2:14" ht="30" x14ac:dyDescent="0.6">
      <c r="B18" s="89" t="s">
        <v>309</v>
      </c>
      <c r="D18" s="87">
        <v>800000</v>
      </c>
      <c r="E18" s="88"/>
      <c r="F18" s="87">
        <v>875</v>
      </c>
      <c r="G18" s="88"/>
      <c r="H18" s="87">
        <v>899</v>
      </c>
      <c r="J18" s="75" t="s">
        <v>321</v>
      </c>
      <c r="L18" s="86">
        <v>719200000</v>
      </c>
      <c r="N18" s="10" t="s">
        <v>91</v>
      </c>
    </row>
    <row r="19" spans="2:14" ht="30" x14ac:dyDescent="0.6">
      <c r="B19" s="89" t="s">
        <v>310</v>
      </c>
      <c r="D19" s="87">
        <v>13382</v>
      </c>
      <c r="E19" s="88"/>
      <c r="F19" s="87">
        <v>16600</v>
      </c>
      <c r="G19" s="88"/>
      <c r="H19" s="87">
        <v>17064</v>
      </c>
      <c r="J19" s="75" t="s">
        <v>322</v>
      </c>
      <c r="L19" s="86">
        <v>228350448</v>
      </c>
      <c r="N19" s="10" t="s">
        <v>91</v>
      </c>
    </row>
    <row r="20" spans="2:14" ht="26.25" customHeight="1" x14ac:dyDescent="0.6">
      <c r="B20" s="71"/>
      <c r="D20" s="72"/>
      <c r="E20" s="61"/>
      <c r="F20" s="72"/>
      <c r="G20" s="61"/>
      <c r="H20" s="73"/>
      <c r="J20" s="71"/>
      <c r="L20" s="72">
        <v>0</v>
      </c>
      <c r="N20" s="10"/>
    </row>
    <row r="21" spans="2:14" ht="31.5" thickBot="1" x14ac:dyDescent="0.9">
      <c r="B21" s="60" t="s">
        <v>67</v>
      </c>
      <c r="D21" s="76">
        <f>SUM(D10:D20)</f>
        <v>8415762</v>
      </c>
      <c r="E21" s="77"/>
      <c r="F21" s="76"/>
      <c r="G21" s="77"/>
      <c r="H21" s="76"/>
      <c r="I21" s="78"/>
      <c r="J21" s="104"/>
      <c r="K21" s="78"/>
      <c r="L21" s="76">
        <f>SUM(L10:L20)</f>
        <v>17772265068</v>
      </c>
      <c r="M21" s="78"/>
      <c r="N21" s="79"/>
    </row>
    <row r="22" spans="2:14" ht="21.75" thickTop="1" x14ac:dyDescent="0.6">
      <c r="H22"/>
      <c r="L22"/>
    </row>
    <row r="23" spans="2:14" x14ac:dyDescent="0.6">
      <c r="L23"/>
    </row>
    <row r="24" spans="2:14" x14ac:dyDescent="0.6">
      <c r="L24"/>
    </row>
    <row r="25" spans="2:14" x14ac:dyDescent="0.6">
      <c r="L25"/>
    </row>
    <row r="26" spans="2:14" x14ac:dyDescent="0.6">
      <c r="L26"/>
    </row>
    <row r="27" spans="2:14" ht="33" customHeight="1" x14ac:dyDescent="0.6">
      <c r="B27" s="174">
        <v>8</v>
      </c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</row>
    <row r="28" spans="2:14" x14ac:dyDescent="0.6">
      <c r="L28"/>
    </row>
    <row r="29" spans="2:14" x14ac:dyDescent="0.6">
      <c r="L29"/>
    </row>
    <row r="30" spans="2:14" x14ac:dyDescent="0.6">
      <c r="L30"/>
    </row>
    <row r="31" spans="2:14" x14ac:dyDescent="0.6">
      <c r="L31"/>
    </row>
    <row r="32" spans="2:14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  <row r="37" spans="12:12" x14ac:dyDescent="0.6">
      <c r="L37"/>
    </row>
    <row r="38" spans="12:12" x14ac:dyDescent="0.6">
      <c r="L38"/>
    </row>
    <row r="39" spans="12:12" x14ac:dyDescent="0.6">
      <c r="L39"/>
    </row>
    <row r="40" spans="12:12" x14ac:dyDescent="0.6">
      <c r="L40"/>
    </row>
    <row r="41" spans="12:12" x14ac:dyDescent="0.6">
      <c r="L41"/>
    </row>
    <row r="42" spans="12:12" x14ac:dyDescent="0.6">
      <c r="L42"/>
    </row>
    <row r="43" spans="12:12" x14ac:dyDescent="0.6">
      <c r="L43"/>
    </row>
    <row r="44" spans="12:12" x14ac:dyDescent="0.6">
      <c r="L44"/>
    </row>
    <row r="45" spans="12:12" x14ac:dyDescent="0.6">
      <c r="L45"/>
    </row>
    <row r="46" spans="12:12" x14ac:dyDescent="0.6">
      <c r="L46"/>
    </row>
  </sheetData>
  <mergeCells count="12">
    <mergeCell ref="B27:N27"/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3" type="noConversion"/>
  <printOptions horizontalCentered="1" verticalCentered="1"/>
  <pageMargins left="0.7" right="0.7" top="0.5" bottom="0" header="0.3" footer="0.3"/>
  <pageSetup paperSize="9" scale="60" orientation="landscape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13</vt:i4>
      </vt:variant>
    </vt:vector>
  </HeadingPairs>
  <TitlesOfParts>
    <vt:vector size="36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'سرمایه گذاری ها'!Print_Area</vt:lpstr>
      <vt:lpstr>'سرمایه‌گذاری در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2024-12-23T12:43:56Z</cp:lastPrinted>
  <dcterms:created xsi:type="dcterms:W3CDTF">2021-12-28T12:49:50Z</dcterms:created>
  <dcterms:modified xsi:type="dcterms:W3CDTF">2024-12-25T12:38:18Z</dcterms:modified>
</cp:coreProperties>
</file>