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مهر\پایدار\"/>
    </mc:Choice>
  </mc:AlternateContent>
  <xr:revisionPtr revIDLastSave="0" documentId="13_ncr:1_{07F82901-0A4F-44C2-8A7F-295D055C6452}" xr6:coauthVersionLast="47" xr6:coauthVersionMax="47" xr10:uidLastSave="{00000000-0000-0000-0000-000000000000}"/>
  <bookViews>
    <workbookView xWindow="-120" yWindow="-120" windowWidth="29040" windowHeight="15840" firstSheet="2" activeTab="1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سهام!$C$11:$AA$22</definedName>
    <definedName name="_xlnm.Print_Area" localSheetId="4">'اوراق مشارکت'!$A$1:$AN$28</definedName>
    <definedName name="_xlnm.Print_Area" localSheetId="9">'جمع درآمدها'!$A$1:$L$22</definedName>
    <definedName name="_xlnm.Print_Area" localSheetId="13">'درآمد سپرده بانکی'!$A$1:$L$37</definedName>
    <definedName name="_xlnm.Print_Area" localSheetId="16">'درآمد سود سهام'!$A$1:$U$37</definedName>
    <definedName name="_xlnm.Print_Area" localSheetId="19">'درآمد ناشی از تغییر قیمت اوراق'!$A$1:$S$26</definedName>
    <definedName name="_xlnm.Print_Area" localSheetId="20">'درآمد ناشی از فروش'!$A$1:$T$65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بهادار'!$A$1:$U$38</definedName>
    <definedName name="_xlnm.Print_Area" localSheetId="18">'سود سپرده بانکی'!$A$1:$O$37</definedName>
    <definedName name="_xlnm.Print_Area" localSheetId="2">سهام!$A$1:$AA$26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F10" i="15" l="1"/>
  <c r="AL13" i="3"/>
  <c r="H14" i="19"/>
  <c r="F14" i="19"/>
  <c r="D14" i="19"/>
  <c r="J13" i="15"/>
  <c r="Q14" i="16"/>
  <c r="Q15" i="16"/>
  <c r="L10" i="6"/>
  <c r="L16" i="4"/>
  <c r="E17" i="20"/>
  <c r="O17" i="20"/>
  <c r="G17" i="20"/>
  <c r="I17" i="20"/>
  <c r="F11" i="15" s="1"/>
  <c r="K17" i="20"/>
  <c r="Q17" i="20"/>
  <c r="S17" i="20"/>
  <c r="U17" i="20"/>
  <c r="R14" i="19"/>
  <c r="J14" i="19"/>
  <c r="N14" i="19"/>
  <c r="L14" i="19"/>
  <c r="P14" i="19"/>
  <c r="K15" i="16" s="1"/>
  <c r="V14" i="19"/>
  <c r="M15" i="16" s="1"/>
  <c r="X14" i="19"/>
  <c r="D29" i="6"/>
  <c r="F29" i="6"/>
  <c r="H29" i="6"/>
  <c r="J29" i="6"/>
  <c r="P21" i="3"/>
  <c r="R21" i="3"/>
  <c r="T21" i="3"/>
  <c r="V21" i="3"/>
  <c r="X21" i="3"/>
  <c r="Z21" i="3"/>
  <c r="AB21" i="3"/>
  <c r="AD21" i="3"/>
  <c r="AH21" i="3"/>
  <c r="AJ21" i="3"/>
  <c r="C16" i="18"/>
  <c r="C13" i="18"/>
  <c r="G24" i="1"/>
  <c r="I24" i="1"/>
  <c r="K24" i="1"/>
  <c r="M24" i="1"/>
  <c r="S24" i="1"/>
  <c r="W24" i="1"/>
  <c r="Y24" i="1"/>
  <c r="N41" i="11"/>
  <c r="F16" i="4"/>
  <c r="H16" i="4"/>
  <c r="E24" i="1"/>
  <c r="O24" i="1"/>
  <c r="Q24" i="1"/>
  <c r="I9" i="23"/>
  <c r="M9" i="23"/>
  <c r="O9" i="23"/>
  <c r="S9" i="23"/>
  <c r="T20" i="8"/>
  <c r="D34" i="13"/>
  <c r="F9" i="15" s="1"/>
  <c r="H34" i="13"/>
  <c r="L32" i="12"/>
  <c r="N32" i="12"/>
  <c r="P32" i="12"/>
  <c r="R32" i="12"/>
  <c r="T41" i="11"/>
  <c r="I15" i="16"/>
  <c r="I14" i="16"/>
  <c r="O15" i="16"/>
  <c r="G15" i="16"/>
  <c r="E15" i="16"/>
  <c r="C63" i="10"/>
  <c r="E63" i="10"/>
  <c r="G63" i="10"/>
  <c r="I63" i="10"/>
  <c r="K63" i="10"/>
  <c r="M63" i="10"/>
  <c r="O63" i="10"/>
  <c r="Q63" i="10"/>
  <c r="D34" i="7"/>
  <c r="L34" i="7"/>
  <c r="N34" i="7"/>
  <c r="J20" i="8"/>
  <c r="L20" i="8"/>
  <c r="N20" i="8"/>
  <c r="P20" i="8"/>
  <c r="R20" i="8"/>
  <c r="F13" i="14"/>
  <c r="D32" i="12"/>
  <c r="F32" i="12"/>
  <c r="H32" i="12"/>
  <c r="J32" i="12"/>
  <c r="F12" i="15" s="1"/>
  <c r="D41" i="11"/>
  <c r="F41" i="11"/>
  <c r="H41" i="11"/>
  <c r="J41" i="11"/>
  <c r="F13" i="15" s="1"/>
  <c r="R41" i="11"/>
  <c r="L41" i="11"/>
  <c r="V41" i="11"/>
  <c r="E29" i="6"/>
  <c r="G29" i="6"/>
  <c r="I29" i="6"/>
  <c r="D13" i="14"/>
  <c r="D24" i="9"/>
  <c r="F24" i="9"/>
  <c r="H24" i="9"/>
  <c r="J24" i="9"/>
  <c r="L24" i="9"/>
  <c r="N24" i="9"/>
  <c r="P24" i="9"/>
  <c r="R24" i="9"/>
  <c r="F34" i="7"/>
  <c r="H34" i="7"/>
  <c r="J34" i="7"/>
  <c r="Z14" i="19" l="1"/>
  <c r="F15" i="15"/>
  <c r="H10" i="15" l="1"/>
  <c r="H9" i="15"/>
  <c r="H11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2" i="1" l="1"/>
  <c r="AA16" i="1"/>
  <c r="AA20" i="1"/>
  <c r="AA17" i="1"/>
  <c r="AA21" i="1"/>
  <c r="AA13" i="1"/>
  <c r="AA14" i="1"/>
  <c r="AA18" i="1"/>
  <c r="AA22" i="1"/>
  <c r="AA15" i="1"/>
  <c r="AA19" i="1"/>
  <c r="L14" i="6"/>
  <c r="L18" i="6"/>
  <c r="L22" i="6"/>
  <c r="L26" i="6"/>
  <c r="L11" i="6"/>
  <c r="L15" i="6"/>
  <c r="L19" i="6"/>
  <c r="L23" i="6"/>
  <c r="L27" i="6"/>
  <c r="L12" i="6"/>
  <c r="L16" i="6"/>
  <c r="L20" i="6"/>
  <c r="L24" i="6"/>
  <c r="L28" i="6"/>
  <c r="L17" i="6"/>
  <c r="L21" i="6"/>
  <c r="L25" i="6"/>
  <c r="L13" i="6"/>
  <c r="AL16" i="3"/>
  <c r="AL17" i="3"/>
  <c r="AL15" i="3"/>
  <c r="AL14" i="3"/>
  <c r="AL18" i="3"/>
  <c r="AL19" i="3"/>
  <c r="J12" i="15"/>
  <c r="J10" i="15"/>
  <c r="J11" i="15"/>
  <c r="AA11" i="1"/>
  <c r="Q13" i="16"/>
  <c r="Q17" i="16"/>
  <c r="Q12" i="16"/>
  <c r="J9" i="15"/>
  <c r="AF14" i="5"/>
  <c r="L29" i="6" l="1"/>
  <c r="AL21" i="3"/>
  <c r="AA24" i="1"/>
  <c r="J15" i="15"/>
  <c r="E32" i="12"/>
  <c r="G32" i="12"/>
  <c r="I32" i="12"/>
  <c r="K32" i="12"/>
  <c r="M32" i="12"/>
  <c r="O32" i="12"/>
  <c r="Q32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<sst xmlns="http://schemas.openxmlformats.org/spreadsheetml/2006/main" count="958" uniqueCount="291">
  <si>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</si>
  <si>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</si>
  <si>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</si>
  <si>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</si>
  <si>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</si>
  <si>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</si>
  <si>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</si>
  <si>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</si>
  <si>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</si>
  <si>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</si>
  <si>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</si>
  <si>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</si>
  <si>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</si>
  <si>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</si>
  <si>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</si>
  <si>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</si>
  <si>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</si>
  <si>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</si>
  <si>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</si>
  <si>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</si>
  <si>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</si>
  <si>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</si>
  <si>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</si>
  <si>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</si>
  <si>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</si>
  <si>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</si>
  <si>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</si>
  <si>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</si>
  <si>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</si>
  <si>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</si>
  <si>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</si>
  <si>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</si>
  <si>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</si>
  <si>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</si>
  <si>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</si>
  <si>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</si>
  <si>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</si>
  <si>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</si>
  <si>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</si>
  <si>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</si>
  <si>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</si>
  <si>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</si>
  <si>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</si>
  <si>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</si>
  <si>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</si>
  <si>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</si>
  <si>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</si>
  <si>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</si>
  <si>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</si>
  <si>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</si>
  <si>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</si>
  <si>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</si>
  <si>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</si>
  <si>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</si>
  <si>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</si>
  <si>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</si>
  <si>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</si>
  <si>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</si>
  <si>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</si>
  <si>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</si>
  <si>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</si>
  <si>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</si>
  <si>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</si>
  <si>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</si>
  <si>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</si>
  <si>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</si>
  <si>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</si>
  <si>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</si>
  <si>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</si>
  <si>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</si>
  <si>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</si>
  <si>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</si>
  <si>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</si>
  <si>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</si>
  <si>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</si>
  <si>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</si>
  <si>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</si>
  <si>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</si>
  <si>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</si>
  <si>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</si>
  <si>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اسنادخزانه-م6بودجه00-030723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</si>
  <si>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</si>
  <si>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</si>
  <si>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</si>
  <si>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</si>
  <si>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</si>
  <si>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</si>
  <si>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</si>
  <si>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</si>
  <si>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1403/05/03</t>
  </si>
  <si>
    <t>پالایش نفت بندرعباس</t>
  </si>
  <si>
    <t>کنترل نوسانات</t>
  </si>
  <si>
    <t>اسناد خزانه-م1بودجه01-040326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</si>
  <si>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</si>
  <si>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</si>
  <si>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</si>
  <si>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</si>
  <si>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</si>
  <si>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</si>
  <si>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</si>
  <si>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</si>
  <si>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اسنادخزانه-م4بودجه00-030522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</si>
  <si>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</si>
  <si>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</si>
  <si>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</si>
  <si>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</si>
  <si>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</si>
  <si>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</si>
  <si>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</si>
  <si>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</si>
  <si>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</si>
  <si>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</si>
  <si>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</si>
  <si>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</si>
  <si>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1403/02/12</t>
  </si>
  <si>
    <t>1403/02/01</t>
  </si>
  <si>
    <t>تعدیل کارمزد کارگزار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</si>
  <si>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</si>
  <si>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</si>
  <si>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</si>
  <si>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</si>
  <si>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</si>
  <si>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</si>
  <si>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</si>
  <si>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</si>
  <si>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</si>
  <si>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</si>
  <si>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</si>
  <si>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</si>
  <si>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</si>
  <si>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</si>
  <si>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</si>
  <si>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</si>
  <si>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</si>
  <si>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</si>
  <si>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</si>
  <si>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</si>
  <si>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</si>
  <si>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</si>
  <si>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</si>
  <si>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</si>
  <si>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</si>
  <si>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</si>
  <si>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</si>
  <si>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</si>
  <si>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</si>
  <si>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</si>
  <si>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</si>
  <si>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</si>
  <si>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</si>
  <si>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</si>
  <si>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</si>
  <si>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</si>
  <si>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</si>
  <si>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</si>
  <si>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</si>
  <si>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</si>
  <si>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</si>
  <si>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</si>
  <si>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</si>
  <si>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</si>
  <si>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</si>
  <si>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</si>
  <si>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</si>
  <si>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</si>
  <si>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</si>
  <si>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</si>
  <si>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</si>
  <si>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</si>
  <si>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</si>
  <si>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</si>
  <si>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</si>
  <si>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</si>
  <si>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</si>
  <si>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</si>
  <si>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</si>
  <si>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</si>
  <si>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</si>
  <si>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</si>
  <si>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</si>
  <si>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</si>
  <si>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</si>
  <si>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</si>
  <si>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</si>
  <si>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</si>
  <si>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</si>
  <si>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</si>
  <si>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</si>
  <si>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</si>
  <si>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</si>
  <si>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</si>
  <si>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</si>
  <si>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</si>
  <si>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</si>
  <si>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</si>
  <si>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</si>
  <si>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</si>
  <si>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</si>
  <si>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</si>
  <si>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</si>
  <si>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</si>
  <si>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</si>
  <si>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1-3-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</si>
  <si>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</si>
  <si>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</si>
  <si>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</si>
  <si>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</si>
  <si>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</si>
  <si>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</si>
  <si>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</si>
  <si>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</si>
  <si>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</si>
  <si>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</si>
  <si>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</si>
  <si>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</si>
  <si>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</si>
  <si>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</si>
  <si>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1403/04/31</t>
  </si>
  <si>
    <t>سرمایه گذاری سیمان تامین</t>
  </si>
  <si>
    <t>رایان هم افزا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</si>
  <si>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</si>
  <si>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</si>
  <si>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</si>
  <si>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</si>
  <si>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</si>
  <si>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</si>
  <si>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</si>
  <si>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</si>
  <si>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</si>
  <si>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اسنادخزانه-م8بودجه00-030919</t>
  </si>
  <si>
    <t>صندوق س سهامی بیدار-اهرمی</t>
  </si>
  <si>
    <t>1403/04/20</t>
  </si>
  <si>
    <t>1403/04/30</t>
  </si>
  <si>
    <t>1403/04/13</t>
  </si>
  <si>
    <t>اسناد خزانه-م3بودجه01-040520</t>
  </si>
  <si>
    <t>1401/05/18</t>
  </si>
  <si>
    <t>1404/05/20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</si>
  <si>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</si>
  <si>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</si>
  <si>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</si>
  <si>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</si>
  <si>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</si>
  <si>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اسناد خزانه-م7بودجه02-040910</t>
  </si>
  <si>
    <t>1402/12/20</t>
  </si>
  <si>
    <t>1404/09/10</t>
  </si>
  <si>
    <t>سپرده بلند مدت موسسه اعتباری ملل نارمک 026660345000000705</t>
  </si>
  <si>
    <t>سپرده بلند مدت بانک تجارت مرکزی 0479602809353</t>
  </si>
  <si>
    <t>سپرده بلند مدت بانک گردشگری اقدسیه 141.333.1452722.1</t>
  </si>
  <si>
    <t>سپرده کوتاه مدت بانک خاورمیانه نیایش  1013-10-810-707074698</t>
  </si>
  <si>
    <t>سپرده کوتاه مدت بانک تجارت مرکزی 0279001525988</t>
  </si>
  <si>
    <t>حساب جاری بانک پارسیان ملاصدرا 20100036908606</t>
  </si>
  <si>
    <t>سپرده کوتاه مدت بانک دی ناصرخسرو 0205494378008</t>
  </si>
  <si>
    <t>سپرده بلند مدت بانک آینده بهشتی- کاوسی فر 0801132999004</t>
  </si>
  <si>
    <t>سپرده کوتاه مدت بانک گردشگری اقدسیه 141.9967.1452722.1</t>
  </si>
  <si>
    <t>سپرده کوتاه مدت بانک توسعه تعاون ساوه  3501-311-4782812-1</t>
  </si>
  <si>
    <t>سپرده کوتاه مدت موسسه اعتباری ملل نارمک  026610277000000402</t>
  </si>
  <si>
    <t>سپرده کوتاه مدت بانک پارسیان ملاصدرا 47000682641602</t>
  </si>
  <si>
    <t>سپرده کوتاه مدت بانک پاسارگاد ملاصدرا 211-8100-16429728-1</t>
  </si>
  <si>
    <t>سپرده کوتاه مدت بانک پارسیان ملاصدرا 47000235398602</t>
  </si>
  <si>
    <t>حساب جاری بانک آینده شهید بهشتی 0100306754006</t>
  </si>
  <si>
    <t>سپرده کوتاه مدت بانک سامان ملاصدرا 829.810.3953256.1</t>
  </si>
  <si>
    <t>سپرده کوتاه مدت بانک آینده شهید بهشتی 0203287125000</t>
  </si>
  <si>
    <t>سپرده کوتاه مدت بانک آینده سمنان 0203367028007</t>
  </si>
  <si>
    <t>سپرده کوتاه مدت بانک آینده بخارست 0301966828009</t>
  </si>
  <si>
    <t>سپرده بلند مدت موسسه اعتباری ملل نارمک 026660345000000557</t>
  </si>
  <si>
    <t>سپرده بلند مدت بانک پاسارگاد ملاصدرا 211.307.16429728.2</t>
  </si>
  <si>
    <t>سپرده بلند مدت بانک پاسارگاد ملاصدرا 211-307-16429728-1</t>
  </si>
  <si>
    <t>سپرده بلند مدت بانک خاورمیانه نیایش 1013-60-925-000000675</t>
  </si>
  <si>
    <t>سپرده بلند مدت موسسه اعتباری ملل نارمک 026660357000000007</t>
  </si>
  <si>
    <t>سپرده بلند مدت موسسه اعتباری ملل نارمک 026660357000000077</t>
  </si>
  <si>
    <t>سپرده کوتاه مدت بانک ایران زمین انقلاب 114-840-1396320-1</t>
  </si>
  <si>
    <t>1403/06/31</t>
  </si>
  <si>
    <t>حفاری شمال</t>
  </si>
  <si>
    <t>فرابورس ایران</t>
  </si>
  <si>
    <t>بهار رز عالیس چناران</t>
  </si>
  <si>
    <t>سرمایه‌گذاری‌توکافولاد(هلدینگ</t>
  </si>
  <si>
    <t>سپرده بلند مدت بانک پاسارگاد ملاصدرا 211.303.16429728.1</t>
  </si>
  <si>
    <t>صندوق س سهامی کاریزما- اهرمی</t>
  </si>
  <si>
    <t>ص.س.صندوق در صندوق صنم</t>
  </si>
  <si>
    <t>شیر پاستوریزه پگاه گلپایگان</t>
  </si>
  <si>
    <t>پاکسان‌</t>
  </si>
  <si>
    <t>معدنی‌وصنعتی‌چادرملو</t>
  </si>
  <si>
    <t>پالایش نفت تبریز</t>
  </si>
  <si>
    <t>صبا فولاد خلیج فارس</t>
  </si>
  <si>
    <t>صندوق س.پشتوانه سکه طلا کهربا</t>
  </si>
  <si>
    <t>صندوق س.پشتوانه طلاآسمان آلتون</t>
  </si>
  <si>
    <t>صندوق س.پشتوانه طلا تابان تمدن</t>
  </si>
  <si>
    <t>صندوق س صنایع مفید2-بخشی</t>
  </si>
  <si>
    <t>5.53%</t>
  </si>
  <si>
    <t>1403/07/30</t>
  </si>
  <si>
    <t>برای ماه منتهی به 1403/07/30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</si>
</sst>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4" fontId="4" fillId="0" borderId="0" xfId="1" applyFont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3" fontId="24" fillId="0" borderId="8" xfId="0" applyNumberFormat="1" applyFont="1" applyBorder="1" applyAlignment="1">
      <alignment horizontal="center" vertical="top"/>
    </xf>
    <xf numFmtId="0" fontId="24" fillId="0" borderId="7" xfId="0" applyFont="1" applyBorder="1" applyAlignment="1">
      <alignment vertical="top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5" fontId="27" fillId="0" borderId="9" xfId="1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65" fontId="27" fillId="0" borderId="5" xfId="1" applyNumberFormat="1" applyFont="1" applyBorder="1" applyAlignment="1">
      <alignment horizontal="center" vertical="center"/>
    </xf>
    <xf numFmtId="165" fontId="27" fillId="0" borderId="0" xfId="1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165" fontId="27" fillId="0" borderId="0" xfId="1" applyNumberFormat="1" applyFont="1" applyAlignment="1">
      <alignment horizontal="center" vertical="center"/>
    </xf>
    <xf numFmtId="165" fontId="27" fillId="0" borderId="3" xfId="1" applyNumberFormat="1" applyFont="1" applyBorder="1" applyAlignment="1">
      <alignment horizontal="center" vertical="center"/>
    </xf>
    <xf numFmtId="165" fontId="27" fillId="0" borderId="6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53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107836-C460-1680-E3EF-43798DDDA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2075" y="0"/>
          <a:ext cx="7934325" cy="1010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view="pageBreakPreview" zoomScaleNormal="100" zoomScaleSheetLayoutView="100" workbookViewId="0">
      <selection activeCell="H18" sqref="H18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N1" sqref="N1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7" t="s">
        <v>83</v>
      </c>
      <c r="C2" s="177"/>
      <c r="D2" s="177"/>
      <c r="E2" s="177"/>
      <c r="F2" s="177"/>
      <c r="G2" s="177"/>
      <c r="H2" s="177"/>
      <c r="I2" s="177"/>
      <c r="J2" s="177"/>
    </row>
    <row r="3" spans="2:30" ht="26.25" customHeight="1" x14ac:dyDescent="0.55000000000000004">
      <c r="B3" s="177" t="s">
        <v>39</v>
      </c>
      <c r="C3" s="177"/>
      <c r="D3" s="177"/>
      <c r="E3" s="177"/>
      <c r="F3" s="177"/>
      <c r="G3" s="177"/>
      <c r="H3" s="177"/>
      <c r="I3" s="177"/>
      <c r="J3" s="177"/>
    </row>
    <row r="4" spans="2:30" ht="26.25" customHeight="1" x14ac:dyDescent="0.55000000000000004">
      <c r="B4" s="177" t="s">
        <v>290</v>
      </c>
      <c r="C4" s="177"/>
      <c r="D4" s="177"/>
      <c r="E4" s="177"/>
      <c r="F4" s="177"/>
      <c r="G4" s="177"/>
      <c r="H4" s="177"/>
      <c r="I4" s="177"/>
      <c r="J4" s="177"/>
    </row>
    <row r="5" spans="2:30" ht="26.25" customHeight="1" x14ac:dyDescent="0.55000000000000004"/>
    <row r="6" spans="2:30" ht="26.25" customHeight="1" x14ac:dyDescent="0.55000000000000004">
      <c r="B6" s="11" t="s">
        <v>82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9" t="s">
        <v>43</v>
      </c>
      <c r="C8" s="29"/>
      <c r="D8" s="123" t="s">
        <v>138</v>
      </c>
      <c r="E8" s="29"/>
      <c r="F8" s="219" t="s">
        <v>36</v>
      </c>
      <c r="G8" s="29"/>
      <c r="H8" s="219" t="s">
        <v>59</v>
      </c>
      <c r="I8" s="29"/>
      <c r="J8" s="219" t="s">
        <v>11</v>
      </c>
    </row>
    <row r="9" spans="2:30" s="4" customFormat="1" ht="26.25" customHeight="1" x14ac:dyDescent="0.55000000000000004">
      <c r="B9" s="4" t="s">
        <v>139</v>
      </c>
      <c r="D9" s="146" t="s">
        <v>197</v>
      </c>
      <c r="F9" s="62">
        <f>'درآمد سپرده بانکی'!D34</f>
        <v>1693254023</v>
      </c>
      <c r="H9" s="149">
        <f>F9/$F$15</f>
        <v>0.3428587797296675</v>
      </c>
      <c r="I9" s="5"/>
      <c r="J9" s="149">
        <f>F9/'سرمایه گذاری ها'!$O$17</f>
        <v>9.3950689575660537E-3</v>
      </c>
    </row>
    <row r="10" spans="2:30" s="4" customFormat="1" ht="26.25" customHeight="1" x14ac:dyDescent="0.55000000000000004">
      <c r="B10" s="4" t="s">
        <v>66</v>
      </c>
      <c r="D10" s="146" t="s">
        <v>194</v>
      </c>
      <c r="F10" s="62">
        <f>'سایر درآمدها'!F13</f>
        <v>23064804</v>
      </c>
      <c r="H10" s="149">
        <f>F10/$F$15</f>
        <v>4.670280091898505E-3</v>
      </c>
      <c r="I10" s="5"/>
      <c r="J10" s="149">
        <f>F10/'سرمایه گذاری ها'!$O$17</f>
        <v>1.2797573260084046E-4</v>
      </c>
    </row>
    <row r="11" spans="2:30" s="4" customFormat="1" ht="26.25" customHeight="1" x14ac:dyDescent="0.55000000000000004">
      <c r="B11" s="4" t="s">
        <v>140</v>
      </c>
      <c r="D11" s="146" t="s">
        <v>195</v>
      </c>
      <c r="F11" s="62">
        <f>'درآمد سرمایه گذاری در صندوق'!I17</f>
        <v>446236196</v>
      </c>
      <c r="H11" s="149">
        <f>F11/$F$15</f>
        <v>9.0356199101597368E-2</v>
      </c>
      <c r="I11" s="5"/>
      <c r="J11" s="149">
        <f>F11/'سرمایه گذاری ها'!$O$17</f>
        <v>2.4759544497370205E-3</v>
      </c>
    </row>
    <row r="12" spans="2:30" s="4" customFormat="1" ht="26.25" customHeight="1" x14ac:dyDescent="0.55000000000000004">
      <c r="B12" s="4" t="s">
        <v>141</v>
      </c>
      <c r="D12" s="146" t="s">
        <v>196</v>
      </c>
      <c r="F12" s="62">
        <f>'سرمایه‌گذاری در اوراق بهادار'!J32</f>
        <v>4909976428</v>
      </c>
      <c r="H12" s="149">
        <f>F12/$F$15</f>
        <v>0.99419726971793621</v>
      </c>
      <c r="I12" s="5"/>
      <c r="J12" s="149">
        <f>F12/'سرمایه گذاری ها'!$O$17</f>
        <v>2.7243146329193075E-2</v>
      </c>
    </row>
    <row r="13" spans="2:30" s="4" customFormat="1" ht="26.25" customHeight="1" x14ac:dyDescent="0.55000000000000004">
      <c r="B13" s="4" t="s">
        <v>143</v>
      </c>
      <c r="D13" s="145" t="s">
        <v>142</v>
      </c>
      <c r="F13" s="62">
        <f>'سرمایه‌گذاری در سهام'!J41</f>
        <v>-2133897462</v>
      </c>
      <c r="H13" s="149">
        <f>F13/$F$15</f>
        <v>-0.43208252864109953</v>
      </c>
      <c r="I13" s="5"/>
      <c r="J13" s="149">
        <f>F13/'سرمایه گذاری ها'!$O$17</f>
        <v>-1.1839991833207171E-2</v>
      </c>
    </row>
    <row r="14" spans="2:30" s="4" customFormat="1" ht="26.25" customHeight="1" x14ac:dyDescent="0.55000000000000004">
      <c r="F14" s="62"/>
      <c r="H14" s="148"/>
      <c r="I14" s="5"/>
      <c r="J14" s="149"/>
    </row>
    <row r="15" spans="2:30" ht="24.75" thickBot="1" x14ac:dyDescent="0.65">
      <c r="B15" s="23" t="s">
        <v>67</v>
      </c>
      <c r="D15" s="23"/>
      <c r="F15" s="63">
        <f>SUM(F9:F14)</f>
        <v>4938633989</v>
      </c>
      <c r="G15" s="18"/>
      <c r="H15" s="147">
        <f>SUM(H9:H14)</f>
        <v>1</v>
      </c>
      <c r="I15" s="48"/>
      <c r="J15" s="150">
        <f>SUM(J9:J14)</f>
        <v>2.7402153635889819E-2</v>
      </c>
    </row>
    <row r="16" spans="2:30" ht="21.75" thickTop="1" x14ac:dyDescent="0.55000000000000004">
      <c r="F16" s="3"/>
    </row>
    <row r="20" spans="1:12" ht="26.25" customHeight="1" x14ac:dyDescent="0.55000000000000004">
      <c r="A20" s="176">
        <v>9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26"/>
  <sheetViews>
    <sheetView rightToLeft="1" tabSelected="1" workbookViewId="0">
      <selection activeCell="O30" sqref="O30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</row>
    <row r="3" spans="1:21" ht="25.5" x14ac:dyDescent="0.25">
      <c r="A3" s="194" t="s">
        <v>290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1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</row>
    <row r="5" spans="1:21" ht="24" x14ac:dyDescent="0.25">
      <c r="A5" s="154" t="s">
        <v>202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</row>
    <row r="6" spans="1:21" ht="21" x14ac:dyDescent="0.25">
      <c r="A6" s="125"/>
      <c r="B6" s="125"/>
      <c r="C6" s="196" t="s">
        <v>41</v>
      </c>
      <c r="D6" s="196"/>
      <c r="E6" s="196"/>
      <c r="F6" s="196"/>
      <c r="G6" s="196"/>
      <c r="H6" s="196"/>
      <c r="I6" s="196"/>
      <c r="J6" s="196"/>
      <c r="K6" s="196"/>
      <c r="L6" s="125"/>
      <c r="M6" s="196" t="s">
        <v>144</v>
      </c>
      <c r="N6" s="196"/>
      <c r="O6" s="196"/>
      <c r="P6" s="196"/>
      <c r="Q6" s="196"/>
      <c r="R6" s="196"/>
      <c r="S6" s="196"/>
      <c r="T6" s="196"/>
      <c r="U6" s="196"/>
    </row>
    <row r="7" spans="1:21" ht="21" x14ac:dyDescent="0.25">
      <c r="A7" s="125"/>
      <c r="B7" s="125"/>
      <c r="C7" s="126"/>
      <c r="D7" s="126"/>
      <c r="E7" s="126"/>
      <c r="F7" s="126"/>
      <c r="G7" s="126"/>
      <c r="H7" s="126"/>
      <c r="I7" s="200" t="s">
        <v>61</v>
      </c>
      <c r="J7" s="200"/>
      <c r="K7" s="200"/>
      <c r="L7" s="125"/>
      <c r="M7" s="126"/>
      <c r="N7" s="126"/>
      <c r="O7" s="126"/>
      <c r="P7" s="126"/>
      <c r="Q7" s="126"/>
      <c r="R7" s="126"/>
      <c r="S7" s="200" t="s">
        <v>61</v>
      </c>
      <c r="T7" s="200"/>
      <c r="U7" s="200"/>
    </row>
    <row r="8" spans="1:21" ht="21" x14ac:dyDescent="0.25">
      <c r="A8" s="127" t="s">
        <v>134</v>
      </c>
      <c r="B8" s="125"/>
      <c r="C8" s="127" t="s">
        <v>145</v>
      </c>
      <c r="D8" s="125"/>
      <c r="E8" s="127" t="s">
        <v>57</v>
      </c>
      <c r="F8" s="125"/>
      <c r="G8" s="127" t="s">
        <v>58</v>
      </c>
      <c r="H8" s="125"/>
      <c r="I8" s="128" t="s">
        <v>36</v>
      </c>
      <c r="J8" s="126"/>
      <c r="K8" s="128" t="s">
        <v>59</v>
      </c>
      <c r="L8" s="125"/>
      <c r="M8" s="127" t="s">
        <v>145</v>
      </c>
      <c r="N8" s="163"/>
      <c r="O8" s="163" t="s">
        <v>57</v>
      </c>
      <c r="P8" s="125"/>
      <c r="Q8" s="127" t="s">
        <v>58</v>
      </c>
      <c r="R8" s="125"/>
      <c r="S8" s="128" t="s">
        <v>36</v>
      </c>
      <c r="T8" s="126"/>
      <c r="U8" s="128" t="s">
        <v>59</v>
      </c>
    </row>
    <row r="9" spans="1:21" ht="21" x14ac:dyDescent="0.25">
      <c r="A9" s="163" t="s">
        <v>230</v>
      </c>
      <c r="B9" s="125"/>
      <c r="C9" s="163">
        <v>0</v>
      </c>
      <c r="D9" s="125"/>
      <c r="E9" s="163">
        <v>0</v>
      </c>
      <c r="F9" s="125"/>
      <c r="G9" s="170">
        <v>44840805</v>
      </c>
      <c r="H9" s="125"/>
      <c r="I9" s="169">
        <v>44840805</v>
      </c>
      <c r="J9" s="125"/>
      <c r="K9" s="162">
        <v>1.05</v>
      </c>
      <c r="L9" s="125"/>
      <c r="M9" s="163">
        <v>0</v>
      </c>
      <c r="N9" s="163"/>
      <c r="O9" s="164">
        <v>0</v>
      </c>
      <c r="P9" s="125"/>
      <c r="Q9" s="170">
        <v>412652071</v>
      </c>
      <c r="R9" s="159"/>
      <c r="S9" s="169">
        <v>412652071</v>
      </c>
      <c r="T9" s="125"/>
      <c r="U9" s="162">
        <v>1.97</v>
      </c>
    </row>
    <row r="10" spans="1:21" ht="21" x14ac:dyDescent="0.25">
      <c r="A10" s="163" t="s">
        <v>284</v>
      </c>
      <c r="B10" s="125"/>
      <c r="C10" s="163">
        <v>0</v>
      </c>
      <c r="D10" s="125"/>
      <c r="E10" s="163">
        <v>245468049</v>
      </c>
      <c r="F10" s="125"/>
      <c r="G10" s="170">
        <v>0</v>
      </c>
      <c r="H10" s="125"/>
      <c r="I10" s="170">
        <v>245468049</v>
      </c>
      <c r="J10" s="125"/>
      <c r="K10" s="163">
        <v>5.75</v>
      </c>
      <c r="L10" s="125"/>
      <c r="M10" s="163">
        <v>0</v>
      </c>
      <c r="N10" s="163"/>
      <c r="O10" s="163">
        <v>245468049</v>
      </c>
      <c r="P10" s="125"/>
      <c r="Q10" s="170">
        <v>0</v>
      </c>
      <c r="R10" s="159"/>
      <c r="S10" s="170">
        <v>245468049</v>
      </c>
      <c r="T10" s="125"/>
      <c r="U10" s="163">
        <v>1.17</v>
      </c>
    </row>
    <row r="11" spans="1:21" ht="21" x14ac:dyDescent="0.25">
      <c r="A11" s="163" t="s">
        <v>285</v>
      </c>
      <c r="B11" s="125"/>
      <c r="C11" s="163">
        <v>0</v>
      </c>
      <c r="D11" s="125"/>
      <c r="E11" s="163">
        <v>210323451</v>
      </c>
      <c r="F11" s="125"/>
      <c r="G11" s="170">
        <v>0</v>
      </c>
      <c r="H11" s="125"/>
      <c r="I11" s="170">
        <v>210323451</v>
      </c>
      <c r="J11" s="125"/>
      <c r="K11" s="163">
        <v>4.93</v>
      </c>
      <c r="L11" s="125"/>
      <c r="M11" s="163">
        <v>0</v>
      </c>
      <c r="N11" s="163"/>
      <c r="O11" s="163">
        <v>210323451</v>
      </c>
      <c r="P11" s="125"/>
      <c r="Q11" s="170">
        <v>0</v>
      </c>
      <c r="R11" s="159"/>
      <c r="S11" s="170">
        <v>210323451</v>
      </c>
      <c r="T11" s="125"/>
      <c r="U11" s="163">
        <v>1</v>
      </c>
    </row>
    <row r="12" spans="1:21" ht="21" x14ac:dyDescent="0.25">
      <c r="A12" s="163" t="s">
        <v>277</v>
      </c>
      <c r="B12" s="125"/>
      <c r="C12" s="163">
        <v>0</v>
      </c>
      <c r="D12" s="125"/>
      <c r="E12" s="163">
        <v>0</v>
      </c>
      <c r="F12" s="125"/>
      <c r="G12" s="170">
        <v>0</v>
      </c>
      <c r="H12" s="125"/>
      <c r="I12" s="170">
        <v>0</v>
      </c>
      <c r="J12" s="125"/>
      <c r="K12" s="163">
        <v>0</v>
      </c>
      <c r="L12" s="125"/>
      <c r="M12" s="163">
        <v>0</v>
      </c>
      <c r="N12" s="163"/>
      <c r="O12" s="163">
        <v>0</v>
      </c>
      <c r="P12" s="125"/>
      <c r="Q12" s="170">
        <v>76461058</v>
      </c>
      <c r="R12" s="159"/>
      <c r="S12" s="170">
        <v>76461058</v>
      </c>
      <c r="T12" s="125"/>
      <c r="U12" s="163">
        <v>0.36</v>
      </c>
    </row>
    <row r="13" spans="1:21" ht="21" x14ac:dyDescent="0.25">
      <c r="A13" s="163" t="s">
        <v>278</v>
      </c>
      <c r="B13" s="125"/>
      <c r="C13" s="163">
        <v>0</v>
      </c>
      <c r="D13" s="125"/>
      <c r="E13" s="163">
        <v>0</v>
      </c>
      <c r="F13" s="125"/>
      <c r="G13" s="170">
        <v>0</v>
      </c>
      <c r="H13" s="125"/>
      <c r="I13" s="170">
        <v>0</v>
      </c>
      <c r="J13" s="125"/>
      <c r="K13" s="163">
        <v>0</v>
      </c>
      <c r="L13" s="125"/>
      <c r="M13" s="163">
        <v>0</v>
      </c>
      <c r="N13" s="163"/>
      <c r="O13" s="163">
        <v>0</v>
      </c>
      <c r="P13" s="125"/>
      <c r="Q13" s="170">
        <v>285505</v>
      </c>
      <c r="R13" s="159"/>
      <c r="S13" s="170">
        <v>285505</v>
      </c>
      <c r="T13" s="125"/>
      <c r="U13" s="163">
        <v>0</v>
      </c>
    </row>
    <row r="14" spans="1:21" ht="21" x14ac:dyDescent="0.25">
      <c r="A14" s="163" t="s">
        <v>287</v>
      </c>
      <c r="B14" s="125"/>
      <c r="C14" s="163">
        <v>0</v>
      </c>
      <c r="D14" s="125"/>
      <c r="E14" s="163">
        <v>0</v>
      </c>
      <c r="F14" s="125"/>
      <c r="G14" s="170">
        <v>-22545529</v>
      </c>
      <c r="H14" s="125"/>
      <c r="I14" s="170">
        <v>-22545529</v>
      </c>
      <c r="J14" s="125"/>
      <c r="K14" s="163">
        <v>-0.53</v>
      </c>
      <c r="L14" s="125"/>
      <c r="M14" s="163">
        <v>0</v>
      </c>
      <c r="N14" s="163"/>
      <c r="O14" s="163">
        <v>0</v>
      </c>
      <c r="P14" s="125"/>
      <c r="Q14" s="170">
        <v>-22545529</v>
      </c>
      <c r="R14" s="159"/>
      <c r="S14" s="170">
        <v>-22545529</v>
      </c>
      <c r="T14" s="125"/>
      <c r="U14" s="163">
        <v>-0.11</v>
      </c>
    </row>
    <row r="15" spans="1:21" ht="21" x14ac:dyDescent="0.25">
      <c r="A15" s="163" t="s">
        <v>286</v>
      </c>
      <c r="B15" s="125"/>
      <c r="C15" s="163">
        <v>0</v>
      </c>
      <c r="D15" s="125"/>
      <c r="E15" s="163">
        <v>-31850580</v>
      </c>
      <c r="F15" s="125"/>
      <c r="G15" s="170">
        <v>0</v>
      </c>
      <c r="H15" s="125"/>
      <c r="I15" s="170">
        <v>-31850580</v>
      </c>
      <c r="J15" s="125"/>
      <c r="K15" s="163">
        <v>-0.75</v>
      </c>
      <c r="L15" s="125"/>
      <c r="M15" s="163">
        <v>0</v>
      </c>
      <c r="N15" s="163"/>
      <c r="O15" s="163">
        <v>-31850580</v>
      </c>
      <c r="P15" s="125"/>
      <c r="Q15" s="170">
        <v>0</v>
      </c>
      <c r="R15" s="159"/>
      <c r="S15" s="170">
        <v>-31850580</v>
      </c>
      <c r="T15" s="125"/>
      <c r="U15" s="163">
        <v>-0.15</v>
      </c>
    </row>
    <row r="16" spans="1:21" ht="21" x14ac:dyDescent="0.25">
      <c r="A16" s="163" t="s">
        <v>111</v>
      </c>
      <c r="B16" s="125"/>
      <c r="C16" s="163">
        <v>0</v>
      </c>
      <c r="D16" s="125"/>
      <c r="E16" s="163">
        <v>0</v>
      </c>
      <c r="F16" s="125"/>
      <c r="G16" s="170">
        <v>0</v>
      </c>
      <c r="H16" s="125"/>
      <c r="I16" s="170">
        <v>0</v>
      </c>
      <c r="J16" s="125"/>
      <c r="K16" s="163">
        <v>0</v>
      </c>
      <c r="L16" s="125"/>
      <c r="M16" s="163">
        <v>0</v>
      </c>
      <c r="N16" s="163"/>
      <c r="O16" s="163">
        <v>0</v>
      </c>
      <c r="P16" s="125"/>
      <c r="Q16" s="170">
        <v>-381038837</v>
      </c>
      <c r="R16" s="159"/>
      <c r="S16" s="170">
        <v>-381038837</v>
      </c>
      <c r="T16" s="125"/>
      <c r="U16" s="163">
        <v>-1.82</v>
      </c>
    </row>
    <row r="17" spans="1:21" ht="21.75" thickBot="1" x14ac:dyDescent="0.3">
      <c r="A17" s="136" t="s">
        <v>61</v>
      </c>
      <c r="B17" s="138"/>
      <c r="C17" s="137">
        <v>0</v>
      </c>
      <c r="D17" s="138"/>
      <c r="E17" s="137">
        <f>SUM(E9:E16)</f>
        <v>423940920</v>
      </c>
      <c r="F17" s="138"/>
      <c r="G17" s="137">
        <f>SUM(G9:G16)</f>
        <v>22295276</v>
      </c>
      <c r="H17" s="138"/>
      <c r="I17" s="137">
        <f>SUM(I9:I16)</f>
        <v>446236196</v>
      </c>
      <c r="J17" s="138"/>
      <c r="K17" s="139">
        <f>SUM(K9:K16)</f>
        <v>10.450000000000001</v>
      </c>
      <c r="L17" s="138"/>
      <c r="M17" s="137">
        <v>0</v>
      </c>
      <c r="N17" s="168"/>
      <c r="O17" s="171">
        <f>SUM(O9:O16)</f>
        <v>423940920</v>
      </c>
      <c r="P17" s="138"/>
      <c r="Q17" s="137">
        <f>SUM(Q9:Q16)</f>
        <v>85814268</v>
      </c>
      <c r="R17" s="138"/>
      <c r="S17" s="137">
        <f>SUM(S9:S16)</f>
        <v>509755188</v>
      </c>
      <c r="T17" s="138"/>
      <c r="U17" s="139">
        <f>SUM(U9:U16)</f>
        <v>2.419999999999999</v>
      </c>
    </row>
    <row r="18" spans="1:21" ht="15.75" thickTop="1" x14ac:dyDescent="0.25"/>
    <row r="26" spans="1:21" ht="30" x14ac:dyDescent="0.25">
      <c r="A26" s="176">
        <v>10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</row>
  </sheetData>
  <mergeCells count="9">
    <mergeCell ref="A26:U26"/>
    <mergeCell ref="A1:U1"/>
    <mergeCell ref="A2:U2"/>
    <mergeCell ref="A3:U3"/>
    <mergeCell ref="B5:U5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44"/>
  <sheetViews>
    <sheetView rightToLeft="1" topLeftCell="A7" zoomScale="70" zoomScaleNormal="70" zoomScaleSheetLayoutView="70" workbookViewId="0">
      <selection activeCell="V37" sqref="V3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3" t="s">
        <v>83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2:28" ht="35.25" x14ac:dyDescent="0.55000000000000004">
      <c r="B3" s="223" t="s">
        <v>39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</row>
    <row r="4" spans="2:28" ht="35.25" x14ac:dyDescent="0.55000000000000004">
      <c r="B4" s="223" t="s">
        <v>290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</row>
    <row r="7" spans="2:28" s="2" customFormat="1" ht="30" x14ac:dyDescent="0.55000000000000004">
      <c r="B7" s="11" t="s">
        <v>203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8" t="s">
        <v>1</v>
      </c>
      <c r="D8" s="179" t="s">
        <v>41</v>
      </c>
      <c r="E8" s="179" t="s">
        <v>41</v>
      </c>
      <c r="F8" s="179" t="s">
        <v>41</v>
      </c>
      <c r="G8" s="179" t="s">
        <v>41</v>
      </c>
      <c r="H8" s="179" t="s">
        <v>41</v>
      </c>
      <c r="I8" s="179" t="s">
        <v>41</v>
      </c>
      <c r="J8" s="179" t="s">
        <v>41</v>
      </c>
      <c r="K8" s="179" t="s">
        <v>41</v>
      </c>
      <c r="L8" s="179" t="s">
        <v>41</v>
      </c>
      <c r="N8" s="179" t="s">
        <v>42</v>
      </c>
      <c r="O8" s="179" t="s">
        <v>42</v>
      </c>
      <c r="P8" s="179" t="s">
        <v>42</v>
      </c>
      <c r="Q8" s="179" t="s">
        <v>42</v>
      </c>
      <c r="R8" s="179" t="s">
        <v>42</v>
      </c>
      <c r="S8" s="179" t="s">
        <v>42</v>
      </c>
      <c r="T8" s="179" t="s">
        <v>42</v>
      </c>
      <c r="U8" s="179" t="s">
        <v>42</v>
      </c>
      <c r="V8" s="179" t="s">
        <v>42</v>
      </c>
    </row>
    <row r="9" spans="2:28" s="32" customFormat="1" ht="55.5" customHeight="1" x14ac:dyDescent="0.25">
      <c r="B9" s="178" t="s">
        <v>1</v>
      </c>
      <c r="D9" s="221" t="s">
        <v>56</v>
      </c>
      <c r="E9" s="33"/>
      <c r="F9" s="221" t="s">
        <v>57</v>
      </c>
      <c r="G9" s="33"/>
      <c r="H9" s="221" t="s">
        <v>58</v>
      </c>
      <c r="I9" s="33"/>
      <c r="J9" s="221" t="s">
        <v>36</v>
      </c>
      <c r="K9" s="33"/>
      <c r="L9" s="221" t="s">
        <v>59</v>
      </c>
      <c r="N9" s="221" t="s">
        <v>56</v>
      </c>
      <c r="O9" s="33"/>
      <c r="P9" s="221" t="s">
        <v>57</v>
      </c>
      <c r="Q9" s="33"/>
      <c r="R9" s="221" t="s">
        <v>58</v>
      </c>
      <c r="S9" s="33"/>
      <c r="T9" s="221" t="s">
        <v>36</v>
      </c>
      <c r="U9" s="33"/>
      <c r="V9" s="221" t="s">
        <v>59</v>
      </c>
    </row>
    <row r="10" spans="2:28" x14ac:dyDescent="0.55000000000000004">
      <c r="B10" s="4" t="s">
        <v>117</v>
      </c>
      <c r="D10" s="62">
        <v>0</v>
      </c>
      <c r="E10" s="117"/>
      <c r="F10" s="62">
        <v>0</v>
      </c>
      <c r="G10" s="117"/>
      <c r="H10" s="62">
        <v>0</v>
      </c>
      <c r="I10" s="117"/>
      <c r="J10" s="62">
        <v>0</v>
      </c>
      <c r="K10" s="117"/>
      <c r="L10" s="131">
        <v>0</v>
      </c>
      <c r="M10" s="117"/>
      <c r="N10" s="62">
        <v>0</v>
      </c>
      <c r="O10" s="117"/>
      <c r="P10" s="62">
        <v>0</v>
      </c>
      <c r="Q10" s="117"/>
      <c r="R10" s="62">
        <v>342799964</v>
      </c>
      <c r="S10" s="117"/>
      <c r="T10" s="62">
        <v>342799964</v>
      </c>
      <c r="U10" s="117"/>
      <c r="V10" s="129">
        <v>1.63</v>
      </c>
    </row>
    <row r="11" spans="2:28" x14ac:dyDescent="0.55000000000000004">
      <c r="B11" s="4" t="s">
        <v>112</v>
      </c>
      <c r="D11" s="62">
        <v>0</v>
      </c>
      <c r="E11" s="117"/>
      <c r="F11" s="62">
        <v>0</v>
      </c>
      <c r="G11" s="117"/>
      <c r="H11" s="62">
        <v>0</v>
      </c>
      <c r="I11" s="117"/>
      <c r="J11" s="62">
        <v>0</v>
      </c>
      <c r="K11" s="117"/>
      <c r="L11" s="131">
        <v>0</v>
      </c>
      <c r="M11" s="117"/>
      <c r="N11" s="62">
        <v>106000000</v>
      </c>
      <c r="O11" s="117"/>
      <c r="P11" s="62">
        <v>0</v>
      </c>
      <c r="Q11" s="117"/>
      <c r="R11" s="62">
        <v>131066577</v>
      </c>
      <c r="S11" s="117"/>
      <c r="T11" s="62">
        <v>237066577</v>
      </c>
      <c r="U11" s="117"/>
      <c r="V11" s="129">
        <v>1.1299999999999999</v>
      </c>
    </row>
    <row r="12" spans="2:28" ht="23.25" customHeight="1" x14ac:dyDescent="0.55000000000000004">
      <c r="B12" s="4" t="s">
        <v>87</v>
      </c>
      <c r="D12" s="62">
        <v>0</v>
      </c>
      <c r="E12" s="117"/>
      <c r="F12" s="62">
        <v>0</v>
      </c>
      <c r="G12" s="117"/>
      <c r="H12" s="62">
        <v>0</v>
      </c>
      <c r="I12" s="117"/>
      <c r="J12" s="62">
        <v>0</v>
      </c>
      <c r="K12" s="117"/>
      <c r="L12" s="131">
        <v>0</v>
      </c>
      <c r="M12" s="117"/>
      <c r="N12" s="62">
        <v>85376500</v>
      </c>
      <c r="O12" s="117"/>
      <c r="P12" s="62">
        <v>0</v>
      </c>
      <c r="Q12" s="117"/>
      <c r="R12" s="62">
        <v>33834496</v>
      </c>
      <c r="S12" s="117"/>
      <c r="T12" s="62">
        <v>119210996</v>
      </c>
      <c r="U12" s="117"/>
      <c r="V12" s="129">
        <v>0.56999999999999995</v>
      </c>
    </row>
    <row r="13" spans="2:28" ht="23.25" customHeight="1" x14ac:dyDescent="0.55000000000000004">
      <c r="B13" s="4" t="s">
        <v>118</v>
      </c>
      <c r="D13" s="62">
        <v>0</v>
      </c>
      <c r="E13" s="117"/>
      <c r="F13" s="62">
        <v>0</v>
      </c>
      <c r="G13" s="117"/>
      <c r="H13" s="62">
        <v>0</v>
      </c>
      <c r="I13" s="117"/>
      <c r="J13" s="62">
        <v>0</v>
      </c>
      <c r="K13" s="117"/>
      <c r="L13" s="131">
        <v>0</v>
      </c>
      <c r="M13" s="117"/>
      <c r="N13" s="62">
        <v>68682796</v>
      </c>
      <c r="O13" s="117"/>
      <c r="P13" s="62">
        <v>0</v>
      </c>
      <c r="Q13" s="117"/>
      <c r="R13" s="62">
        <v>32661736</v>
      </c>
      <c r="S13" s="117"/>
      <c r="T13" s="62">
        <v>101344532</v>
      </c>
      <c r="U13" s="117"/>
      <c r="V13" s="129">
        <v>0.48</v>
      </c>
    </row>
    <row r="14" spans="2:28" ht="23.25" customHeight="1" x14ac:dyDescent="0.55000000000000004">
      <c r="B14" s="4" t="s">
        <v>274</v>
      </c>
      <c r="D14" s="62">
        <v>0</v>
      </c>
      <c r="E14" s="117"/>
      <c r="F14" s="62">
        <v>0</v>
      </c>
      <c r="G14" s="117"/>
      <c r="H14" s="62">
        <v>52658707</v>
      </c>
      <c r="I14" s="117"/>
      <c r="J14" s="62">
        <v>52658707</v>
      </c>
      <c r="K14" s="117"/>
      <c r="L14" s="131">
        <v>1.23</v>
      </c>
      <c r="M14" s="117"/>
      <c r="N14" s="62">
        <v>0</v>
      </c>
      <c r="O14" s="117"/>
      <c r="P14" s="62">
        <v>0</v>
      </c>
      <c r="Q14" s="117"/>
      <c r="R14" s="62">
        <v>52658707</v>
      </c>
      <c r="S14" s="117"/>
      <c r="T14" s="62">
        <v>52658707</v>
      </c>
      <c r="U14" s="117"/>
      <c r="V14" s="129">
        <v>0.25</v>
      </c>
    </row>
    <row r="15" spans="2:28" ht="23.25" customHeight="1" x14ac:dyDescent="0.55000000000000004">
      <c r="B15" s="4" t="s">
        <v>120</v>
      </c>
      <c r="D15" s="62">
        <v>0</v>
      </c>
      <c r="E15" s="117"/>
      <c r="F15" s="62">
        <v>0</v>
      </c>
      <c r="G15" s="117"/>
      <c r="H15" s="62">
        <v>0</v>
      </c>
      <c r="I15" s="117"/>
      <c r="J15" s="62">
        <v>0</v>
      </c>
      <c r="K15" s="117"/>
      <c r="L15" s="131">
        <v>0</v>
      </c>
      <c r="M15" s="117"/>
      <c r="N15" s="62">
        <v>16400000</v>
      </c>
      <c r="O15" s="117"/>
      <c r="P15" s="62">
        <v>0</v>
      </c>
      <c r="Q15" s="117"/>
      <c r="R15" s="62">
        <v>8284717</v>
      </c>
      <c r="S15" s="117"/>
      <c r="T15" s="62">
        <v>24684717</v>
      </c>
      <c r="U15" s="117"/>
      <c r="V15" s="129">
        <v>0.12</v>
      </c>
    </row>
    <row r="16" spans="2:28" ht="23.25" customHeight="1" x14ac:dyDescent="0.55000000000000004">
      <c r="B16" s="4" t="s">
        <v>218</v>
      </c>
      <c r="D16" s="62">
        <v>0</v>
      </c>
      <c r="E16" s="117"/>
      <c r="F16" s="62">
        <v>0</v>
      </c>
      <c r="G16" s="117"/>
      <c r="H16" s="62">
        <v>0</v>
      </c>
      <c r="I16" s="117"/>
      <c r="J16" s="62">
        <v>0</v>
      </c>
      <c r="K16" s="117"/>
      <c r="L16" s="131">
        <v>0</v>
      </c>
      <c r="M16" s="117"/>
      <c r="N16" s="62">
        <v>0</v>
      </c>
      <c r="O16" s="117"/>
      <c r="P16" s="62">
        <v>0</v>
      </c>
      <c r="Q16" s="117"/>
      <c r="R16" s="62">
        <v>14571502</v>
      </c>
      <c r="S16" s="117"/>
      <c r="T16" s="62">
        <v>14571502</v>
      </c>
      <c r="U16" s="117"/>
      <c r="V16" s="129">
        <v>7.0000000000000007E-2</v>
      </c>
    </row>
    <row r="17" spans="2:22" ht="23.25" customHeight="1" x14ac:dyDescent="0.55000000000000004">
      <c r="B17" s="4" t="s">
        <v>275</v>
      </c>
      <c r="D17" s="62">
        <v>0</v>
      </c>
      <c r="E17" s="117"/>
      <c r="F17" s="62">
        <v>0</v>
      </c>
      <c r="G17" s="117"/>
      <c r="H17" s="62">
        <v>8329093</v>
      </c>
      <c r="I17" s="117"/>
      <c r="J17" s="62">
        <v>8329093</v>
      </c>
      <c r="K17" s="117"/>
      <c r="L17" s="131">
        <v>0.2</v>
      </c>
      <c r="M17" s="117"/>
      <c r="N17" s="62">
        <v>0</v>
      </c>
      <c r="O17" s="117"/>
      <c r="P17" s="62">
        <v>0</v>
      </c>
      <c r="Q17" s="117"/>
      <c r="R17" s="62">
        <v>8329093</v>
      </c>
      <c r="S17" s="117"/>
      <c r="T17" s="62">
        <v>8329093</v>
      </c>
      <c r="U17" s="117"/>
      <c r="V17" s="129">
        <v>0.04</v>
      </c>
    </row>
    <row r="18" spans="2:22" ht="23.25" customHeight="1" x14ac:dyDescent="0.55000000000000004">
      <c r="B18" s="4" t="s">
        <v>109</v>
      </c>
      <c r="D18" s="62">
        <v>0</v>
      </c>
      <c r="E18" s="117"/>
      <c r="F18" s="62">
        <v>0</v>
      </c>
      <c r="G18" s="117"/>
      <c r="H18" s="62">
        <v>0</v>
      </c>
      <c r="I18" s="117"/>
      <c r="J18" s="62">
        <v>0</v>
      </c>
      <c r="K18" s="117"/>
      <c r="L18" s="131">
        <v>0</v>
      </c>
      <c r="M18" s="117"/>
      <c r="N18" s="62">
        <v>195967500</v>
      </c>
      <c r="O18" s="117"/>
      <c r="P18" s="62">
        <v>0</v>
      </c>
      <c r="Q18" s="117"/>
      <c r="R18" s="62">
        <v>-194350129</v>
      </c>
      <c r="S18" s="117"/>
      <c r="T18" s="62">
        <v>1617371</v>
      </c>
      <c r="U18" s="117"/>
      <c r="V18" s="129">
        <v>0.01</v>
      </c>
    </row>
    <row r="19" spans="2:22" ht="23.25" customHeight="1" x14ac:dyDescent="0.55000000000000004">
      <c r="B19" s="4" t="s">
        <v>280</v>
      </c>
      <c r="D19" s="62">
        <v>0</v>
      </c>
      <c r="E19" s="117"/>
      <c r="F19" s="62">
        <v>778716</v>
      </c>
      <c r="G19" s="117"/>
      <c r="H19" s="62">
        <v>0</v>
      </c>
      <c r="I19" s="117"/>
      <c r="J19" s="62">
        <v>778716</v>
      </c>
      <c r="K19" s="117"/>
      <c r="L19" s="131">
        <v>0.02</v>
      </c>
      <c r="M19" s="117"/>
      <c r="N19" s="62">
        <v>0</v>
      </c>
      <c r="O19" s="117"/>
      <c r="P19" s="62">
        <v>778716</v>
      </c>
      <c r="Q19" s="117"/>
      <c r="R19" s="62">
        <v>0</v>
      </c>
      <c r="S19" s="117"/>
      <c r="T19" s="62">
        <v>778716</v>
      </c>
      <c r="U19" s="117"/>
      <c r="V19" s="129">
        <v>0</v>
      </c>
    </row>
    <row r="20" spans="2:22" ht="23.25" customHeight="1" x14ac:dyDescent="0.55000000000000004">
      <c r="B20" s="4" t="s">
        <v>282</v>
      </c>
      <c r="D20" s="62">
        <v>0</v>
      </c>
      <c r="E20" s="117"/>
      <c r="F20" s="62">
        <v>0</v>
      </c>
      <c r="G20" s="117"/>
      <c r="H20" s="62">
        <v>-5074257</v>
      </c>
      <c r="I20" s="117"/>
      <c r="J20" s="62">
        <v>-5074257</v>
      </c>
      <c r="K20" s="117"/>
      <c r="L20" s="131">
        <v>-0.12</v>
      </c>
      <c r="M20" s="117"/>
      <c r="N20" s="62">
        <v>0</v>
      </c>
      <c r="O20" s="117"/>
      <c r="P20" s="62">
        <v>0</v>
      </c>
      <c r="Q20" s="117"/>
      <c r="R20" s="62">
        <v>-5074257</v>
      </c>
      <c r="S20" s="117"/>
      <c r="T20" s="62">
        <v>-5074257</v>
      </c>
      <c r="U20" s="117"/>
      <c r="V20" s="129">
        <v>-0.02</v>
      </c>
    </row>
    <row r="21" spans="2:22" ht="23.25" customHeight="1" x14ac:dyDescent="0.55000000000000004">
      <c r="B21" s="4" t="s">
        <v>281</v>
      </c>
      <c r="D21" s="62">
        <v>0</v>
      </c>
      <c r="E21" s="117"/>
      <c r="F21" s="62">
        <v>-15359069</v>
      </c>
      <c r="G21" s="117"/>
      <c r="H21" s="62">
        <v>0</v>
      </c>
      <c r="I21" s="117"/>
      <c r="J21" s="62">
        <v>-15359069</v>
      </c>
      <c r="K21" s="117"/>
      <c r="L21" s="131">
        <v>-0.36</v>
      </c>
      <c r="M21" s="117"/>
      <c r="N21" s="62">
        <v>0</v>
      </c>
      <c r="O21" s="117"/>
      <c r="P21" s="62">
        <v>-15359069</v>
      </c>
      <c r="Q21" s="117"/>
      <c r="R21" s="62">
        <v>0</v>
      </c>
      <c r="S21" s="117"/>
      <c r="T21" s="62">
        <v>-15359069</v>
      </c>
      <c r="U21" s="117"/>
      <c r="V21" s="129">
        <v>-7.0000000000000007E-2</v>
      </c>
    </row>
    <row r="22" spans="2:22" ht="23.25" customHeight="1" x14ac:dyDescent="0.55000000000000004">
      <c r="B22" s="4" t="s">
        <v>283</v>
      </c>
      <c r="D22" s="62">
        <v>0</v>
      </c>
      <c r="E22" s="117"/>
      <c r="F22" s="62">
        <v>0</v>
      </c>
      <c r="G22" s="117"/>
      <c r="H22" s="62">
        <v>-32542731</v>
      </c>
      <c r="I22" s="117"/>
      <c r="J22" s="62">
        <v>-32542731</v>
      </c>
      <c r="K22" s="117"/>
      <c r="L22" s="131">
        <v>-0.76</v>
      </c>
      <c r="M22" s="117"/>
      <c r="N22" s="62">
        <v>0</v>
      </c>
      <c r="O22" s="117"/>
      <c r="P22" s="62">
        <v>0</v>
      </c>
      <c r="Q22" s="117"/>
      <c r="R22" s="62">
        <v>-32542731</v>
      </c>
      <c r="S22" s="117"/>
      <c r="T22" s="62">
        <v>-32542731</v>
      </c>
      <c r="U22" s="117"/>
      <c r="V22" s="129">
        <v>-0.16</v>
      </c>
    </row>
    <row r="23" spans="2:22" ht="23.25" customHeight="1" x14ac:dyDescent="0.55000000000000004">
      <c r="B23" s="4" t="s">
        <v>93</v>
      </c>
      <c r="D23" s="62">
        <v>0</v>
      </c>
      <c r="E23" s="117"/>
      <c r="F23" s="62">
        <v>0</v>
      </c>
      <c r="G23" s="117"/>
      <c r="H23" s="62">
        <v>0</v>
      </c>
      <c r="I23" s="117"/>
      <c r="J23" s="62">
        <v>0</v>
      </c>
      <c r="K23" s="117"/>
      <c r="L23" s="131">
        <v>0</v>
      </c>
      <c r="M23" s="117"/>
      <c r="N23" s="62">
        <v>0</v>
      </c>
      <c r="O23" s="117"/>
      <c r="P23" s="62">
        <v>0</v>
      </c>
      <c r="Q23" s="117"/>
      <c r="R23" s="62">
        <v>-32679976</v>
      </c>
      <c r="S23" s="117"/>
      <c r="T23" s="62">
        <v>-32679976</v>
      </c>
      <c r="U23" s="117"/>
      <c r="V23" s="129">
        <v>-0.16</v>
      </c>
    </row>
    <row r="24" spans="2:22" ht="23.25" customHeight="1" x14ac:dyDescent="0.55000000000000004">
      <c r="B24" s="4" t="s">
        <v>219</v>
      </c>
      <c r="D24" s="62">
        <v>0</v>
      </c>
      <c r="E24" s="117"/>
      <c r="F24" s="62">
        <v>0</v>
      </c>
      <c r="G24" s="117"/>
      <c r="H24" s="62">
        <v>0</v>
      </c>
      <c r="I24" s="117"/>
      <c r="J24" s="62">
        <v>0</v>
      </c>
      <c r="K24" s="117"/>
      <c r="L24" s="131">
        <v>0</v>
      </c>
      <c r="M24" s="117"/>
      <c r="N24" s="62">
        <v>50310811</v>
      </c>
      <c r="O24" s="117"/>
      <c r="P24" s="62">
        <v>0</v>
      </c>
      <c r="Q24" s="117"/>
      <c r="R24" s="62">
        <v>-87250500</v>
      </c>
      <c r="S24" s="117"/>
      <c r="T24" s="62">
        <v>-36939689</v>
      </c>
      <c r="U24" s="117"/>
      <c r="V24" s="129">
        <v>-0.18</v>
      </c>
    </row>
    <row r="25" spans="2:22" ht="23.25" customHeight="1" x14ac:dyDescent="0.55000000000000004">
      <c r="B25" s="4" t="s">
        <v>113</v>
      </c>
      <c r="D25" s="62">
        <v>0</v>
      </c>
      <c r="E25" s="117"/>
      <c r="F25" s="62">
        <v>0</v>
      </c>
      <c r="G25" s="117"/>
      <c r="H25" s="62">
        <v>0</v>
      </c>
      <c r="I25" s="117"/>
      <c r="J25" s="62">
        <v>0</v>
      </c>
      <c r="K25" s="117"/>
      <c r="L25" s="131">
        <v>0</v>
      </c>
      <c r="M25" s="117"/>
      <c r="N25" s="62">
        <v>0</v>
      </c>
      <c r="O25" s="117"/>
      <c r="P25" s="62">
        <v>0</v>
      </c>
      <c r="Q25" s="117"/>
      <c r="R25" s="62">
        <v>-39364379</v>
      </c>
      <c r="S25" s="117"/>
      <c r="T25" s="62">
        <v>-39364379</v>
      </c>
      <c r="U25" s="117"/>
      <c r="V25" s="129">
        <v>-0.19</v>
      </c>
    </row>
    <row r="26" spans="2:22" ht="23.25" customHeight="1" x14ac:dyDescent="0.55000000000000004">
      <c r="B26" s="4" t="s">
        <v>102</v>
      </c>
      <c r="D26" s="62">
        <v>0</v>
      </c>
      <c r="E26" s="117"/>
      <c r="F26" s="62">
        <v>0</v>
      </c>
      <c r="G26" s="117"/>
      <c r="H26" s="62">
        <v>0</v>
      </c>
      <c r="I26" s="117"/>
      <c r="J26" s="62">
        <v>0</v>
      </c>
      <c r="K26" s="117"/>
      <c r="L26" s="131">
        <v>0</v>
      </c>
      <c r="M26" s="117"/>
      <c r="N26" s="62">
        <v>0</v>
      </c>
      <c r="O26" s="117"/>
      <c r="P26" s="62">
        <v>0</v>
      </c>
      <c r="Q26" s="117"/>
      <c r="R26" s="62">
        <v>-45682250</v>
      </c>
      <c r="S26" s="117"/>
      <c r="T26" s="62">
        <v>-45682250</v>
      </c>
      <c r="U26" s="117"/>
      <c r="V26" s="129">
        <v>-0.22</v>
      </c>
    </row>
    <row r="27" spans="2:22" ht="23.25" customHeight="1" x14ac:dyDescent="0.55000000000000004">
      <c r="B27" s="4" t="s">
        <v>279</v>
      </c>
      <c r="D27" s="62">
        <v>0</v>
      </c>
      <c r="E27" s="117"/>
      <c r="F27" s="62">
        <v>-54651938</v>
      </c>
      <c r="G27" s="117"/>
      <c r="H27" s="62">
        <v>0</v>
      </c>
      <c r="I27" s="117"/>
      <c r="J27" s="62">
        <v>-54651938</v>
      </c>
      <c r="K27" s="117"/>
      <c r="L27" s="131">
        <v>-1.28</v>
      </c>
      <c r="M27" s="117"/>
      <c r="N27" s="62">
        <v>0</v>
      </c>
      <c r="O27" s="117"/>
      <c r="P27" s="62">
        <v>-54651938</v>
      </c>
      <c r="Q27" s="117"/>
      <c r="R27" s="62">
        <v>0</v>
      </c>
      <c r="S27" s="117"/>
      <c r="T27" s="62">
        <v>-54651938</v>
      </c>
      <c r="U27" s="117"/>
      <c r="V27" s="129">
        <v>-0.26</v>
      </c>
    </row>
    <row r="28" spans="2:22" ht="23.25" customHeight="1" x14ac:dyDescent="0.55000000000000004">
      <c r="B28" s="4" t="s">
        <v>272</v>
      </c>
      <c r="D28" s="62">
        <v>0</v>
      </c>
      <c r="E28" s="117"/>
      <c r="F28" s="62">
        <v>0</v>
      </c>
      <c r="G28" s="117"/>
      <c r="H28" s="62">
        <v>-57139746</v>
      </c>
      <c r="I28" s="117"/>
      <c r="J28" s="62">
        <v>-57139746</v>
      </c>
      <c r="K28" s="117"/>
      <c r="L28" s="131">
        <v>-1.34</v>
      </c>
      <c r="M28" s="117"/>
      <c r="N28" s="62">
        <v>0</v>
      </c>
      <c r="O28" s="117"/>
      <c r="P28" s="62">
        <v>0</v>
      </c>
      <c r="Q28" s="117"/>
      <c r="R28" s="62">
        <v>-57139746</v>
      </c>
      <c r="S28" s="117"/>
      <c r="T28" s="62">
        <v>-57139746</v>
      </c>
      <c r="U28" s="117"/>
      <c r="V28" s="129">
        <v>-0.27</v>
      </c>
    </row>
    <row r="29" spans="2:22" ht="23.25" customHeight="1" x14ac:dyDescent="0.55000000000000004">
      <c r="B29" s="4" t="s">
        <v>119</v>
      </c>
      <c r="D29" s="62">
        <v>0</v>
      </c>
      <c r="E29" s="117"/>
      <c r="F29" s="62">
        <v>0</v>
      </c>
      <c r="G29" s="117"/>
      <c r="H29" s="62">
        <v>0</v>
      </c>
      <c r="I29" s="117"/>
      <c r="J29" s="62">
        <v>0</v>
      </c>
      <c r="K29" s="117"/>
      <c r="L29" s="131">
        <v>0</v>
      </c>
      <c r="M29" s="117"/>
      <c r="N29" s="62">
        <v>0</v>
      </c>
      <c r="O29" s="117"/>
      <c r="P29" s="62">
        <v>0</v>
      </c>
      <c r="Q29" s="117"/>
      <c r="R29" s="62">
        <v>-80077926</v>
      </c>
      <c r="S29" s="117"/>
      <c r="T29" s="62">
        <v>-80077926</v>
      </c>
      <c r="U29" s="117"/>
      <c r="V29" s="129">
        <v>-0.38</v>
      </c>
    </row>
    <row r="30" spans="2:22" ht="23.25" customHeight="1" x14ac:dyDescent="0.55000000000000004">
      <c r="B30" s="4" t="s">
        <v>107</v>
      </c>
      <c r="D30" s="62">
        <v>0</v>
      </c>
      <c r="E30" s="117"/>
      <c r="F30" s="62">
        <v>0</v>
      </c>
      <c r="G30" s="117"/>
      <c r="H30" s="62">
        <v>0</v>
      </c>
      <c r="I30" s="117"/>
      <c r="J30" s="62">
        <v>0</v>
      </c>
      <c r="K30" s="117"/>
      <c r="L30" s="131">
        <v>0</v>
      </c>
      <c r="M30" s="117"/>
      <c r="N30" s="62">
        <v>292000000</v>
      </c>
      <c r="O30" s="117"/>
      <c r="P30" s="62">
        <v>0</v>
      </c>
      <c r="Q30" s="117"/>
      <c r="R30" s="62">
        <v>-383941116</v>
      </c>
      <c r="S30" s="117"/>
      <c r="T30" s="62">
        <v>-91941116</v>
      </c>
      <c r="U30" s="117"/>
      <c r="V30" s="129">
        <v>-0.44</v>
      </c>
    </row>
    <row r="31" spans="2:22" ht="23.25" customHeight="1" x14ac:dyDescent="0.55000000000000004">
      <c r="B31" s="4" t="s">
        <v>94</v>
      </c>
      <c r="D31" s="62">
        <v>0</v>
      </c>
      <c r="E31" s="117"/>
      <c r="F31" s="62">
        <v>0</v>
      </c>
      <c r="G31" s="117"/>
      <c r="H31" s="62">
        <v>0</v>
      </c>
      <c r="I31" s="117"/>
      <c r="J31" s="62">
        <v>0</v>
      </c>
      <c r="K31" s="117"/>
      <c r="L31" s="131">
        <v>0</v>
      </c>
      <c r="M31" s="117"/>
      <c r="N31" s="62">
        <v>0</v>
      </c>
      <c r="O31" s="117"/>
      <c r="P31" s="62">
        <v>0</v>
      </c>
      <c r="Q31" s="117"/>
      <c r="R31" s="62">
        <v>-276842915</v>
      </c>
      <c r="S31" s="117"/>
      <c r="T31" s="62">
        <v>-276842915</v>
      </c>
      <c r="U31" s="117"/>
      <c r="V31" s="129">
        <v>-1.32</v>
      </c>
    </row>
    <row r="32" spans="2:22" ht="23.25" customHeight="1" x14ac:dyDescent="0.55000000000000004">
      <c r="B32" s="4" t="s">
        <v>90</v>
      </c>
      <c r="D32" s="62">
        <v>0</v>
      </c>
      <c r="E32" s="117"/>
      <c r="F32" s="62">
        <v>0</v>
      </c>
      <c r="G32" s="117"/>
      <c r="H32" s="62">
        <v>0</v>
      </c>
      <c r="I32" s="117"/>
      <c r="J32" s="62">
        <v>0</v>
      </c>
      <c r="K32" s="117"/>
      <c r="L32" s="131">
        <v>0</v>
      </c>
      <c r="M32" s="117"/>
      <c r="N32" s="62">
        <v>0</v>
      </c>
      <c r="O32" s="117"/>
      <c r="P32" s="62">
        <v>0</v>
      </c>
      <c r="Q32" s="117"/>
      <c r="R32" s="62">
        <v>-392649732</v>
      </c>
      <c r="S32" s="117"/>
      <c r="T32" s="62">
        <v>-392649732</v>
      </c>
      <c r="U32" s="117"/>
      <c r="V32" s="129">
        <v>-1.87</v>
      </c>
    </row>
    <row r="33" spans="1:22" ht="23.25" customHeight="1" x14ac:dyDescent="0.55000000000000004">
      <c r="B33" s="4" t="s">
        <v>96</v>
      </c>
      <c r="D33" s="62">
        <v>0</v>
      </c>
      <c r="E33" s="117"/>
      <c r="F33" s="62">
        <v>0</v>
      </c>
      <c r="G33" s="117"/>
      <c r="H33" s="62">
        <v>0</v>
      </c>
      <c r="I33" s="117"/>
      <c r="J33" s="62">
        <v>0</v>
      </c>
      <c r="K33" s="117"/>
      <c r="L33" s="131">
        <v>0</v>
      </c>
      <c r="M33" s="117"/>
      <c r="N33" s="62">
        <v>307625418</v>
      </c>
      <c r="O33" s="117"/>
      <c r="P33" s="62">
        <v>0</v>
      </c>
      <c r="Q33" s="117"/>
      <c r="R33" s="62">
        <v>-727407054</v>
      </c>
      <c r="S33" s="117"/>
      <c r="T33" s="62">
        <v>-419781636</v>
      </c>
      <c r="U33" s="117"/>
      <c r="V33" s="129">
        <v>-2</v>
      </c>
    </row>
    <row r="34" spans="1:22" ht="23.25" customHeight="1" x14ac:dyDescent="0.55000000000000004">
      <c r="B34" s="4" t="s">
        <v>104</v>
      </c>
      <c r="D34" s="62">
        <v>0</v>
      </c>
      <c r="E34" s="117"/>
      <c r="F34" s="62">
        <v>0</v>
      </c>
      <c r="G34" s="117"/>
      <c r="H34" s="62">
        <v>0</v>
      </c>
      <c r="I34" s="117"/>
      <c r="J34" s="62">
        <v>0</v>
      </c>
      <c r="K34" s="117"/>
      <c r="L34" s="131">
        <v>0</v>
      </c>
      <c r="M34" s="117"/>
      <c r="N34" s="62">
        <v>108500000</v>
      </c>
      <c r="O34" s="117"/>
      <c r="P34" s="62">
        <v>0</v>
      </c>
      <c r="Q34" s="117"/>
      <c r="R34" s="62">
        <v>-535792950</v>
      </c>
      <c r="S34" s="117"/>
      <c r="T34" s="62">
        <v>-427292950</v>
      </c>
      <c r="U34" s="117"/>
      <c r="V34" s="129">
        <v>-2.04</v>
      </c>
    </row>
    <row r="35" spans="1:22" ht="23.25" customHeight="1" x14ac:dyDescent="0.55000000000000004">
      <c r="B35" s="4" t="s">
        <v>95</v>
      </c>
      <c r="D35" s="62">
        <v>0</v>
      </c>
      <c r="E35" s="117"/>
      <c r="F35" s="62">
        <v>0</v>
      </c>
      <c r="G35" s="117"/>
      <c r="H35" s="62">
        <v>0</v>
      </c>
      <c r="I35" s="117"/>
      <c r="J35" s="62">
        <v>0</v>
      </c>
      <c r="K35" s="117"/>
      <c r="L35" s="131">
        <v>0</v>
      </c>
      <c r="M35" s="117"/>
      <c r="N35" s="62">
        <v>38620800</v>
      </c>
      <c r="O35" s="117"/>
      <c r="P35" s="62">
        <v>0</v>
      </c>
      <c r="Q35" s="117"/>
      <c r="R35" s="62">
        <v>-521819377</v>
      </c>
      <c r="S35" s="117"/>
      <c r="T35" s="62">
        <v>-483198577</v>
      </c>
      <c r="U35" s="117"/>
      <c r="V35" s="129">
        <v>-2.2999999999999998</v>
      </c>
    </row>
    <row r="36" spans="1:22" ht="23.25" customHeight="1" x14ac:dyDescent="0.55000000000000004">
      <c r="B36" s="4" t="s">
        <v>103</v>
      </c>
      <c r="D36" s="62">
        <v>0</v>
      </c>
      <c r="E36" s="117"/>
      <c r="F36" s="62">
        <v>-618603881</v>
      </c>
      <c r="G36" s="117"/>
      <c r="H36" s="62">
        <v>-67034267</v>
      </c>
      <c r="I36" s="117"/>
      <c r="J36" s="62">
        <v>-685638148</v>
      </c>
      <c r="K36" s="117"/>
      <c r="L36" s="131">
        <v>-16.059999999999999</v>
      </c>
      <c r="M36" s="117"/>
      <c r="N36" s="62">
        <v>0</v>
      </c>
      <c r="O36" s="117"/>
      <c r="P36" s="62">
        <v>-618603881</v>
      </c>
      <c r="Q36" s="117"/>
      <c r="R36" s="62">
        <v>126845721</v>
      </c>
      <c r="S36" s="117"/>
      <c r="T36" s="62">
        <v>-491758160</v>
      </c>
      <c r="U36" s="117"/>
      <c r="V36" s="129">
        <v>-2.34</v>
      </c>
    </row>
    <row r="37" spans="1:22" ht="23.25" customHeight="1" x14ac:dyDescent="0.55000000000000004">
      <c r="B37" s="4" t="s">
        <v>99</v>
      </c>
      <c r="D37" s="62">
        <v>0</v>
      </c>
      <c r="E37" s="117"/>
      <c r="F37" s="62">
        <v>0</v>
      </c>
      <c r="G37" s="117"/>
      <c r="H37" s="62">
        <v>-60637043</v>
      </c>
      <c r="I37" s="117"/>
      <c r="J37" s="62">
        <v>-60637043</v>
      </c>
      <c r="K37" s="117"/>
      <c r="L37" s="131">
        <v>-1.42</v>
      </c>
      <c r="M37" s="117"/>
      <c r="N37" s="62">
        <v>282900000</v>
      </c>
      <c r="O37" s="117"/>
      <c r="P37" s="62">
        <v>0</v>
      </c>
      <c r="Q37" s="117"/>
      <c r="R37" s="62">
        <v>-819173427</v>
      </c>
      <c r="S37" s="117"/>
      <c r="T37" s="62">
        <v>-536273427</v>
      </c>
      <c r="U37" s="117"/>
      <c r="V37" s="129" t="s">
        <v>192</v>
      </c>
    </row>
    <row r="38" spans="1:22" ht="23.25" customHeight="1" x14ac:dyDescent="0.55000000000000004">
      <c r="B38" s="4" t="s">
        <v>273</v>
      </c>
      <c r="D38" s="62">
        <v>0</v>
      </c>
      <c r="E38" s="117"/>
      <c r="F38" s="62">
        <v>-586887120</v>
      </c>
      <c r="G38" s="117"/>
      <c r="H38" s="62">
        <v>0</v>
      </c>
      <c r="I38" s="117"/>
      <c r="J38" s="62">
        <v>-586887120</v>
      </c>
      <c r="K38" s="117"/>
      <c r="L38" s="131">
        <v>-13.75</v>
      </c>
      <c r="M38" s="117"/>
      <c r="N38" s="62">
        <v>0</v>
      </c>
      <c r="O38" s="117"/>
      <c r="P38" s="62">
        <v>-555745928</v>
      </c>
      <c r="Q38" s="117"/>
      <c r="R38" s="62">
        <v>0</v>
      </c>
      <c r="S38" s="117"/>
      <c r="T38" s="62">
        <v>-555745928</v>
      </c>
      <c r="U38" s="117"/>
      <c r="V38" s="129">
        <v>-2.65</v>
      </c>
    </row>
    <row r="39" spans="1:22" ht="23.25" customHeight="1" x14ac:dyDescent="0.55000000000000004">
      <c r="B39" s="4" t="s">
        <v>13</v>
      </c>
      <c r="D39" s="62">
        <v>0</v>
      </c>
      <c r="E39" s="117"/>
      <c r="F39" s="62">
        <v>-577698722</v>
      </c>
      <c r="G39" s="117"/>
      <c r="H39" s="62">
        <v>-120035204</v>
      </c>
      <c r="I39" s="117"/>
      <c r="J39" s="62">
        <v>-697733926</v>
      </c>
      <c r="K39" s="117"/>
      <c r="L39" s="131">
        <v>-16.350000000000001</v>
      </c>
      <c r="M39" s="117"/>
      <c r="N39" s="62">
        <v>0</v>
      </c>
      <c r="O39" s="117"/>
      <c r="P39" s="62">
        <v>-577698722</v>
      </c>
      <c r="Q39" s="117"/>
      <c r="R39" s="62">
        <v>-100478521</v>
      </c>
      <c r="S39" s="117"/>
      <c r="T39" s="62">
        <v>-678177243</v>
      </c>
      <c r="U39" s="117"/>
      <c r="V39" s="129">
        <v>-3.23</v>
      </c>
    </row>
    <row r="40" spans="1:22" x14ac:dyDescent="0.55000000000000004">
      <c r="D40" s="62"/>
      <c r="E40" s="117"/>
      <c r="F40" s="62"/>
      <c r="G40" s="117"/>
      <c r="H40" s="62"/>
      <c r="I40" s="117"/>
      <c r="J40" s="62"/>
      <c r="K40" s="117"/>
      <c r="L40" s="118"/>
      <c r="M40" s="117"/>
      <c r="N40" s="62"/>
      <c r="O40" s="117"/>
      <c r="P40" s="62"/>
      <c r="Q40" s="117"/>
      <c r="R40" s="62"/>
      <c r="S40" s="117"/>
      <c r="T40" s="62"/>
      <c r="U40" s="117"/>
      <c r="V40" s="31"/>
    </row>
    <row r="41" spans="1:22" ht="21.75" thickBot="1" x14ac:dyDescent="0.6">
      <c r="B41" s="35" t="s">
        <v>67</v>
      </c>
      <c r="D41" s="66">
        <f>SUM(D10:D40)</f>
        <v>0</v>
      </c>
      <c r="E41" s="5"/>
      <c r="F41" s="66">
        <f>SUM(F10:F40)</f>
        <v>-1852422014</v>
      </c>
      <c r="G41" s="5"/>
      <c r="H41" s="66">
        <f>SUM(H10:H40)</f>
        <v>-281475448</v>
      </c>
      <c r="I41" s="5"/>
      <c r="J41" s="66">
        <f>SUM(J10:J40)</f>
        <v>-2133897462</v>
      </c>
      <c r="K41" s="5"/>
      <c r="L41" s="130">
        <f>SUM(L10:L40)</f>
        <v>-49.99</v>
      </c>
      <c r="M41" s="5"/>
      <c r="N41" s="66">
        <f>SUM(N10:N40)</f>
        <v>1552383825</v>
      </c>
      <c r="O41" s="5"/>
      <c r="P41" s="66"/>
      <c r="Q41" s="5"/>
      <c r="R41" s="66">
        <f>SUM(R10:R40)</f>
        <v>-3581214473</v>
      </c>
      <c r="S41" s="5"/>
      <c r="T41" s="66">
        <f>SUM(T10:T40)</f>
        <v>-3850111470</v>
      </c>
      <c r="U41" s="5"/>
      <c r="V41" s="130">
        <f>SUM(V10:V40)</f>
        <v>-15.800000000000002</v>
      </c>
    </row>
    <row r="42" spans="1:22" ht="21.75" thickTop="1" x14ac:dyDescent="0.55000000000000004"/>
    <row r="43" spans="1:22" ht="21" customHeight="1" x14ac:dyDescent="0.55000000000000004">
      <c r="A43" s="222">
        <v>11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</row>
    <row r="44" spans="1:22" x14ac:dyDescent="0.55000000000000004">
      <c r="T44" s="21"/>
    </row>
  </sheetData>
  <sortState xmlns:xlrd2="http://schemas.microsoft.com/office/spreadsheetml/2017/richdata2" ref="B10:V39">
    <sortCondition descending="1" ref="T10:T39"/>
  </sortState>
  <mergeCells count="17">
    <mergeCell ref="F9"/>
    <mergeCell ref="H9"/>
    <mergeCell ref="J9"/>
    <mergeCell ref="A43:V43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</mergeCells>
  <printOptions horizontalCentered="1" verticalCentered="1"/>
  <pageMargins left="0" right="0" top="0" bottom="0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38"/>
  <sheetViews>
    <sheetView rightToLeft="1" view="pageBreakPreview" topLeftCell="A7" zoomScale="85" zoomScaleNormal="70" zoomScaleSheetLayoutView="85" workbookViewId="0">
      <selection activeCell="B9" sqref="B9:R30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7" t="s">
        <v>83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4"/>
      <c r="R2" s="14"/>
      <c r="S2" s="14"/>
      <c r="T2" s="14"/>
      <c r="U2" s="14"/>
    </row>
    <row r="3" spans="2:28" ht="30" x14ac:dyDescent="0.6">
      <c r="B3" s="177" t="s">
        <v>39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4"/>
      <c r="R3" s="14"/>
    </row>
    <row r="4" spans="2:28" ht="30" x14ac:dyDescent="0.6">
      <c r="B4" s="177" t="s">
        <v>290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8" t="s">
        <v>43</v>
      </c>
      <c r="D7" s="179" t="s">
        <v>41</v>
      </c>
      <c r="E7" s="179" t="s">
        <v>41</v>
      </c>
      <c r="F7" s="179" t="s">
        <v>41</v>
      </c>
      <c r="G7" s="179" t="s">
        <v>41</v>
      </c>
      <c r="H7" s="179" t="s">
        <v>41</v>
      </c>
      <c r="I7" s="179" t="s">
        <v>41</v>
      </c>
      <c r="J7" s="179" t="s">
        <v>41</v>
      </c>
      <c r="L7" s="179" t="s">
        <v>42</v>
      </c>
      <c r="M7" s="179" t="s">
        <v>42</v>
      </c>
      <c r="N7" s="179" t="s">
        <v>42</v>
      </c>
      <c r="O7" s="179" t="s">
        <v>42</v>
      </c>
      <c r="P7" s="179" t="s">
        <v>42</v>
      </c>
      <c r="Q7" s="179" t="s">
        <v>42</v>
      </c>
      <c r="R7" s="179" t="s">
        <v>42</v>
      </c>
    </row>
    <row r="8" spans="2:28" s="37" customFormat="1" ht="48" customHeight="1" x14ac:dyDescent="0.75">
      <c r="B8" s="178" t="s">
        <v>43</v>
      </c>
      <c r="D8" s="224" t="s">
        <v>60</v>
      </c>
      <c r="E8" s="38"/>
      <c r="F8" s="224" t="s">
        <v>57</v>
      </c>
      <c r="G8" s="38"/>
      <c r="H8" s="224" t="s">
        <v>58</v>
      </c>
      <c r="I8" s="38"/>
      <c r="J8" s="224" t="s">
        <v>61</v>
      </c>
      <c r="L8" s="224" t="s">
        <v>60</v>
      </c>
      <c r="M8" s="38"/>
      <c r="N8" s="224" t="s">
        <v>57</v>
      </c>
      <c r="O8" s="38"/>
      <c r="P8" s="224" t="s">
        <v>58</v>
      </c>
      <c r="Q8" s="38"/>
      <c r="R8" s="224" t="s">
        <v>61</v>
      </c>
    </row>
    <row r="9" spans="2:28" ht="21.75" x14ac:dyDescent="0.6">
      <c r="B9" s="34" t="s">
        <v>88</v>
      </c>
      <c r="C9" s="4"/>
      <c r="D9" s="64">
        <v>0</v>
      </c>
      <c r="E9" s="5"/>
      <c r="F9" s="64">
        <v>0</v>
      </c>
      <c r="G9" s="5"/>
      <c r="H9" s="64">
        <v>0</v>
      </c>
      <c r="I9" s="5"/>
      <c r="J9" s="64">
        <v>0</v>
      </c>
      <c r="K9" s="5"/>
      <c r="L9" s="64">
        <v>1988900495</v>
      </c>
      <c r="M9" s="5"/>
      <c r="N9" s="64">
        <v>0</v>
      </c>
      <c r="O9" s="5"/>
      <c r="P9" s="64">
        <v>104703516</v>
      </c>
      <c r="Q9" s="4"/>
      <c r="R9" s="64">
        <v>2093604011</v>
      </c>
    </row>
    <row r="10" spans="2:28" ht="21.75" x14ac:dyDescent="0.6">
      <c r="B10" s="4" t="s">
        <v>220</v>
      </c>
      <c r="C10" s="4"/>
      <c r="D10" s="65">
        <v>0</v>
      </c>
      <c r="E10" s="5"/>
      <c r="F10" s="65">
        <v>1577906601</v>
      </c>
      <c r="G10" s="5"/>
      <c r="H10" s="65">
        <v>99779762</v>
      </c>
      <c r="I10" s="5"/>
      <c r="J10" s="65">
        <v>1677686363</v>
      </c>
      <c r="K10" s="5"/>
      <c r="L10" s="65">
        <v>0</v>
      </c>
      <c r="M10" s="5"/>
      <c r="N10" s="65">
        <v>1936587192</v>
      </c>
      <c r="O10" s="5"/>
      <c r="P10" s="65">
        <v>99779762</v>
      </c>
      <c r="Q10" s="4"/>
      <c r="R10" s="65">
        <v>2036366954</v>
      </c>
    </row>
    <row r="11" spans="2:28" ht="21.75" x14ac:dyDescent="0.6">
      <c r="B11" s="4" t="s">
        <v>223</v>
      </c>
      <c r="C11" s="4"/>
      <c r="D11" s="65">
        <v>0</v>
      </c>
      <c r="E11" s="5"/>
      <c r="F11" s="65">
        <v>1147895194</v>
      </c>
      <c r="G11" s="5"/>
      <c r="H11" s="65">
        <v>0</v>
      </c>
      <c r="I11" s="5"/>
      <c r="J11" s="65">
        <v>1147895194</v>
      </c>
      <c r="K11" s="5"/>
      <c r="L11" s="65">
        <v>0</v>
      </c>
      <c r="M11" s="5"/>
      <c r="N11" s="65">
        <v>1670757125</v>
      </c>
      <c r="O11" s="5"/>
      <c r="P11" s="65">
        <v>7563033</v>
      </c>
      <c r="Q11" s="4"/>
      <c r="R11" s="65">
        <v>1678320158</v>
      </c>
    </row>
    <row r="12" spans="2:28" ht="21.75" x14ac:dyDescent="0.6">
      <c r="B12" s="4" t="s">
        <v>234</v>
      </c>
      <c r="C12" s="4"/>
      <c r="D12" s="65">
        <v>0</v>
      </c>
      <c r="E12" s="5"/>
      <c r="F12" s="65">
        <v>0</v>
      </c>
      <c r="G12" s="5"/>
      <c r="H12" s="65">
        <v>1190807542</v>
      </c>
      <c r="I12" s="5"/>
      <c r="J12" s="65">
        <v>1190807542</v>
      </c>
      <c r="K12" s="5"/>
      <c r="L12" s="65">
        <v>0</v>
      </c>
      <c r="M12" s="5"/>
      <c r="N12" s="65">
        <v>0</v>
      </c>
      <c r="O12" s="5"/>
      <c r="P12" s="65">
        <v>1190807542</v>
      </c>
      <c r="Q12" s="4"/>
      <c r="R12" s="65">
        <v>1190807542</v>
      </c>
    </row>
    <row r="13" spans="2:28" ht="21.75" x14ac:dyDescent="0.6">
      <c r="B13" s="4" t="s">
        <v>106</v>
      </c>
      <c r="C13" s="4"/>
      <c r="D13" s="65">
        <v>0</v>
      </c>
      <c r="E13" s="5"/>
      <c r="F13" s="65">
        <v>0</v>
      </c>
      <c r="G13" s="5"/>
      <c r="H13" s="65">
        <v>0</v>
      </c>
      <c r="I13" s="5"/>
      <c r="J13" s="65">
        <v>0</v>
      </c>
      <c r="K13" s="5"/>
      <c r="L13" s="65">
        <v>0</v>
      </c>
      <c r="M13" s="5"/>
      <c r="N13" s="65">
        <v>0</v>
      </c>
      <c r="O13" s="5"/>
      <c r="P13" s="65">
        <v>1134067225</v>
      </c>
      <c r="Q13" s="4"/>
      <c r="R13" s="65">
        <v>1134067225</v>
      </c>
    </row>
    <row r="14" spans="2:28" ht="21.75" x14ac:dyDescent="0.6">
      <c r="B14" s="4" t="s">
        <v>100</v>
      </c>
      <c r="C14" s="4"/>
      <c r="D14" s="65">
        <v>0</v>
      </c>
      <c r="E14" s="5"/>
      <c r="F14" s="65">
        <v>0</v>
      </c>
      <c r="G14" s="5"/>
      <c r="H14" s="65">
        <v>0</v>
      </c>
      <c r="I14" s="5"/>
      <c r="J14" s="65">
        <v>0</v>
      </c>
      <c r="K14" s="5"/>
      <c r="L14" s="65">
        <v>0</v>
      </c>
      <c r="M14" s="5"/>
      <c r="N14" s="65">
        <v>0</v>
      </c>
      <c r="O14" s="5"/>
      <c r="P14" s="65">
        <v>761528368</v>
      </c>
      <c r="Q14" s="4"/>
      <c r="R14" s="65">
        <v>761528368</v>
      </c>
    </row>
    <row r="15" spans="2:28" ht="21.75" x14ac:dyDescent="0.6">
      <c r="B15" s="4" t="s">
        <v>240</v>
      </c>
      <c r="C15" s="4"/>
      <c r="D15" s="65">
        <v>0</v>
      </c>
      <c r="E15" s="5"/>
      <c r="F15" s="65">
        <v>463605454</v>
      </c>
      <c r="G15" s="5"/>
      <c r="H15" s="65">
        <v>0</v>
      </c>
      <c r="I15" s="5"/>
      <c r="J15" s="65">
        <v>463605454</v>
      </c>
      <c r="K15" s="5"/>
      <c r="L15" s="65">
        <v>0</v>
      </c>
      <c r="M15" s="5"/>
      <c r="N15" s="65">
        <v>502337604</v>
      </c>
      <c r="O15" s="5"/>
      <c r="P15" s="65">
        <v>1056813</v>
      </c>
      <c r="Q15" s="4"/>
      <c r="R15" s="65">
        <v>503394417</v>
      </c>
    </row>
    <row r="16" spans="2:28" ht="21.75" x14ac:dyDescent="0.6">
      <c r="B16" s="4" t="s">
        <v>79</v>
      </c>
      <c r="C16" s="4"/>
      <c r="D16" s="65">
        <v>0</v>
      </c>
      <c r="E16" s="5"/>
      <c r="F16" s="65">
        <v>0</v>
      </c>
      <c r="G16" s="5"/>
      <c r="H16" s="65">
        <v>0</v>
      </c>
      <c r="I16" s="5"/>
      <c r="J16" s="65">
        <v>0</v>
      </c>
      <c r="K16" s="5"/>
      <c r="L16" s="65">
        <v>0</v>
      </c>
      <c r="M16" s="5"/>
      <c r="N16" s="65">
        <v>0</v>
      </c>
      <c r="O16" s="5"/>
      <c r="P16" s="65">
        <v>471325377</v>
      </c>
      <c r="Q16" s="4"/>
      <c r="R16" s="65">
        <v>471325377</v>
      </c>
    </row>
    <row r="17" spans="2:18" ht="21.75" x14ac:dyDescent="0.6">
      <c r="B17" s="4" t="s">
        <v>237</v>
      </c>
      <c r="C17" s="4"/>
      <c r="D17" s="65">
        <v>0</v>
      </c>
      <c r="E17" s="5"/>
      <c r="F17" s="65">
        <v>200172238</v>
      </c>
      <c r="G17" s="5"/>
      <c r="H17" s="65">
        <v>227164</v>
      </c>
      <c r="I17" s="5"/>
      <c r="J17" s="65">
        <v>200399402</v>
      </c>
      <c r="K17" s="5"/>
      <c r="L17" s="65">
        <v>0</v>
      </c>
      <c r="M17" s="5"/>
      <c r="N17" s="65">
        <v>291467366</v>
      </c>
      <c r="O17" s="5"/>
      <c r="P17" s="65">
        <v>227164</v>
      </c>
      <c r="Q17" s="4"/>
      <c r="R17" s="65">
        <v>291694530</v>
      </c>
    </row>
    <row r="18" spans="2:18" ht="21.75" x14ac:dyDescent="0.6">
      <c r="B18" s="4" t="s">
        <v>226</v>
      </c>
      <c r="C18" s="4"/>
      <c r="D18" s="65">
        <v>0</v>
      </c>
      <c r="E18" s="5"/>
      <c r="F18" s="65">
        <v>111180973</v>
      </c>
      <c r="G18" s="5"/>
      <c r="H18" s="65">
        <v>20858213</v>
      </c>
      <c r="I18" s="5"/>
      <c r="J18" s="65">
        <v>132039186</v>
      </c>
      <c r="K18" s="5"/>
      <c r="L18" s="65">
        <v>0</v>
      </c>
      <c r="M18" s="5"/>
      <c r="N18" s="65">
        <v>145261022</v>
      </c>
      <c r="O18" s="5"/>
      <c r="P18" s="65">
        <v>90090334</v>
      </c>
      <c r="Q18" s="4"/>
      <c r="R18" s="65">
        <v>235351356</v>
      </c>
    </row>
    <row r="19" spans="2:18" ht="21.75" x14ac:dyDescent="0.6">
      <c r="B19" s="4" t="s">
        <v>80</v>
      </c>
      <c r="C19" s="4"/>
      <c r="D19" s="65">
        <v>0</v>
      </c>
      <c r="E19" s="5"/>
      <c r="F19" s="65">
        <v>0</v>
      </c>
      <c r="G19" s="5"/>
      <c r="H19" s="65">
        <v>0</v>
      </c>
      <c r="I19" s="5"/>
      <c r="J19" s="65">
        <v>0</v>
      </c>
      <c r="K19" s="5"/>
      <c r="L19" s="65">
        <v>0</v>
      </c>
      <c r="M19" s="5"/>
      <c r="N19" s="65">
        <v>0</v>
      </c>
      <c r="O19" s="5"/>
      <c r="P19" s="65">
        <v>226851121</v>
      </c>
      <c r="Q19" s="4"/>
      <c r="R19" s="65">
        <v>226851121</v>
      </c>
    </row>
    <row r="20" spans="2:18" ht="21.75" x14ac:dyDescent="0.6">
      <c r="B20" s="4" t="s">
        <v>242</v>
      </c>
      <c r="C20" s="4"/>
      <c r="D20" s="65">
        <v>0</v>
      </c>
      <c r="E20" s="5"/>
      <c r="F20" s="65">
        <v>0</v>
      </c>
      <c r="G20" s="5"/>
      <c r="H20" s="65">
        <v>97543287</v>
      </c>
      <c r="I20" s="5"/>
      <c r="J20" s="65">
        <v>97543287</v>
      </c>
      <c r="K20" s="5"/>
      <c r="L20" s="65">
        <v>0</v>
      </c>
      <c r="M20" s="5"/>
      <c r="N20" s="65">
        <v>0</v>
      </c>
      <c r="O20" s="5"/>
      <c r="P20" s="65">
        <v>97543287</v>
      </c>
      <c r="Q20" s="4"/>
      <c r="R20" s="65">
        <v>97543287</v>
      </c>
    </row>
    <row r="21" spans="2:18" ht="21.75" x14ac:dyDescent="0.6">
      <c r="B21" s="4" t="s">
        <v>229</v>
      </c>
      <c r="C21" s="4"/>
      <c r="D21" s="65">
        <v>0</v>
      </c>
      <c r="E21" s="5"/>
      <c r="F21" s="65">
        <v>0</v>
      </c>
      <c r="G21" s="5"/>
      <c r="H21" s="65">
        <v>0</v>
      </c>
      <c r="I21" s="5"/>
      <c r="J21" s="65">
        <v>0</v>
      </c>
      <c r="K21" s="5"/>
      <c r="L21" s="65">
        <v>0</v>
      </c>
      <c r="M21" s="5"/>
      <c r="N21" s="65">
        <v>0</v>
      </c>
      <c r="O21" s="5"/>
      <c r="P21" s="65">
        <v>57922755</v>
      </c>
      <c r="Q21" s="4"/>
      <c r="R21" s="65">
        <v>57922755</v>
      </c>
    </row>
    <row r="22" spans="2:18" ht="21.75" x14ac:dyDescent="0.6">
      <c r="B22" s="4" t="s">
        <v>86</v>
      </c>
      <c r="C22" s="4"/>
      <c r="D22" s="65">
        <v>0</v>
      </c>
      <c r="E22" s="5"/>
      <c r="F22" s="65">
        <v>0</v>
      </c>
      <c r="G22" s="5"/>
      <c r="H22" s="65">
        <v>0</v>
      </c>
      <c r="I22" s="5"/>
      <c r="J22" s="65">
        <v>0</v>
      </c>
      <c r="K22" s="5"/>
      <c r="L22" s="65">
        <v>0</v>
      </c>
      <c r="M22" s="5"/>
      <c r="N22" s="65">
        <v>0</v>
      </c>
      <c r="O22" s="5"/>
      <c r="P22" s="65">
        <v>12922488</v>
      </c>
      <c r="Q22" s="4"/>
      <c r="R22" s="65">
        <v>12922488</v>
      </c>
    </row>
    <row r="23" spans="2:18" ht="21.75" x14ac:dyDescent="0.6">
      <c r="B23" s="4" t="s">
        <v>101</v>
      </c>
      <c r="C23" s="4"/>
      <c r="D23" s="65">
        <v>0</v>
      </c>
      <c r="E23" s="5"/>
      <c r="F23" s="65">
        <v>0</v>
      </c>
      <c r="G23" s="5"/>
      <c r="H23" s="65">
        <v>0</v>
      </c>
      <c r="I23" s="5"/>
      <c r="J23" s="65">
        <v>0</v>
      </c>
      <c r="K23" s="5"/>
      <c r="L23" s="65">
        <v>0</v>
      </c>
      <c r="M23" s="5"/>
      <c r="N23" s="65">
        <v>0</v>
      </c>
      <c r="O23" s="5"/>
      <c r="P23" s="65">
        <v>9513536</v>
      </c>
      <c r="Q23" s="4"/>
      <c r="R23" s="65">
        <v>9513536</v>
      </c>
    </row>
    <row r="24" spans="2:18" ht="21.75" x14ac:dyDescent="0.6">
      <c r="B24" s="4" t="s">
        <v>105</v>
      </c>
      <c r="C24" s="4"/>
      <c r="D24" s="65">
        <v>0</v>
      </c>
      <c r="E24" s="5"/>
      <c r="F24" s="65">
        <v>0</v>
      </c>
      <c r="G24" s="5"/>
      <c r="H24" s="65">
        <v>0</v>
      </c>
      <c r="I24" s="5"/>
      <c r="J24" s="65">
        <v>0</v>
      </c>
      <c r="K24" s="5"/>
      <c r="L24" s="65">
        <v>0</v>
      </c>
      <c r="M24" s="5"/>
      <c r="N24" s="65">
        <v>0</v>
      </c>
      <c r="O24" s="5"/>
      <c r="P24" s="65">
        <v>-11683877</v>
      </c>
      <c r="Q24" s="4"/>
      <c r="R24" s="65">
        <v>-11683877</v>
      </c>
    </row>
    <row r="25" spans="2:18" ht="21.75" x14ac:dyDescent="0.6">
      <c r="B25" s="4" t="s">
        <v>110</v>
      </c>
      <c r="C25" s="4"/>
      <c r="D25" s="65">
        <v>0</v>
      </c>
      <c r="E25" s="5"/>
      <c r="F25" s="65">
        <v>0</v>
      </c>
      <c r="G25" s="5"/>
      <c r="H25" s="65">
        <v>0</v>
      </c>
      <c r="I25" s="5"/>
      <c r="J25" s="65">
        <v>0</v>
      </c>
      <c r="K25" s="5"/>
      <c r="L25" s="65">
        <v>0</v>
      </c>
      <c r="M25" s="5"/>
      <c r="N25" s="65">
        <v>0</v>
      </c>
      <c r="O25" s="5"/>
      <c r="P25" s="65">
        <v>-13209603</v>
      </c>
      <c r="Q25" s="4"/>
      <c r="R25" s="65">
        <v>-13209603</v>
      </c>
    </row>
    <row r="26" spans="2:18" ht="21.75" x14ac:dyDescent="0.6">
      <c r="B26" s="4" t="s">
        <v>97</v>
      </c>
      <c r="C26" s="4"/>
      <c r="D26" s="65">
        <v>0</v>
      </c>
      <c r="E26" s="5"/>
      <c r="F26" s="65">
        <v>0</v>
      </c>
      <c r="G26" s="5"/>
      <c r="H26" s="65">
        <v>0</v>
      </c>
      <c r="I26" s="5"/>
      <c r="J26" s="65">
        <v>0</v>
      </c>
      <c r="K26" s="5"/>
      <c r="L26" s="65">
        <v>0</v>
      </c>
      <c r="M26" s="5"/>
      <c r="N26" s="65">
        <v>0</v>
      </c>
      <c r="O26" s="5"/>
      <c r="P26" s="65">
        <v>-15236034</v>
      </c>
      <c r="Q26" s="4"/>
      <c r="R26" s="65">
        <v>-15236034</v>
      </c>
    </row>
    <row r="27" spans="2:18" ht="21.75" x14ac:dyDescent="0.6">
      <c r="B27" s="4" t="s">
        <v>108</v>
      </c>
      <c r="C27" s="4"/>
      <c r="D27" s="65">
        <v>0</v>
      </c>
      <c r="E27" s="5"/>
      <c r="F27" s="65">
        <v>0</v>
      </c>
      <c r="G27" s="5"/>
      <c r="H27" s="65">
        <v>0</v>
      </c>
      <c r="I27" s="5"/>
      <c r="J27" s="65">
        <v>0</v>
      </c>
      <c r="K27" s="5"/>
      <c r="L27" s="65">
        <v>0</v>
      </c>
      <c r="M27" s="5"/>
      <c r="N27" s="65">
        <v>0</v>
      </c>
      <c r="O27" s="5"/>
      <c r="P27" s="65">
        <v>-17842764</v>
      </c>
      <c r="Q27" s="4"/>
      <c r="R27" s="65">
        <v>-17842764</v>
      </c>
    </row>
    <row r="28" spans="2:18" ht="21.75" x14ac:dyDescent="0.6">
      <c r="B28" s="4" t="s">
        <v>81</v>
      </c>
      <c r="C28" s="4"/>
      <c r="D28" s="65">
        <v>0</v>
      </c>
      <c r="E28" s="5"/>
      <c r="F28" s="65">
        <v>0</v>
      </c>
      <c r="G28" s="5"/>
      <c r="H28" s="65">
        <v>0</v>
      </c>
      <c r="I28" s="5"/>
      <c r="J28" s="65">
        <v>0</v>
      </c>
      <c r="K28" s="5"/>
      <c r="L28" s="65">
        <v>0</v>
      </c>
      <c r="M28" s="5"/>
      <c r="N28" s="65">
        <v>0</v>
      </c>
      <c r="O28" s="5"/>
      <c r="P28" s="65">
        <v>-18416257</v>
      </c>
      <c r="Q28" s="4"/>
      <c r="R28" s="65">
        <v>-18416257</v>
      </c>
    </row>
    <row r="29" spans="2:18" ht="21.75" x14ac:dyDescent="0.6">
      <c r="B29" s="4" t="s">
        <v>78</v>
      </c>
      <c r="C29" s="4"/>
      <c r="D29" s="65">
        <v>0</v>
      </c>
      <c r="E29" s="5"/>
      <c r="F29" s="65">
        <v>0</v>
      </c>
      <c r="G29" s="5"/>
      <c r="H29" s="65">
        <v>0</v>
      </c>
      <c r="I29" s="5"/>
      <c r="J29" s="65">
        <v>0</v>
      </c>
      <c r="K29" s="5"/>
      <c r="L29" s="65">
        <v>0</v>
      </c>
      <c r="M29" s="5"/>
      <c r="N29" s="65">
        <v>0</v>
      </c>
      <c r="O29" s="5"/>
      <c r="P29" s="65">
        <v>-66464947</v>
      </c>
      <c r="Q29" s="4"/>
      <c r="R29" s="65">
        <v>-66464947</v>
      </c>
    </row>
    <row r="30" spans="2:18" ht="21.75" x14ac:dyDescent="0.6">
      <c r="B30" s="4" t="s">
        <v>92</v>
      </c>
      <c r="C30" s="4"/>
      <c r="D30" s="65">
        <v>0</v>
      </c>
      <c r="E30" s="5"/>
      <c r="F30" s="65">
        <v>0</v>
      </c>
      <c r="G30" s="5"/>
      <c r="H30" s="65">
        <v>0</v>
      </c>
      <c r="I30" s="5"/>
      <c r="J30" s="65">
        <v>0</v>
      </c>
      <c r="K30" s="5"/>
      <c r="L30" s="65">
        <v>0</v>
      </c>
      <c r="M30" s="5"/>
      <c r="N30" s="65">
        <v>0</v>
      </c>
      <c r="O30" s="5"/>
      <c r="P30" s="65">
        <v>-455435619</v>
      </c>
      <c r="Q30" s="4"/>
      <c r="R30" s="65">
        <v>-455435619</v>
      </c>
    </row>
    <row r="31" spans="2:18" ht="21.75" x14ac:dyDescent="0.6">
      <c r="B31" s="4"/>
      <c r="C31" s="4"/>
      <c r="D31" s="65"/>
      <c r="E31" s="5"/>
      <c r="F31" s="65"/>
      <c r="G31" s="5"/>
      <c r="H31" s="65"/>
      <c r="I31" s="5"/>
      <c r="J31" s="65"/>
      <c r="K31" s="5"/>
      <c r="L31" s="65"/>
      <c r="M31" s="5"/>
      <c r="N31" s="65"/>
      <c r="O31" s="5"/>
      <c r="P31" s="65"/>
      <c r="Q31" s="4"/>
      <c r="R31" s="65"/>
    </row>
    <row r="32" spans="2:18" ht="24.75" thickBot="1" x14ac:dyDescent="0.65">
      <c r="B32" s="18" t="s">
        <v>67</v>
      </c>
      <c r="D32" s="67">
        <f>SUM(D9:D31)</f>
        <v>0</v>
      </c>
      <c r="E32" s="67">
        <f t="shared" ref="E32:M32" si="0">SUM(E9:E30)</f>
        <v>0</v>
      </c>
      <c r="F32" s="67">
        <f t="shared" si="0"/>
        <v>3500760460</v>
      </c>
      <c r="G32" s="67">
        <f t="shared" si="0"/>
        <v>0</v>
      </c>
      <c r="H32" s="67">
        <f t="shared" si="0"/>
        <v>1409215968</v>
      </c>
      <c r="I32" s="67">
        <f t="shared" si="0"/>
        <v>0</v>
      </c>
      <c r="J32" s="67">
        <f t="shared" si="0"/>
        <v>4909976428</v>
      </c>
      <c r="K32" s="67">
        <f t="shared" si="0"/>
        <v>0</v>
      </c>
      <c r="L32" s="67">
        <f t="shared" si="0"/>
        <v>1988900495</v>
      </c>
      <c r="M32" s="67">
        <f t="shared" si="0"/>
        <v>0</v>
      </c>
      <c r="N32" s="67">
        <f>SUM(N9:N31)</f>
        <v>4546410309</v>
      </c>
      <c r="O32" s="67">
        <f>SUM(O9:O30)</f>
        <v>0</v>
      </c>
      <c r="P32" s="67">
        <f>SUM(P9:P31)</f>
        <v>3667613220</v>
      </c>
      <c r="Q32" s="67">
        <f>SUM(Q9:Q30)</f>
        <v>0</v>
      </c>
      <c r="R32" s="67">
        <f>SUM(R9:R31)</f>
        <v>10202924024</v>
      </c>
    </row>
    <row r="33" spans="1:18" ht="21.75" thickTop="1" x14ac:dyDescent="0.6">
      <c r="L33"/>
    </row>
    <row r="34" spans="1:18" ht="21" customHeight="1" x14ac:dyDescent="0.6">
      <c r="A34" s="176">
        <v>12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</row>
    <row r="35" spans="1:18" x14ac:dyDescent="0.6">
      <c r="L35"/>
    </row>
    <row r="36" spans="1:18" x14ac:dyDescent="0.6">
      <c r="L36"/>
    </row>
    <row r="37" spans="1:18" x14ac:dyDescent="0.6">
      <c r="L37"/>
    </row>
    <row r="38" spans="1:18" x14ac:dyDescent="0.6">
      <c r="L38"/>
    </row>
  </sheetData>
  <sortState xmlns:xlrd2="http://schemas.microsoft.com/office/spreadsheetml/2017/richdata2" ref="B9:R30">
    <sortCondition descending="1" ref="R9:R30"/>
  </sortState>
  <mergeCells count="15">
    <mergeCell ref="A34:R34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7"/>
  <sheetViews>
    <sheetView rightToLeft="1" view="pageBreakPreview" topLeftCell="A12" zoomScale="70" zoomScaleNormal="70" zoomScaleSheetLayoutView="70" workbookViewId="0">
      <selection activeCell="B10" sqref="B10:H33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7" t="s">
        <v>83</v>
      </c>
      <c r="C2" s="177"/>
      <c r="D2" s="177"/>
      <c r="E2" s="177"/>
      <c r="F2" s="177"/>
      <c r="G2" s="177"/>
      <c r="H2" s="177"/>
      <c r="I2" s="177"/>
      <c r="J2" s="177"/>
    </row>
    <row r="3" spans="2:26" ht="31.5" customHeight="1" x14ac:dyDescent="0.55000000000000004">
      <c r="B3" s="177" t="s">
        <v>39</v>
      </c>
      <c r="C3" s="177"/>
      <c r="D3" s="177"/>
      <c r="E3" s="177"/>
      <c r="F3" s="177"/>
      <c r="G3" s="177"/>
      <c r="H3" s="177"/>
      <c r="I3" s="177"/>
      <c r="J3" s="177"/>
    </row>
    <row r="4" spans="2:26" ht="31.5" customHeight="1" x14ac:dyDescent="0.55000000000000004">
      <c r="B4" s="177" t="s">
        <v>290</v>
      </c>
      <c r="C4" s="177"/>
      <c r="D4" s="177"/>
      <c r="E4" s="177"/>
      <c r="F4" s="177"/>
      <c r="G4" s="177"/>
      <c r="H4" s="177"/>
      <c r="I4" s="177"/>
      <c r="J4" s="177"/>
    </row>
    <row r="5" spans="2:26" ht="73.5" customHeight="1" x14ac:dyDescent="0.55000000000000004"/>
    <row r="6" spans="2:26" ht="30" x14ac:dyDescent="0.55000000000000004">
      <c r="B6" s="11" t="s">
        <v>205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81" t="s">
        <v>62</v>
      </c>
      <c r="C8" s="181" t="s">
        <v>62</v>
      </c>
      <c r="D8" s="181" t="s">
        <v>41</v>
      </c>
      <c r="E8" s="181" t="s">
        <v>41</v>
      </c>
      <c r="F8" s="181" t="s">
        <v>41</v>
      </c>
      <c r="H8" s="181" t="s">
        <v>42</v>
      </c>
      <c r="I8" s="181" t="s">
        <v>42</v>
      </c>
      <c r="J8" s="181" t="s">
        <v>42</v>
      </c>
    </row>
    <row r="9" spans="2:26" s="29" customFormat="1" ht="50.25" customHeight="1" x14ac:dyDescent="0.6">
      <c r="B9" s="226" t="s">
        <v>63</v>
      </c>
      <c r="D9" s="226" t="s">
        <v>64</v>
      </c>
      <c r="F9" s="226" t="s">
        <v>65</v>
      </c>
      <c r="H9" s="226" t="s">
        <v>64</v>
      </c>
      <c r="J9" s="226" t="s">
        <v>65</v>
      </c>
    </row>
    <row r="10" spans="2:26" s="4" customFormat="1" ht="27.75" customHeight="1" x14ac:dyDescent="0.55000000000000004">
      <c r="B10" s="5" t="s">
        <v>247</v>
      </c>
      <c r="D10" s="64">
        <v>565858106</v>
      </c>
      <c r="E10" s="5"/>
      <c r="F10" s="9"/>
      <c r="G10" s="5"/>
      <c r="H10" s="64">
        <v>4473131951</v>
      </c>
      <c r="I10" s="5"/>
      <c r="J10" s="94"/>
    </row>
    <row r="11" spans="2:26" s="4" customFormat="1" ht="27.75" customHeight="1" x14ac:dyDescent="0.55000000000000004">
      <c r="B11" s="5" t="s">
        <v>245</v>
      </c>
      <c r="D11" s="65">
        <v>584594252</v>
      </c>
      <c r="E11" s="5"/>
      <c r="F11" s="5"/>
      <c r="G11" s="5"/>
      <c r="H11" s="65">
        <v>3163627795</v>
      </c>
      <c r="I11" s="5"/>
      <c r="J11" s="31"/>
    </row>
    <row r="12" spans="2:26" s="4" customFormat="1" ht="27.75" customHeight="1" x14ac:dyDescent="0.55000000000000004">
      <c r="B12" s="5" t="s">
        <v>246</v>
      </c>
      <c r="D12" s="65">
        <v>0</v>
      </c>
      <c r="E12" s="5"/>
      <c r="F12" s="5"/>
      <c r="G12" s="5"/>
      <c r="H12" s="65">
        <v>1830688521</v>
      </c>
      <c r="I12" s="5"/>
      <c r="J12" s="31"/>
    </row>
    <row r="13" spans="2:26" s="4" customFormat="1" ht="27.75" customHeight="1" x14ac:dyDescent="0.55000000000000004">
      <c r="B13" s="5" t="s">
        <v>264</v>
      </c>
      <c r="D13" s="65">
        <v>0</v>
      </c>
      <c r="E13" s="5"/>
      <c r="F13" s="5"/>
      <c r="G13" s="5"/>
      <c r="H13" s="65">
        <v>1369857924</v>
      </c>
      <c r="I13" s="5"/>
      <c r="J13" s="31"/>
    </row>
    <row r="14" spans="2:26" s="4" customFormat="1" ht="27.75" customHeight="1" x14ac:dyDescent="0.55000000000000004">
      <c r="B14" s="5" t="s">
        <v>265</v>
      </c>
      <c r="D14" s="65">
        <v>0</v>
      </c>
      <c r="E14" s="5"/>
      <c r="F14" s="5"/>
      <c r="G14" s="5"/>
      <c r="H14" s="65">
        <v>1048643862</v>
      </c>
      <c r="I14" s="5"/>
      <c r="J14" s="31"/>
    </row>
    <row r="15" spans="2:26" s="4" customFormat="1" ht="27.75" customHeight="1" x14ac:dyDescent="0.55000000000000004">
      <c r="B15" s="5" t="s">
        <v>276</v>
      </c>
      <c r="D15" s="65">
        <v>541863012</v>
      </c>
      <c r="E15" s="5"/>
      <c r="F15" s="5"/>
      <c r="G15" s="5"/>
      <c r="H15" s="65">
        <v>832190868</v>
      </c>
      <c r="I15" s="5"/>
      <c r="J15" s="31"/>
    </row>
    <row r="16" spans="2:26" s="4" customFormat="1" ht="27.75" customHeight="1" x14ac:dyDescent="0.55000000000000004">
      <c r="B16" s="5" t="s">
        <v>266</v>
      </c>
      <c r="D16" s="65">
        <v>0</v>
      </c>
      <c r="E16" s="5"/>
      <c r="F16" s="5"/>
      <c r="G16" s="5"/>
      <c r="H16" s="65">
        <v>497534269</v>
      </c>
      <c r="I16" s="5"/>
      <c r="J16" s="31"/>
    </row>
    <row r="17" spans="2:10" s="4" customFormat="1" ht="27.75" customHeight="1" x14ac:dyDescent="0.55000000000000004">
      <c r="B17" s="5" t="s">
        <v>267</v>
      </c>
      <c r="D17" s="65">
        <v>0</v>
      </c>
      <c r="E17" s="5"/>
      <c r="F17" s="5"/>
      <c r="G17" s="5"/>
      <c r="H17" s="65">
        <v>169022471</v>
      </c>
      <c r="I17" s="5"/>
      <c r="J17" s="31"/>
    </row>
    <row r="18" spans="2:10" s="4" customFormat="1" ht="27.75" customHeight="1" x14ac:dyDescent="0.55000000000000004">
      <c r="B18" s="5" t="s">
        <v>268</v>
      </c>
      <c r="D18" s="65">
        <v>0</v>
      </c>
      <c r="E18" s="5"/>
      <c r="F18" s="5"/>
      <c r="G18" s="5"/>
      <c r="H18" s="65">
        <v>168430497</v>
      </c>
      <c r="I18" s="5"/>
      <c r="J18" s="31"/>
    </row>
    <row r="19" spans="2:10" s="4" customFormat="1" ht="27.75" customHeight="1" x14ac:dyDescent="0.55000000000000004">
      <c r="B19" s="5" t="s">
        <v>269</v>
      </c>
      <c r="D19" s="65">
        <v>0</v>
      </c>
      <c r="E19" s="5"/>
      <c r="F19" s="5"/>
      <c r="G19" s="5"/>
      <c r="H19" s="65">
        <v>127274042</v>
      </c>
      <c r="I19" s="5"/>
      <c r="J19" s="31"/>
    </row>
    <row r="20" spans="2:10" s="4" customFormat="1" ht="27.75" customHeight="1" x14ac:dyDescent="0.55000000000000004">
      <c r="B20" s="5" t="s">
        <v>248</v>
      </c>
      <c r="D20" s="65">
        <v>326376</v>
      </c>
      <c r="E20" s="5"/>
      <c r="F20" s="5"/>
      <c r="G20" s="5"/>
      <c r="H20" s="65">
        <v>11321321</v>
      </c>
      <c r="I20" s="5"/>
      <c r="J20" s="31"/>
    </row>
    <row r="21" spans="2:10" s="4" customFormat="1" ht="27.75" customHeight="1" x14ac:dyDescent="0.55000000000000004">
      <c r="B21" s="5" t="s">
        <v>249</v>
      </c>
      <c r="D21" s="65">
        <v>534738</v>
      </c>
      <c r="E21" s="5"/>
      <c r="F21" s="5"/>
      <c r="G21" s="5"/>
      <c r="H21" s="65">
        <v>2049929</v>
      </c>
      <c r="I21" s="5"/>
      <c r="J21" s="31"/>
    </row>
    <row r="22" spans="2:10" s="4" customFormat="1" ht="27.75" customHeight="1" x14ac:dyDescent="0.55000000000000004">
      <c r="B22" s="5" t="s">
        <v>259</v>
      </c>
      <c r="D22" s="65">
        <v>30039</v>
      </c>
      <c r="E22" s="5"/>
      <c r="F22" s="5"/>
      <c r="G22" s="5"/>
      <c r="H22" s="65">
        <v>208378</v>
      </c>
      <c r="I22" s="5"/>
      <c r="J22" s="31"/>
    </row>
    <row r="23" spans="2:10" s="4" customFormat="1" ht="27.75" customHeight="1" x14ac:dyDescent="0.55000000000000004">
      <c r="B23" s="5" t="s">
        <v>251</v>
      </c>
      <c r="D23" s="65">
        <v>20414</v>
      </c>
      <c r="E23" s="5"/>
      <c r="F23" s="5"/>
      <c r="G23" s="5"/>
      <c r="H23" s="65">
        <v>178217</v>
      </c>
      <c r="I23" s="5"/>
      <c r="J23" s="31"/>
    </row>
    <row r="24" spans="2:10" s="4" customFormat="1" ht="27.75" customHeight="1" x14ac:dyDescent="0.55000000000000004">
      <c r="B24" s="5" t="s">
        <v>254</v>
      </c>
      <c r="D24" s="65">
        <v>5617</v>
      </c>
      <c r="E24" s="5"/>
      <c r="F24" s="5"/>
      <c r="G24" s="5"/>
      <c r="H24" s="65">
        <v>36780</v>
      </c>
      <c r="I24" s="5"/>
      <c r="J24" s="31"/>
    </row>
    <row r="25" spans="2:10" s="4" customFormat="1" ht="27.75" customHeight="1" x14ac:dyDescent="0.55000000000000004">
      <c r="B25" s="5" t="s">
        <v>255</v>
      </c>
      <c r="D25" s="65">
        <v>6140</v>
      </c>
      <c r="E25" s="5"/>
      <c r="F25" s="5"/>
      <c r="G25" s="5"/>
      <c r="H25" s="65">
        <v>28430</v>
      </c>
      <c r="I25" s="5"/>
      <c r="J25" s="31"/>
    </row>
    <row r="26" spans="2:10" s="4" customFormat="1" ht="27.75" customHeight="1" x14ac:dyDescent="0.55000000000000004">
      <c r="B26" s="5" t="s">
        <v>256</v>
      </c>
      <c r="D26" s="65">
        <v>4049</v>
      </c>
      <c r="E26" s="5"/>
      <c r="F26" s="5"/>
      <c r="G26" s="5"/>
      <c r="H26" s="65">
        <v>27738</v>
      </c>
      <c r="I26" s="5"/>
      <c r="J26" s="31"/>
    </row>
    <row r="27" spans="2:10" s="4" customFormat="1" ht="27.75" customHeight="1" x14ac:dyDescent="0.55000000000000004">
      <c r="B27" s="5" t="s">
        <v>257</v>
      </c>
      <c r="D27" s="65">
        <v>0</v>
      </c>
      <c r="E27" s="5"/>
      <c r="F27" s="5"/>
      <c r="G27" s="5"/>
      <c r="H27" s="65">
        <v>21382</v>
      </c>
      <c r="I27" s="5"/>
      <c r="J27" s="31"/>
    </row>
    <row r="28" spans="2:10" s="4" customFormat="1" ht="27.75" customHeight="1" x14ac:dyDescent="0.55000000000000004">
      <c r="B28" s="5" t="s">
        <v>253</v>
      </c>
      <c r="D28" s="65">
        <v>6140</v>
      </c>
      <c r="E28" s="5"/>
      <c r="F28" s="5"/>
      <c r="G28" s="5"/>
      <c r="H28" s="65">
        <v>20656</v>
      </c>
      <c r="I28" s="5"/>
      <c r="J28" s="31"/>
    </row>
    <row r="29" spans="2:10" s="4" customFormat="1" ht="27.75" customHeight="1" x14ac:dyDescent="0.55000000000000004">
      <c r="B29" s="5" t="s">
        <v>258</v>
      </c>
      <c r="D29" s="65">
        <v>2502</v>
      </c>
      <c r="E29" s="5"/>
      <c r="F29" s="5"/>
      <c r="G29" s="5"/>
      <c r="H29" s="65">
        <v>17140</v>
      </c>
      <c r="I29" s="5"/>
      <c r="J29" s="31"/>
    </row>
    <row r="30" spans="2:10" s="4" customFormat="1" ht="27.75" customHeight="1" x14ac:dyDescent="0.55000000000000004">
      <c r="B30" s="5" t="s">
        <v>260</v>
      </c>
      <c r="D30" s="65">
        <v>1735</v>
      </c>
      <c r="E30" s="5"/>
      <c r="F30" s="5"/>
      <c r="G30" s="5"/>
      <c r="H30" s="65">
        <v>16129</v>
      </c>
      <c r="I30" s="5"/>
      <c r="J30" s="31"/>
    </row>
    <row r="31" spans="2:10" s="4" customFormat="1" ht="27.75" customHeight="1" x14ac:dyDescent="0.55000000000000004">
      <c r="B31" s="5" t="s">
        <v>261</v>
      </c>
      <c r="D31" s="65">
        <v>480</v>
      </c>
      <c r="E31" s="5"/>
      <c r="F31" s="5"/>
      <c r="G31" s="5"/>
      <c r="H31" s="65">
        <v>10942</v>
      </c>
      <c r="I31" s="5"/>
      <c r="J31" s="31"/>
    </row>
    <row r="32" spans="2:10" s="4" customFormat="1" ht="27.75" customHeight="1" x14ac:dyDescent="0.55000000000000004">
      <c r="B32" s="5" t="s">
        <v>270</v>
      </c>
      <c r="D32" s="65">
        <v>0</v>
      </c>
      <c r="E32" s="5"/>
      <c r="F32" s="5"/>
      <c r="G32" s="5"/>
      <c r="H32" s="65">
        <v>3786</v>
      </c>
      <c r="I32" s="5"/>
      <c r="J32" s="31"/>
    </row>
    <row r="33" spans="1:10" s="4" customFormat="1" ht="21.75" customHeight="1" x14ac:dyDescent="0.55000000000000004">
      <c r="B33" s="117" t="s">
        <v>262</v>
      </c>
      <c r="D33" s="65">
        <v>423</v>
      </c>
      <c r="E33" s="5"/>
      <c r="F33" s="5"/>
      <c r="G33" s="5"/>
      <c r="H33" s="65">
        <v>2935</v>
      </c>
      <c r="I33" s="5"/>
      <c r="J33" s="31"/>
    </row>
    <row r="34" spans="1:10" ht="21.75" customHeight="1" thickBot="1" x14ac:dyDescent="0.6">
      <c r="B34" s="225" t="s">
        <v>67</v>
      </c>
      <c r="C34" s="225"/>
      <c r="D34" s="67">
        <f>SUM(D10:D33)</f>
        <v>1693254023</v>
      </c>
      <c r="E34" s="68"/>
      <c r="F34" s="69"/>
      <c r="G34" s="68"/>
      <c r="H34" s="67">
        <f>SUM(H10:H33)</f>
        <v>13694345963</v>
      </c>
      <c r="I34" s="68"/>
      <c r="J34" s="96"/>
    </row>
    <row r="35" spans="1:10" ht="21.75" customHeight="1" thickTop="1" x14ac:dyDescent="0.55000000000000004">
      <c r="D35" s="2" t="s">
        <v>192</v>
      </c>
      <c r="J35" s="93"/>
    </row>
    <row r="36" spans="1:10" ht="21" customHeight="1" x14ac:dyDescent="0.55000000000000004">
      <c r="A36" s="176">
        <v>13</v>
      </c>
      <c r="B36" s="176"/>
      <c r="C36" s="176"/>
      <c r="D36" s="176"/>
      <c r="E36" s="176"/>
      <c r="F36" s="176"/>
      <c r="G36" s="176"/>
      <c r="H36" s="176"/>
      <c r="I36" s="176"/>
      <c r="J36" s="176"/>
    </row>
    <row r="37" spans="1:10" ht="21.75" customHeight="1" x14ac:dyDescent="0.55000000000000004">
      <c r="J37" s="93"/>
    </row>
  </sheetData>
  <sortState xmlns:xlrd2="http://schemas.microsoft.com/office/spreadsheetml/2017/richdata2" ref="B10:H32">
    <sortCondition descending="1" ref="H10:H32"/>
  </sortState>
  <mergeCells count="13">
    <mergeCell ref="A36:J36"/>
    <mergeCell ref="B2:J2"/>
    <mergeCell ref="B3:J3"/>
    <mergeCell ref="B4:J4"/>
    <mergeCell ref="B34:C3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7" t="s">
        <v>83</v>
      </c>
      <c r="C2" s="177"/>
      <c r="D2" s="177"/>
      <c r="E2" s="177"/>
      <c r="F2" s="177"/>
    </row>
    <row r="3" spans="2:16" ht="30" x14ac:dyDescent="0.55000000000000004">
      <c r="B3" s="177" t="s">
        <v>39</v>
      </c>
      <c r="C3" s="177"/>
      <c r="D3" s="177"/>
      <c r="E3" s="177"/>
      <c r="F3" s="177"/>
    </row>
    <row r="4" spans="2:16" ht="30" x14ac:dyDescent="0.55000000000000004">
      <c r="B4" s="177" t="s">
        <v>290</v>
      </c>
      <c r="C4" s="177"/>
      <c r="D4" s="177"/>
      <c r="E4" s="177"/>
      <c r="F4" s="177"/>
    </row>
    <row r="5" spans="2:16" ht="125.25" customHeight="1" x14ac:dyDescent="0.55000000000000004"/>
    <row r="6" spans="2:16" s="18" customFormat="1" ht="24" x14ac:dyDescent="0.6">
      <c r="B6" s="45" t="s">
        <v>206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8" t="s">
        <v>66</v>
      </c>
      <c r="D8" s="177" t="s">
        <v>41</v>
      </c>
      <c r="F8" s="177" t="s">
        <v>289</v>
      </c>
    </row>
    <row r="9" spans="2:16" ht="30" x14ac:dyDescent="0.55000000000000004">
      <c r="B9" s="228" t="s">
        <v>66</v>
      </c>
      <c r="D9" s="229" t="s">
        <v>36</v>
      </c>
      <c r="F9" s="229" t="s">
        <v>36</v>
      </c>
    </row>
    <row r="10" spans="2:16" x14ac:dyDescent="0.55000000000000004">
      <c r="B10" s="2" t="s">
        <v>66</v>
      </c>
      <c r="D10" s="70">
        <v>-378732</v>
      </c>
      <c r="E10" s="68"/>
      <c r="F10" s="70">
        <v>12543849</v>
      </c>
    </row>
    <row r="11" spans="2:16" x14ac:dyDescent="0.55000000000000004">
      <c r="B11" s="2" t="s">
        <v>84</v>
      </c>
      <c r="D11" s="70">
        <v>0</v>
      </c>
      <c r="E11" s="68"/>
      <c r="F11" s="70">
        <v>6478497</v>
      </c>
    </row>
    <row r="12" spans="2:16" x14ac:dyDescent="0.55000000000000004">
      <c r="B12" s="2" t="s">
        <v>116</v>
      </c>
      <c r="D12" s="70">
        <v>-3591260</v>
      </c>
      <c r="E12" s="68"/>
      <c r="F12" s="70">
        <v>4042458</v>
      </c>
    </row>
    <row r="13" spans="2:16" ht="21.75" thickBot="1" x14ac:dyDescent="0.6">
      <c r="B13" s="23" t="s">
        <v>67</v>
      </c>
      <c r="D13" s="67">
        <f>SUM(D10:D12)</f>
        <v>-3969992</v>
      </c>
      <c r="E13" s="68"/>
      <c r="F13" s="67">
        <f>SUM(F10:F12)</f>
        <v>23064804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7">
        <v>14</v>
      </c>
      <c r="B17" s="227"/>
      <c r="C17" s="227"/>
      <c r="D17" s="227"/>
      <c r="E17" s="227"/>
      <c r="F17" s="227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 ht="25.5" x14ac:dyDescent="0.25">
      <c r="A3" s="194" t="s">
        <v>290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ht="24" x14ac:dyDescent="0.25">
      <c r="A5" s="230" t="s">
        <v>213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11" ht="21" x14ac:dyDescent="0.25">
      <c r="A6" s="125"/>
      <c r="B6" s="125"/>
      <c r="C6" s="125"/>
      <c r="D6" s="125"/>
      <c r="E6" s="125"/>
      <c r="F6" s="125"/>
      <c r="G6" s="125"/>
      <c r="H6" s="125"/>
      <c r="I6" s="127" t="s">
        <v>41</v>
      </c>
      <c r="J6" s="125"/>
      <c r="K6" s="127" t="s">
        <v>144</v>
      </c>
    </row>
    <row r="7" spans="1:11" ht="114" customHeight="1" x14ac:dyDescent="0.25">
      <c r="A7" s="127" t="s">
        <v>173</v>
      </c>
      <c r="B7" s="125"/>
      <c r="C7" s="141" t="s">
        <v>174</v>
      </c>
      <c r="D7" s="125"/>
      <c r="E7" s="141" t="s">
        <v>175</v>
      </c>
      <c r="F7" s="125"/>
      <c r="G7" s="141" t="s">
        <v>176</v>
      </c>
      <c r="H7" s="125"/>
      <c r="I7" s="140" t="s">
        <v>177</v>
      </c>
      <c r="J7" s="125"/>
      <c r="K7" s="140" t="s">
        <v>177</v>
      </c>
    </row>
    <row r="8" spans="1:11" x14ac:dyDescent="0.2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spans="1:11" x14ac:dyDescent="0.2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1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</row>
    <row r="11" spans="1:11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ht="15.75" thickBot="1" x14ac:dyDescent="0.3">
      <c r="A12" s="156" t="s">
        <v>61</v>
      </c>
      <c r="B12" s="125"/>
      <c r="C12" s="155"/>
      <c r="D12" s="125"/>
      <c r="E12" s="155"/>
      <c r="F12" s="125"/>
      <c r="G12" s="155"/>
      <c r="H12" s="125"/>
      <c r="I12" s="155"/>
      <c r="J12" s="125"/>
      <c r="K12" s="155"/>
    </row>
    <row r="13" spans="1:11" ht="15.75" thickTop="1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</row>
    <row r="15" spans="1:11" ht="29.25" customHeight="1" x14ac:dyDescent="0.25">
      <c r="A15" s="215">
        <v>15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</row>
    <row r="16" spans="1:11" x14ac:dyDescent="0.2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2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1" x14ac:dyDescent="0.2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2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7"/>
  <sheetViews>
    <sheetView rightToLeft="1" view="pageBreakPreview" topLeftCell="A4" zoomScale="85" zoomScaleNormal="110" zoomScaleSheetLayoutView="85" workbookViewId="0">
      <selection activeCell="B9" sqref="B9:T19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7" t="s">
        <v>83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2:28" ht="30" x14ac:dyDescent="0.55000000000000004">
      <c r="B3" s="177" t="s">
        <v>39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2:28" ht="30" x14ac:dyDescent="0.55000000000000004">
      <c r="B4" s="177" t="s">
        <v>290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</row>
    <row r="5" spans="2:28" ht="67.5" customHeight="1" x14ac:dyDescent="0.55000000000000004"/>
    <row r="6" spans="2:28" ht="30" x14ac:dyDescent="0.55000000000000004">
      <c r="B6" s="202" t="s">
        <v>214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9" customFormat="1" ht="24" x14ac:dyDescent="0.6">
      <c r="B7" s="231" t="s">
        <v>1</v>
      </c>
      <c r="D7" s="226" t="s">
        <v>47</v>
      </c>
      <c r="E7" s="226" t="s">
        <v>47</v>
      </c>
      <c r="F7" s="226" t="s">
        <v>47</v>
      </c>
      <c r="G7" s="226" t="s">
        <v>47</v>
      </c>
      <c r="H7" s="226" t="s">
        <v>47</v>
      </c>
      <c r="J7" s="226" t="s">
        <v>41</v>
      </c>
      <c r="K7" s="226" t="s">
        <v>41</v>
      </c>
      <c r="L7" s="226" t="s">
        <v>41</v>
      </c>
      <c r="M7" s="226" t="s">
        <v>41</v>
      </c>
      <c r="N7" s="226" t="s">
        <v>41</v>
      </c>
      <c r="P7" s="226" t="s">
        <v>42</v>
      </c>
      <c r="Q7" s="226" t="s">
        <v>42</v>
      </c>
      <c r="R7" s="226" t="s">
        <v>42</v>
      </c>
      <c r="S7" s="226" t="s">
        <v>42</v>
      </c>
      <c r="T7" s="226" t="s">
        <v>42</v>
      </c>
    </row>
    <row r="8" spans="2:28" s="29" customFormat="1" ht="63.75" customHeight="1" x14ac:dyDescent="0.6">
      <c r="B8" s="231" t="s">
        <v>1</v>
      </c>
      <c r="D8" s="124" t="s">
        <v>168</v>
      </c>
      <c r="E8" s="44"/>
      <c r="F8" s="232" t="s">
        <v>48</v>
      </c>
      <c r="G8" s="44"/>
      <c r="H8" s="232" t="s">
        <v>49</v>
      </c>
      <c r="J8" s="232" t="s">
        <v>50</v>
      </c>
      <c r="K8" s="44"/>
      <c r="L8" s="232" t="s">
        <v>45</v>
      </c>
      <c r="M8" s="44"/>
      <c r="N8" s="232" t="s">
        <v>51</v>
      </c>
      <c r="P8" s="232" t="s">
        <v>50</v>
      </c>
      <c r="Q8" s="44"/>
      <c r="R8" s="232" t="s">
        <v>45</v>
      </c>
      <c r="S8" s="44"/>
      <c r="T8" s="232" t="s">
        <v>51</v>
      </c>
    </row>
    <row r="9" spans="2:28" s="29" customFormat="1" ht="24" x14ac:dyDescent="0.6">
      <c r="B9" s="97" t="s">
        <v>96</v>
      </c>
      <c r="D9" s="74" t="s">
        <v>169</v>
      </c>
      <c r="F9" s="65">
        <v>90000</v>
      </c>
      <c r="H9" s="65">
        <v>3500</v>
      </c>
      <c r="J9" s="74">
        <v>0</v>
      </c>
      <c r="L9" s="74">
        <v>0</v>
      </c>
      <c r="N9" s="74">
        <v>0</v>
      </c>
      <c r="P9" s="65">
        <v>315000000</v>
      </c>
      <c r="R9" s="74">
        <v>7374582</v>
      </c>
      <c r="T9" s="65">
        <v>307625418</v>
      </c>
    </row>
    <row r="10" spans="2:28" s="29" customFormat="1" ht="24" x14ac:dyDescent="0.6">
      <c r="B10" s="97" t="s">
        <v>107</v>
      </c>
      <c r="D10" s="74" t="s">
        <v>114</v>
      </c>
      <c r="F10" s="65">
        <v>40000</v>
      </c>
      <c r="H10" s="65">
        <v>7300</v>
      </c>
      <c r="J10" s="74">
        <v>0</v>
      </c>
      <c r="L10" s="74">
        <v>0</v>
      </c>
      <c r="N10" s="74">
        <v>0</v>
      </c>
      <c r="P10" s="65">
        <v>292000000</v>
      </c>
      <c r="R10" s="74">
        <v>0</v>
      </c>
      <c r="T10" s="65">
        <v>292000000</v>
      </c>
    </row>
    <row r="11" spans="2:28" s="29" customFormat="1" ht="24" x14ac:dyDescent="0.6">
      <c r="B11" s="97" t="s">
        <v>99</v>
      </c>
      <c r="D11" s="74" t="s">
        <v>170</v>
      </c>
      <c r="F11" s="65">
        <v>3450000</v>
      </c>
      <c r="H11" s="65">
        <v>82</v>
      </c>
      <c r="J11" s="74">
        <v>0</v>
      </c>
      <c r="L11" s="74">
        <v>0</v>
      </c>
      <c r="N11" s="74">
        <v>0</v>
      </c>
      <c r="P11" s="65">
        <v>282900000</v>
      </c>
      <c r="R11" s="74">
        <v>0</v>
      </c>
      <c r="T11" s="65">
        <v>282900000</v>
      </c>
    </row>
    <row r="12" spans="2:28" s="29" customFormat="1" ht="24" x14ac:dyDescent="0.6">
      <c r="B12" s="97" t="s">
        <v>109</v>
      </c>
      <c r="D12" s="74" t="s">
        <v>171</v>
      </c>
      <c r="F12" s="65">
        <v>230550</v>
      </c>
      <c r="H12" s="65">
        <v>850</v>
      </c>
      <c r="J12" s="74">
        <v>0</v>
      </c>
      <c r="L12" s="74">
        <v>0</v>
      </c>
      <c r="N12" s="74">
        <v>0</v>
      </c>
      <c r="P12" s="65">
        <v>195967500</v>
      </c>
      <c r="R12" s="74">
        <v>0</v>
      </c>
      <c r="T12" s="65">
        <v>195967500</v>
      </c>
    </row>
    <row r="13" spans="2:28" s="29" customFormat="1" ht="24" x14ac:dyDescent="0.6">
      <c r="B13" s="97" t="s">
        <v>104</v>
      </c>
      <c r="D13" s="74" t="s">
        <v>217</v>
      </c>
      <c r="F13" s="65">
        <v>50000</v>
      </c>
      <c r="H13" s="65">
        <v>2170</v>
      </c>
      <c r="J13" s="74">
        <v>0</v>
      </c>
      <c r="L13" s="74">
        <v>0</v>
      </c>
      <c r="N13" s="74">
        <v>0</v>
      </c>
      <c r="P13" s="65">
        <v>108500000</v>
      </c>
      <c r="R13" s="74">
        <v>0</v>
      </c>
      <c r="T13" s="65">
        <v>108500000</v>
      </c>
    </row>
    <row r="14" spans="2:28" s="29" customFormat="1" ht="24" x14ac:dyDescent="0.6">
      <c r="B14" s="97" t="s">
        <v>112</v>
      </c>
      <c r="D14" s="74" t="s">
        <v>172</v>
      </c>
      <c r="F14" s="65">
        <v>100000</v>
      </c>
      <c r="H14" s="65">
        <v>1060</v>
      </c>
      <c r="J14" s="74">
        <v>0</v>
      </c>
      <c r="L14" s="74">
        <v>0</v>
      </c>
      <c r="N14" s="74">
        <v>0</v>
      </c>
      <c r="P14" s="65">
        <v>106000000</v>
      </c>
      <c r="R14" s="74">
        <v>0</v>
      </c>
      <c r="T14" s="65">
        <v>106000000</v>
      </c>
    </row>
    <row r="15" spans="2:28" s="29" customFormat="1" ht="24" x14ac:dyDescent="0.6">
      <c r="B15" s="97" t="s">
        <v>87</v>
      </c>
      <c r="D15" s="74" t="s">
        <v>231</v>
      </c>
      <c r="F15" s="65">
        <v>8987</v>
      </c>
      <c r="H15" s="65">
        <v>9500</v>
      </c>
      <c r="J15" s="74">
        <v>0</v>
      </c>
      <c r="L15" s="74">
        <v>0</v>
      </c>
      <c r="N15" s="74">
        <v>0</v>
      </c>
      <c r="P15" s="65">
        <v>85376500</v>
      </c>
      <c r="R15" s="74">
        <v>0</v>
      </c>
      <c r="T15" s="65">
        <v>85376500</v>
      </c>
    </row>
    <row r="16" spans="2:28" s="29" customFormat="1" ht="24" x14ac:dyDescent="0.6">
      <c r="B16" s="97" t="s">
        <v>118</v>
      </c>
      <c r="D16" s="74" t="s">
        <v>232</v>
      </c>
      <c r="F16" s="65">
        <v>1000000</v>
      </c>
      <c r="H16" s="65">
        <v>70</v>
      </c>
      <c r="J16" s="74">
        <v>0</v>
      </c>
      <c r="L16" s="74">
        <v>0</v>
      </c>
      <c r="N16" s="74">
        <v>0</v>
      </c>
      <c r="P16" s="65">
        <v>70000000</v>
      </c>
      <c r="R16" s="74">
        <v>1317204</v>
      </c>
      <c r="T16" s="65">
        <v>68682796</v>
      </c>
    </row>
    <row r="17" spans="2:20" s="29" customFormat="1" ht="24" x14ac:dyDescent="0.6">
      <c r="B17" s="97" t="s">
        <v>219</v>
      </c>
      <c r="D17" s="74" t="s">
        <v>231</v>
      </c>
      <c r="F17" s="65">
        <v>60000</v>
      </c>
      <c r="H17" s="65">
        <v>850</v>
      </c>
      <c r="J17" s="74">
        <v>0</v>
      </c>
      <c r="L17" s="74">
        <v>0</v>
      </c>
      <c r="N17" s="74">
        <v>0</v>
      </c>
      <c r="P17" s="65">
        <v>51000000</v>
      </c>
      <c r="R17" s="74">
        <v>689189</v>
      </c>
      <c r="T17" s="65">
        <v>50310811</v>
      </c>
    </row>
    <row r="18" spans="2:20" s="29" customFormat="1" ht="24" x14ac:dyDescent="0.6">
      <c r="B18" s="97" t="s">
        <v>95</v>
      </c>
      <c r="D18" s="74" t="s">
        <v>115</v>
      </c>
      <c r="F18" s="65">
        <v>120690</v>
      </c>
      <c r="H18" s="65">
        <v>320</v>
      </c>
      <c r="J18" s="74">
        <v>0</v>
      </c>
      <c r="L18" s="74">
        <v>0</v>
      </c>
      <c r="N18" s="74">
        <v>0</v>
      </c>
      <c r="P18" s="65">
        <v>38620800</v>
      </c>
      <c r="R18" s="74">
        <v>0</v>
      </c>
      <c r="T18" s="65">
        <v>38620800</v>
      </c>
    </row>
    <row r="19" spans="2:20" s="29" customFormat="1" ht="24" x14ac:dyDescent="0.6">
      <c r="B19" s="97" t="s">
        <v>120</v>
      </c>
      <c r="D19" s="74" t="s">
        <v>233</v>
      </c>
      <c r="F19" s="65">
        <v>200000</v>
      </c>
      <c r="H19" s="65">
        <v>82</v>
      </c>
      <c r="J19" s="74">
        <v>0</v>
      </c>
      <c r="L19" s="74">
        <v>0</v>
      </c>
      <c r="N19" s="74">
        <v>0</v>
      </c>
      <c r="P19" s="65">
        <v>16400000</v>
      </c>
      <c r="R19" s="74">
        <v>0</v>
      </c>
      <c r="T19" s="65">
        <v>16400000</v>
      </c>
    </row>
    <row r="20" spans="2:20" ht="21.75" thickBot="1" x14ac:dyDescent="0.6">
      <c r="B20" s="69" t="s">
        <v>67</v>
      </c>
      <c r="C20" s="101"/>
      <c r="D20" s="101"/>
      <c r="E20" s="101"/>
      <c r="F20" s="67"/>
      <c r="G20" s="69"/>
      <c r="H20" s="67"/>
      <c r="I20" s="68"/>
      <c r="J20" s="67">
        <f>SUM(J9:J19)</f>
        <v>0</v>
      </c>
      <c r="K20" s="68"/>
      <c r="L20" s="67">
        <f>SUM(L9:L19)</f>
        <v>0</v>
      </c>
      <c r="M20" s="68"/>
      <c r="N20" s="67">
        <f>SUM(N9:N19)</f>
        <v>0</v>
      </c>
      <c r="O20" s="68"/>
      <c r="P20" s="67">
        <f>SUM(P9:P19)</f>
        <v>1561764800</v>
      </c>
      <c r="Q20" s="68"/>
      <c r="R20" s="67">
        <f>SUM(R9:R19)</f>
        <v>9380975</v>
      </c>
      <c r="S20" s="68"/>
      <c r="T20" s="67">
        <f>SUM(T9:T19)</f>
        <v>1552383825</v>
      </c>
    </row>
    <row r="21" spans="2:20" ht="21.75" thickTop="1" x14ac:dyDescent="0.55000000000000004">
      <c r="L21"/>
    </row>
    <row r="22" spans="2:20" ht="30" x14ac:dyDescent="0.55000000000000004">
      <c r="B22" s="68"/>
      <c r="C22" s="68"/>
      <c r="D22" s="68"/>
      <c r="E22" s="68"/>
      <c r="F22" s="68"/>
      <c r="G22" s="68"/>
      <c r="H22" s="68"/>
      <c r="I22" s="68"/>
      <c r="J22" s="78">
        <v>16</v>
      </c>
      <c r="K22" s="68"/>
      <c r="L22" s="138"/>
      <c r="M22" s="68"/>
      <c r="N22" s="68"/>
      <c r="O22" s="68"/>
      <c r="P22" s="68"/>
      <c r="Q22" s="68"/>
      <c r="R22" s="68"/>
      <c r="S22" s="68"/>
      <c r="T22" s="68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 s="9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7"/>
  <sheetViews>
    <sheetView rightToLeft="1" workbookViewId="0">
      <selection activeCell="O13" sqref="O13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</row>
    <row r="2" spans="1:19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ht="25.5" x14ac:dyDescent="0.25">
      <c r="A3" s="194" t="s">
        <v>290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19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 ht="24" x14ac:dyDescent="0.25">
      <c r="A5" s="230" t="s">
        <v>215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</row>
    <row r="6" spans="1:19" ht="21" x14ac:dyDescent="0.25">
      <c r="A6" s="196" t="s">
        <v>178</v>
      </c>
      <c r="B6" s="125"/>
      <c r="C6" s="125"/>
      <c r="D6" s="125"/>
      <c r="E6" s="125"/>
      <c r="F6" s="125"/>
      <c r="G6" s="125"/>
      <c r="H6" s="125"/>
      <c r="I6" s="196" t="s">
        <v>41</v>
      </c>
      <c r="J6" s="196"/>
      <c r="K6" s="196"/>
      <c r="L6" s="196"/>
      <c r="M6" s="196"/>
      <c r="N6" s="125"/>
      <c r="O6" s="196" t="s">
        <v>144</v>
      </c>
      <c r="P6" s="196"/>
      <c r="Q6" s="196"/>
      <c r="R6" s="196"/>
      <c r="S6" s="196"/>
    </row>
    <row r="7" spans="1:19" ht="63" x14ac:dyDescent="0.25">
      <c r="A7" s="196"/>
      <c r="B7" s="125"/>
      <c r="C7" s="141" t="s">
        <v>179</v>
      </c>
      <c r="D7" s="125"/>
      <c r="E7" s="141" t="s">
        <v>72</v>
      </c>
      <c r="F7" s="125"/>
      <c r="G7" s="141" t="s">
        <v>180</v>
      </c>
      <c r="H7" s="125"/>
      <c r="I7" s="140" t="s">
        <v>44</v>
      </c>
      <c r="J7" s="126"/>
      <c r="K7" s="140" t="s">
        <v>45</v>
      </c>
      <c r="L7" s="126"/>
      <c r="M7" s="140" t="s">
        <v>46</v>
      </c>
      <c r="N7" s="125"/>
      <c r="O7" s="140" t="s">
        <v>44</v>
      </c>
      <c r="P7" s="126"/>
      <c r="Q7" s="140" t="s">
        <v>45</v>
      </c>
      <c r="R7" s="126"/>
      <c r="S7" s="140" t="s">
        <v>46</v>
      </c>
    </row>
    <row r="8" spans="1:19" ht="18.75" x14ac:dyDescent="0.25">
      <c r="A8" s="135" t="s">
        <v>88</v>
      </c>
      <c r="B8" s="125"/>
      <c r="C8" s="142"/>
      <c r="D8" s="125"/>
      <c r="E8" s="161" t="s">
        <v>89</v>
      </c>
      <c r="F8" s="125"/>
      <c r="G8" s="133">
        <v>18</v>
      </c>
      <c r="H8" s="125"/>
      <c r="I8" s="132">
        <v>0</v>
      </c>
      <c r="J8" s="125"/>
      <c r="K8" s="132">
        <v>0</v>
      </c>
      <c r="L8" s="125"/>
      <c r="M8" s="132">
        <v>0</v>
      </c>
      <c r="N8" s="125"/>
      <c r="O8" s="132">
        <v>1988900495</v>
      </c>
      <c r="P8" s="125"/>
      <c r="Q8" s="132">
        <v>0</v>
      </c>
      <c r="R8" s="125"/>
      <c r="S8" s="132">
        <v>1988900495</v>
      </c>
    </row>
    <row r="9" spans="1:19" ht="21.75" thickBot="1" x14ac:dyDescent="0.3">
      <c r="A9" s="136" t="s">
        <v>61</v>
      </c>
      <c r="B9" s="125"/>
      <c r="C9" s="134"/>
      <c r="D9" s="125"/>
      <c r="E9" s="160"/>
      <c r="F9" s="125"/>
      <c r="G9" s="134"/>
      <c r="H9" s="125"/>
      <c r="I9" s="134">
        <f>SUM(I8)</f>
        <v>0</v>
      </c>
      <c r="J9" s="125"/>
      <c r="K9" s="134">
        <v>0</v>
      </c>
      <c r="L9" s="125"/>
      <c r="M9" s="134">
        <f>SUM(M8)</f>
        <v>0</v>
      </c>
      <c r="N9" s="125"/>
      <c r="O9" s="134">
        <f>SUM(O8)</f>
        <v>1988900495</v>
      </c>
      <c r="P9" s="125"/>
      <c r="Q9" s="134">
        <v>0</v>
      </c>
      <c r="R9" s="125"/>
      <c r="S9" s="134">
        <f>SUM(S8)</f>
        <v>1988900495</v>
      </c>
    </row>
    <row r="10" spans="1:19" ht="15.75" thickTop="1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</row>
    <row r="11" spans="1:19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</row>
    <row r="12" spans="1:19" x14ac:dyDescent="0.2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19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4" spans="1:19" x14ac:dyDescent="0.2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</row>
    <row r="15" spans="1:19" ht="30" x14ac:dyDescent="0.25">
      <c r="A15" s="176">
        <v>17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</row>
    <row r="16" spans="1:19" x14ac:dyDescent="0.2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</row>
    <row r="17" spans="1:19" x14ac:dyDescent="0.2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</row>
  </sheetData>
  <mergeCells count="8">
    <mergeCell ref="A15:S15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7"/>
  <sheetViews>
    <sheetView rightToLeft="1" view="pageBreakPreview" topLeftCell="A7" zoomScale="70" zoomScaleNormal="70" zoomScaleSheetLayoutView="70" workbookViewId="0">
      <selection activeCell="B10" sqref="B10:N33"/>
    </sheetView>
  </sheetViews>
  <sheetFormatPr defaultRowHeight="21.75" customHeight="1" x14ac:dyDescent="0.25"/>
  <cols>
    <col min="1" max="1" width="2.7109375" style="24" customWidth="1"/>
    <col min="2" max="2" width="38.85546875" style="24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6" t="s">
        <v>83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2:22" ht="27" customHeight="1" x14ac:dyDescent="0.25">
      <c r="B3" s="236" t="s">
        <v>39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22" ht="27" customHeight="1" x14ac:dyDescent="0.25">
      <c r="B4" s="236" t="s">
        <v>290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2:22" s="25" customFormat="1" ht="21.75" customHeight="1" x14ac:dyDescent="0.25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2:22" s="2" customFormat="1" ht="30.75" customHeight="1" x14ac:dyDescent="0.55000000000000004">
      <c r="B6" s="234" t="s">
        <v>198</v>
      </c>
      <c r="C6" s="234"/>
      <c r="D6" s="234"/>
      <c r="E6" s="234"/>
      <c r="F6" s="234"/>
      <c r="G6" s="234"/>
      <c r="H6" s="234"/>
      <c r="I6" s="234"/>
      <c r="J6" s="234"/>
      <c r="K6" s="46"/>
      <c r="L6" s="46"/>
      <c r="M6" s="46"/>
      <c r="N6" s="46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5"/>
      <c r="C7" s="18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0"/>
      <c r="P7" s="10"/>
      <c r="Q7" s="10"/>
      <c r="R7" s="10"/>
      <c r="S7" s="10"/>
      <c r="T7" s="10"/>
      <c r="U7" s="10"/>
      <c r="V7" s="10"/>
    </row>
    <row r="8" spans="2:22" s="25" customFormat="1" ht="21.75" customHeight="1" x14ac:dyDescent="0.25">
      <c r="B8" s="235" t="s">
        <v>40</v>
      </c>
      <c r="C8" s="235" t="s">
        <v>40</v>
      </c>
      <c r="D8" s="235" t="s">
        <v>41</v>
      </c>
      <c r="E8" s="235" t="s">
        <v>41</v>
      </c>
      <c r="F8" s="235" t="s">
        <v>41</v>
      </c>
      <c r="G8" s="235" t="s">
        <v>41</v>
      </c>
      <c r="H8" s="235" t="s">
        <v>41</v>
      </c>
      <c r="I8" s="80"/>
      <c r="J8" s="235" t="s">
        <v>42</v>
      </c>
      <c r="K8" s="235" t="s">
        <v>42</v>
      </c>
      <c r="L8" s="235" t="s">
        <v>42</v>
      </c>
      <c r="M8" s="235" t="s">
        <v>42</v>
      </c>
      <c r="N8" s="235" t="s">
        <v>42</v>
      </c>
    </row>
    <row r="9" spans="2:22" s="26" customFormat="1" ht="58.5" customHeight="1" x14ac:dyDescent="0.25">
      <c r="B9" s="238" t="s">
        <v>43</v>
      </c>
      <c r="C9" s="81"/>
      <c r="D9" s="238" t="s">
        <v>44</v>
      </c>
      <c r="E9" s="81"/>
      <c r="F9" s="238" t="s">
        <v>45</v>
      </c>
      <c r="G9" s="81"/>
      <c r="H9" s="238" t="s">
        <v>46</v>
      </c>
      <c r="I9" s="80"/>
      <c r="J9" s="238" t="s">
        <v>44</v>
      </c>
      <c r="K9" s="81"/>
      <c r="L9" s="238" t="s">
        <v>45</v>
      </c>
      <c r="M9" s="81"/>
      <c r="N9" s="238" t="s">
        <v>46</v>
      </c>
    </row>
    <row r="10" spans="2:22" s="25" customFormat="1" ht="23.25" customHeight="1" x14ac:dyDescent="0.25">
      <c r="B10" s="82" t="s">
        <v>258</v>
      </c>
      <c r="C10" s="80"/>
      <c r="D10" s="143">
        <v>2502</v>
      </c>
      <c r="E10" s="84"/>
      <c r="F10" s="83">
        <v>0</v>
      </c>
      <c r="G10" s="84"/>
      <c r="H10" s="83">
        <v>2502</v>
      </c>
      <c r="I10" s="84"/>
      <c r="J10" s="83">
        <v>17140</v>
      </c>
      <c r="K10" s="84"/>
      <c r="L10" s="83">
        <v>0</v>
      </c>
      <c r="M10" s="84"/>
      <c r="N10" s="83">
        <v>17140</v>
      </c>
    </row>
    <row r="11" spans="2:22" s="25" customFormat="1" ht="23.25" customHeight="1" x14ac:dyDescent="0.25">
      <c r="B11" s="82" t="s">
        <v>256</v>
      </c>
      <c r="C11" s="80"/>
      <c r="D11" s="143">
        <v>4049</v>
      </c>
      <c r="E11" s="84"/>
      <c r="F11" s="83">
        <v>0</v>
      </c>
      <c r="G11" s="84"/>
      <c r="H11" s="83">
        <v>4049</v>
      </c>
      <c r="I11" s="84"/>
      <c r="J11" s="83">
        <v>27738</v>
      </c>
      <c r="K11" s="84"/>
      <c r="L11" s="83">
        <v>0</v>
      </c>
      <c r="M11" s="84"/>
      <c r="N11" s="83">
        <v>27738</v>
      </c>
    </row>
    <row r="12" spans="2:22" s="25" customFormat="1" ht="23.25" customHeight="1" x14ac:dyDescent="0.25">
      <c r="B12" s="82" t="s">
        <v>259</v>
      </c>
      <c r="C12" s="80"/>
      <c r="D12" s="143">
        <v>30039</v>
      </c>
      <c r="E12" s="84"/>
      <c r="F12" s="83">
        <v>0</v>
      </c>
      <c r="G12" s="84"/>
      <c r="H12" s="83">
        <v>30039</v>
      </c>
      <c r="I12" s="84"/>
      <c r="J12" s="83">
        <v>208378</v>
      </c>
      <c r="K12" s="84"/>
      <c r="L12" s="83">
        <v>0</v>
      </c>
      <c r="M12" s="84"/>
      <c r="N12" s="83">
        <v>208378</v>
      </c>
    </row>
    <row r="13" spans="2:22" s="25" customFormat="1" ht="23.25" customHeight="1" x14ac:dyDescent="0.25">
      <c r="B13" s="82" t="s">
        <v>261</v>
      </c>
      <c r="C13" s="80"/>
      <c r="D13" s="143">
        <v>480</v>
      </c>
      <c r="E13" s="84"/>
      <c r="F13" s="83">
        <v>0</v>
      </c>
      <c r="G13" s="84"/>
      <c r="H13" s="83">
        <v>480</v>
      </c>
      <c r="I13" s="84"/>
      <c r="J13" s="83">
        <v>10942</v>
      </c>
      <c r="K13" s="84"/>
      <c r="L13" s="83">
        <v>0</v>
      </c>
      <c r="M13" s="84"/>
      <c r="N13" s="83">
        <v>10942</v>
      </c>
    </row>
    <row r="14" spans="2:22" s="25" customFormat="1" ht="23.25" customHeight="1" x14ac:dyDescent="0.25">
      <c r="B14" s="82" t="s">
        <v>262</v>
      </c>
      <c r="C14" s="80"/>
      <c r="D14" s="143">
        <v>423</v>
      </c>
      <c r="E14" s="84"/>
      <c r="F14" s="83">
        <v>0</v>
      </c>
      <c r="G14" s="84"/>
      <c r="H14" s="83">
        <v>423</v>
      </c>
      <c r="I14" s="84"/>
      <c r="J14" s="83">
        <v>2935</v>
      </c>
      <c r="K14" s="84"/>
      <c r="L14" s="83">
        <v>0</v>
      </c>
      <c r="M14" s="84"/>
      <c r="N14" s="83">
        <v>2935</v>
      </c>
    </row>
    <row r="15" spans="2:22" s="25" customFormat="1" ht="23.25" customHeight="1" x14ac:dyDescent="0.25">
      <c r="B15" s="82" t="s">
        <v>254</v>
      </c>
      <c r="C15" s="80"/>
      <c r="D15" s="143">
        <v>5617</v>
      </c>
      <c r="E15" s="84"/>
      <c r="F15" s="83">
        <v>0</v>
      </c>
      <c r="G15" s="84"/>
      <c r="H15" s="83">
        <v>5617</v>
      </c>
      <c r="I15" s="84"/>
      <c r="J15" s="83">
        <v>36780</v>
      </c>
      <c r="K15" s="84"/>
      <c r="L15" s="83">
        <v>0</v>
      </c>
      <c r="M15" s="84"/>
      <c r="N15" s="83">
        <v>36780</v>
      </c>
    </row>
    <row r="16" spans="2:22" s="25" customFormat="1" ht="22.5" customHeight="1" x14ac:dyDescent="0.25">
      <c r="B16" s="82" t="s">
        <v>270</v>
      </c>
      <c r="C16" s="80"/>
      <c r="D16" s="143">
        <v>0</v>
      </c>
      <c r="E16" s="84"/>
      <c r="F16" s="83">
        <v>0</v>
      </c>
      <c r="G16" s="84"/>
      <c r="H16" s="83">
        <v>0</v>
      </c>
      <c r="I16" s="84"/>
      <c r="J16" s="83">
        <v>3786</v>
      </c>
      <c r="K16" s="84"/>
      <c r="L16" s="83">
        <v>0</v>
      </c>
      <c r="M16" s="84"/>
      <c r="N16" s="83">
        <v>3786</v>
      </c>
    </row>
    <row r="17" spans="2:14" s="25" customFormat="1" ht="22.5" customHeight="1" x14ac:dyDescent="0.25">
      <c r="B17" s="82" t="s">
        <v>251</v>
      </c>
      <c r="C17" s="80"/>
      <c r="D17" s="143">
        <v>20414</v>
      </c>
      <c r="E17" s="84"/>
      <c r="F17" s="83">
        <v>0</v>
      </c>
      <c r="G17" s="84"/>
      <c r="H17" s="83">
        <v>20414</v>
      </c>
      <c r="I17" s="84"/>
      <c r="J17" s="83">
        <v>178217</v>
      </c>
      <c r="K17" s="84"/>
      <c r="L17" s="83">
        <v>0</v>
      </c>
      <c r="M17" s="84"/>
      <c r="N17" s="83">
        <v>178217</v>
      </c>
    </row>
    <row r="18" spans="2:14" s="25" customFormat="1" ht="22.5" customHeight="1" x14ac:dyDescent="0.25">
      <c r="B18" s="82" t="s">
        <v>260</v>
      </c>
      <c r="C18" s="80"/>
      <c r="D18" s="143">
        <v>1735</v>
      </c>
      <c r="E18" s="84"/>
      <c r="F18" s="83">
        <v>0</v>
      </c>
      <c r="G18" s="84"/>
      <c r="H18" s="83">
        <v>1735</v>
      </c>
      <c r="I18" s="84"/>
      <c r="J18" s="83">
        <v>16129</v>
      </c>
      <c r="K18" s="84"/>
      <c r="L18" s="83">
        <v>0</v>
      </c>
      <c r="M18" s="84"/>
      <c r="N18" s="83">
        <v>16129</v>
      </c>
    </row>
    <row r="19" spans="2:14" s="25" customFormat="1" ht="22.5" customHeight="1" x14ac:dyDescent="0.25">
      <c r="B19" s="82" t="s">
        <v>248</v>
      </c>
      <c r="C19" s="80"/>
      <c r="D19" s="143">
        <v>326376</v>
      </c>
      <c r="E19" s="84"/>
      <c r="F19" s="83">
        <v>0</v>
      </c>
      <c r="G19" s="84"/>
      <c r="H19" s="83">
        <v>326376</v>
      </c>
      <c r="I19" s="84"/>
      <c r="J19" s="83">
        <v>11321321</v>
      </c>
      <c r="K19" s="84"/>
      <c r="L19" s="83">
        <v>0</v>
      </c>
      <c r="M19" s="84"/>
      <c r="N19" s="83">
        <v>11321321</v>
      </c>
    </row>
    <row r="20" spans="2:14" s="25" customFormat="1" ht="22.5" customHeight="1" x14ac:dyDescent="0.25">
      <c r="B20" s="82" t="s">
        <v>267</v>
      </c>
      <c r="C20" s="80"/>
      <c r="D20" s="143">
        <v>0</v>
      </c>
      <c r="E20" s="84"/>
      <c r="F20" s="83">
        <v>0</v>
      </c>
      <c r="G20" s="84"/>
      <c r="H20" s="83">
        <v>0</v>
      </c>
      <c r="I20" s="84"/>
      <c r="J20" s="83">
        <v>169022471</v>
      </c>
      <c r="K20" s="84"/>
      <c r="L20" s="83">
        <v>0</v>
      </c>
      <c r="M20" s="84"/>
      <c r="N20" s="83">
        <v>169022471</v>
      </c>
    </row>
    <row r="21" spans="2:14" s="25" customFormat="1" ht="23.25" customHeight="1" x14ac:dyDescent="0.25">
      <c r="B21" s="82" t="s">
        <v>257</v>
      </c>
      <c r="C21" s="80"/>
      <c r="D21" s="143">
        <v>0</v>
      </c>
      <c r="E21" s="84"/>
      <c r="F21" s="83">
        <v>0</v>
      </c>
      <c r="G21" s="84"/>
      <c r="H21" s="83">
        <v>0</v>
      </c>
      <c r="I21" s="84"/>
      <c r="J21" s="83">
        <v>21382</v>
      </c>
      <c r="K21" s="84"/>
      <c r="L21" s="83">
        <v>0</v>
      </c>
      <c r="M21" s="84"/>
      <c r="N21" s="83">
        <v>21382</v>
      </c>
    </row>
    <row r="22" spans="2:14" s="25" customFormat="1" ht="23.25" customHeight="1" x14ac:dyDescent="0.25">
      <c r="B22" s="82" t="s">
        <v>266</v>
      </c>
      <c r="C22" s="80"/>
      <c r="D22" s="143">
        <v>0</v>
      </c>
      <c r="E22" s="84"/>
      <c r="F22" s="83">
        <v>0</v>
      </c>
      <c r="G22" s="84"/>
      <c r="H22" s="83">
        <v>0</v>
      </c>
      <c r="I22" s="84"/>
      <c r="J22" s="83">
        <v>497534269</v>
      </c>
      <c r="K22" s="84"/>
      <c r="L22" s="83">
        <v>0</v>
      </c>
      <c r="M22" s="84"/>
      <c r="N22" s="83">
        <v>497534269</v>
      </c>
    </row>
    <row r="23" spans="2:14" s="25" customFormat="1" ht="23.25" customHeight="1" x14ac:dyDescent="0.25">
      <c r="B23" s="82" t="s">
        <v>265</v>
      </c>
      <c r="C23" s="80"/>
      <c r="D23" s="143">
        <v>0</v>
      </c>
      <c r="E23" s="84"/>
      <c r="F23" s="83">
        <v>0</v>
      </c>
      <c r="G23" s="84"/>
      <c r="H23" s="83">
        <v>0</v>
      </c>
      <c r="I23" s="84"/>
      <c r="J23" s="83">
        <v>1048643862</v>
      </c>
      <c r="K23" s="84"/>
      <c r="L23" s="83">
        <v>0</v>
      </c>
      <c r="M23" s="84"/>
      <c r="N23" s="83">
        <v>1048643862</v>
      </c>
    </row>
    <row r="24" spans="2:14" s="25" customFormat="1" ht="23.25" customHeight="1" x14ac:dyDescent="0.25">
      <c r="B24" s="82" t="s">
        <v>255</v>
      </c>
      <c r="C24" s="80"/>
      <c r="D24" s="143">
        <v>6140</v>
      </c>
      <c r="E24" s="84"/>
      <c r="F24" s="83">
        <v>0</v>
      </c>
      <c r="G24" s="84"/>
      <c r="H24" s="83">
        <v>6140</v>
      </c>
      <c r="I24" s="84"/>
      <c r="J24" s="83">
        <v>28430</v>
      </c>
      <c r="K24" s="84"/>
      <c r="L24" s="83">
        <v>0</v>
      </c>
      <c r="M24" s="84"/>
      <c r="N24" s="83">
        <v>28430</v>
      </c>
    </row>
    <row r="25" spans="2:14" s="25" customFormat="1" ht="23.25" customHeight="1" x14ac:dyDescent="0.25">
      <c r="B25" s="82" t="s">
        <v>268</v>
      </c>
      <c r="C25" s="80"/>
      <c r="D25" s="143">
        <v>0</v>
      </c>
      <c r="E25" s="84"/>
      <c r="F25" s="83">
        <v>0</v>
      </c>
      <c r="G25" s="84"/>
      <c r="H25" s="83">
        <v>0</v>
      </c>
      <c r="I25" s="84"/>
      <c r="J25" s="83">
        <v>168430497</v>
      </c>
      <c r="K25" s="84"/>
      <c r="L25" s="83">
        <v>0</v>
      </c>
      <c r="M25" s="84"/>
      <c r="N25" s="83">
        <v>168430497</v>
      </c>
    </row>
    <row r="26" spans="2:14" s="25" customFormat="1" ht="23.25" customHeight="1" x14ac:dyDescent="0.25">
      <c r="B26" s="82" t="s">
        <v>269</v>
      </c>
      <c r="C26" s="80"/>
      <c r="D26" s="143">
        <v>0</v>
      </c>
      <c r="E26" s="84"/>
      <c r="F26" s="83">
        <v>0</v>
      </c>
      <c r="G26" s="84"/>
      <c r="H26" s="83">
        <v>0</v>
      </c>
      <c r="I26" s="84"/>
      <c r="J26" s="83">
        <v>127274042</v>
      </c>
      <c r="K26" s="84"/>
      <c r="L26" s="83">
        <v>0</v>
      </c>
      <c r="M26" s="84"/>
      <c r="N26" s="83">
        <v>127274042</v>
      </c>
    </row>
    <row r="27" spans="2:14" s="25" customFormat="1" ht="23.25" customHeight="1" x14ac:dyDescent="0.25">
      <c r="B27" s="82" t="s">
        <v>253</v>
      </c>
      <c r="C27" s="80"/>
      <c r="D27" s="143">
        <v>6140</v>
      </c>
      <c r="E27" s="84"/>
      <c r="F27" s="83">
        <v>0</v>
      </c>
      <c r="G27" s="84"/>
      <c r="H27" s="83">
        <v>6140</v>
      </c>
      <c r="I27" s="84"/>
      <c r="J27" s="83">
        <v>20656</v>
      </c>
      <c r="K27" s="84"/>
      <c r="L27" s="83">
        <v>0</v>
      </c>
      <c r="M27" s="84"/>
      <c r="N27" s="83">
        <v>20656</v>
      </c>
    </row>
    <row r="28" spans="2:14" s="25" customFormat="1" ht="23.25" customHeight="1" x14ac:dyDescent="0.25">
      <c r="B28" s="82" t="s">
        <v>247</v>
      </c>
      <c r="C28" s="80"/>
      <c r="D28" s="143">
        <v>565858106</v>
      </c>
      <c r="E28" s="84"/>
      <c r="F28" s="83">
        <v>-238733</v>
      </c>
      <c r="G28" s="84"/>
      <c r="H28" s="83">
        <v>566096839</v>
      </c>
      <c r="I28" s="84"/>
      <c r="J28" s="83">
        <v>4473131951</v>
      </c>
      <c r="K28" s="84"/>
      <c r="L28" s="83">
        <v>1237751</v>
      </c>
      <c r="M28" s="84"/>
      <c r="N28" s="83">
        <v>4471894200</v>
      </c>
    </row>
    <row r="29" spans="2:14" s="25" customFormat="1" ht="23.25" customHeight="1" x14ac:dyDescent="0.25">
      <c r="B29" s="82" t="s">
        <v>264</v>
      </c>
      <c r="C29" s="80"/>
      <c r="D29" s="143">
        <v>0</v>
      </c>
      <c r="E29" s="84"/>
      <c r="F29" s="83">
        <v>0</v>
      </c>
      <c r="G29" s="84"/>
      <c r="H29" s="83">
        <v>0</v>
      </c>
      <c r="I29" s="84"/>
      <c r="J29" s="83">
        <v>1369857924</v>
      </c>
      <c r="K29" s="84"/>
      <c r="L29" s="83">
        <v>0</v>
      </c>
      <c r="M29" s="84"/>
      <c r="N29" s="83">
        <v>1369857924</v>
      </c>
    </row>
    <row r="30" spans="2:14" s="25" customFormat="1" ht="23.25" customHeight="1" x14ac:dyDescent="0.25">
      <c r="B30" s="82" t="s">
        <v>245</v>
      </c>
      <c r="C30" s="80"/>
      <c r="D30" s="143">
        <v>584594252</v>
      </c>
      <c r="E30" s="84"/>
      <c r="F30" s="83">
        <v>9936</v>
      </c>
      <c r="G30" s="84"/>
      <c r="H30" s="83">
        <v>584584316</v>
      </c>
      <c r="I30" s="84"/>
      <c r="J30" s="83">
        <v>3163627795</v>
      </c>
      <c r="K30" s="84"/>
      <c r="L30" s="83">
        <v>1164276</v>
      </c>
      <c r="M30" s="84"/>
      <c r="N30" s="83">
        <v>3162463519</v>
      </c>
    </row>
    <row r="31" spans="2:14" s="25" customFormat="1" ht="23.25" customHeight="1" x14ac:dyDescent="0.25">
      <c r="B31" s="82" t="s">
        <v>249</v>
      </c>
      <c r="C31" s="80"/>
      <c r="D31" s="143">
        <v>534738</v>
      </c>
      <c r="E31" s="84"/>
      <c r="F31" s="83">
        <v>0</v>
      </c>
      <c r="G31" s="84"/>
      <c r="H31" s="83">
        <v>534738</v>
      </c>
      <c r="I31" s="84"/>
      <c r="J31" s="83">
        <v>2049929</v>
      </c>
      <c r="K31" s="84"/>
      <c r="L31" s="83">
        <v>0</v>
      </c>
      <c r="M31" s="84"/>
      <c r="N31" s="83">
        <v>2049929</v>
      </c>
    </row>
    <row r="32" spans="2:14" s="25" customFormat="1" ht="23.25" customHeight="1" x14ac:dyDescent="0.25">
      <c r="B32" s="82" t="s">
        <v>246</v>
      </c>
      <c r="C32" s="80"/>
      <c r="D32" s="143">
        <v>0</v>
      </c>
      <c r="E32" s="84"/>
      <c r="F32" s="83">
        <v>0</v>
      </c>
      <c r="G32" s="84"/>
      <c r="H32" s="83">
        <v>0</v>
      </c>
      <c r="I32" s="84"/>
      <c r="J32" s="83">
        <v>1830688521</v>
      </c>
      <c r="K32" s="84"/>
      <c r="L32" s="83">
        <v>0</v>
      </c>
      <c r="M32" s="84"/>
      <c r="N32" s="83">
        <v>1830688521</v>
      </c>
    </row>
    <row r="33" spans="2:14" s="25" customFormat="1" ht="23.25" customHeight="1" x14ac:dyDescent="0.25">
      <c r="B33" s="82" t="s">
        <v>276</v>
      </c>
      <c r="C33" s="80"/>
      <c r="D33" s="143">
        <v>541863012</v>
      </c>
      <c r="E33" s="84"/>
      <c r="F33" s="83">
        <v>0</v>
      </c>
      <c r="G33" s="84"/>
      <c r="H33" s="83">
        <v>541863012</v>
      </c>
      <c r="I33" s="84"/>
      <c r="J33" s="83">
        <v>832190868</v>
      </c>
      <c r="K33" s="84"/>
      <c r="L33" s="83">
        <v>1813071</v>
      </c>
      <c r="M33" s="84"/>
      <c r="N33" s="83">
        <v>830377797</v>
      </c>
    </row>
    <row r="34" spans="2:14" s="25" customFormat="1" ht="21.75" customHeight="1" thickBot="1" x14ac:dyDescent="0.3">
      <c r="B34" s="237" t="s">
        <v>67</v>
      </c>
      <c r="C34" s="237"/>
      <c r="D34" s="85">
        <f>SUM(D10:D33)</f>
        <v>1693254023</v>
      </c>
      <c r="E34" s="85"/>
      <c r="F34" s="85">
        <f>SUM(F10:F33)</f>
        <v>-228797</v>
      </c>
      <c r="G34" s="85"/>
      <c r="H34" s="85">
        <f>SUM(H10:H33)</f>
        <v>1693482820</v>
      </c>
      <c r="I34" s="85"/>
      <c r="J34" s="85">
        <f>SUM(J10:J33)</f>
        <v>13694345963</v>
      </c>
      <c r="K34" s="85"/>
      <c r="L34" s="85">
        <f>SUM(L10:L33)</f>
        <v>4215098</v>
      </c>
      <c r="M34" s="85"/>
      <c r="N34" s="85">
        <f>SUM(N10:N33)</f>
        <v>13690130865</v>
      </c>
    </row>
    <row r="35" spans="2:14" ht="21.75" customHeight="1" thickTop="1" x14ac:dyDescent="0.25"/>
    <row r="36" spans="2:14" ht="21.75" customHeight="1" x14ac:dyDescent="0.25">
      <c r="F36" s="92"/>
    </row>
    <row r="37" spans="2:14" ht="21.75" customHeight="1" x14ac:dyDescent="0.25">
      <c r="B37" s="233">
        <v>18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</row>
  </sheetData>
  <sortState xmlns:xlrd2="http://schemas.microsoft.com/office/spreadsheetml/2017/richdata2" ref="B10:N33">
    <sortCondition descending="1" ref="N10:N33"/>
  </sortState>
  <mergeCells count="16">
    <mergeCell ref="B37:N37"/>
    <mergeCell ref="B6:J6"/>
    <mergeCell ref="B8:C8"/>
    <mergeCell ref="B2:N2"/>
    <mergeCell ref="B3:N3"/>
    <mergeCell ref="B4:N4"/>
    <mergeCell ref="B34:C3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65" orientation="landscape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zoomScale="110" zoomScaleNormal="110" zoomScaleSheetLayoutView="110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7" t="s">
        <v>83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3:17" ht="30" x14ac:dyDescent="0.55000000000000004">
      <c r="C3" s="177" t="s">
        <v>0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3:17" ht="30" x14ac:dyDescent="0.55000000000000004">
      <c r="C4" s="177" t="s">
        <v>290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0" t="s">
        <v>68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8" t="s">
        <v>73</v>
      </c>
      <c r="D9" s="179" t="s">
        <v>271</v>
      </c>
      <c r="E9" s="179" t="s">
        <v>2</v>
      </c>
      <c r="F9" s="179" t="s">
        <v>2</v>
      </c>
      <c r="G9" s="179" t="s">
        <v>2</v>
      </c>
      <c r="I9" s="179" t="s">
        <v>3</v>
      </c>
      <c r="J9" s="179" t="s">
        <v>3</v>
      </c>
      <c r="K9" s="179" t="s">
        <v>3</v>
      </c>
      <c r="M9" s="179" t="s">
        <v>289</v>
      </c>
      <c r="N9" s="179" t="s">
        <v>4</v>
      </c>
      <c r="O9" s="179" t="s">
        <v>4</v>
      </c>
      <c r="P9" s="179" t="s">
        <v>4</v>
      </c>
      <c r="Q9" s="179" t="s">
        <v>4</v>
      </c>
    </row>
    <row r="10" spans="3:17" s="5" customFormat="1" ht="44.25" customHeight="1" x14ac:dyDescent="0.25">
      <c r="C10" s="178"/>
      <c r="D10" s="9"/>
      <c r="E10" s="180" t="s">
        <v>6</v>
      </c>
      <c r="F10" s="9"/>
      <c r="G10" s="180" t="s">
        <v>7</v>
      </c>
      <c r="I10" s="180" t="s">
        <v>74</v>
      </c>
      <c r="J10" s="9"/>
      <c r="K10" s="180" t="s">
        <v>75</v>
      </c>
      <c r="L10" s="31">
        <v>0</v>
      </c>
      <c r="M10" s="180" t="s">
        <v>6</v>
      </c>
      <c r="N10" s="9"/>
      <c r="O10" s="180" t="s">
        <v>7</v>
      </c>
      <c r="Q10" s="182" t="s">
        <v>11</v>
      </c>
    </row>
    <row r="11" spans="3:17" s="5" customFormat="1" ht="39.75" customHeight="1" x14ac:dyDescent="0.25">
      <c r="C11" s="178"/>
      <c r="D11" s="8"/>
      <c r="E11" s="181" t="s">
        <v>6</v>
      </c>
      <c r="F11" s="8"/>
      <c r="G11" s="181" t="s">
        <v>7</v>
      </c>
      <c r="I11" s="181"/>
      <c r="J11" s="8"/>
      <c r="K11" s="181"/>
      <c r="L11" s="31">
        <v>0</v>
      </c>
      <c r="M11" s="181" t="s">
        <v>6</v>
      </c>
      <c r="N11" s="8"/>
      <c r="O11" s="181" t="s">
        <v>7</v>
      </c>
      <c r="Q11" s="183" t="s">
        <v>11</v>
      </c>
    </row>
    <row r="12" spans="3:17" x14ac:dyDescent="0.55000000000000004">
      <c r="C12" s="30" t="s">
        <v>70</v>
      </c>
      <c r="E12" s="103">
        <f>'اوراق مشارکت'!R21</f>
        <v>100261458526</v>
      </c>
      <c r="F12" s="20"/>
      <c r="G12" s="103">
        <f>'اوراق مشارکت'!T21</f>
        <v>102226722623</v>
      </c>
      <c r="H12" s="20"/>
      <c r="I12" s="103">
        <f>'اوراق مشارکت'!X21</f>
        <v>11670856788</v>
      </c>
      <c r="J12" s="20"/>
      <c r="K12" s="103">
        <f>'اوراق مشارکت'!AB21</f>
        <v>46845348774</v>
      </c>
      <c r="L12" s="47">
        <v>0</v>
      </c>
      <c r="M12" s="103">
        <f>'اوراق مشارکت'!AH21</f>
        <v>66496182508</v>
      </c>
      <c r="N12" s="20"/>
      <c r="O12" s="103">
        <f>'اوراق مشارکت'!AJ21</f>
        <v>71042592817</v>
      </c>
      <c r="P12" s="20"/>
      <c r="Q12" s="47">
        <f>O12/$O$17</f>
        <v>0.39418188256092618</v>
      </c>
    </row>
    <row r="13" spans="3:17" x14ac:dyDescent="0.55000000000000004">
      <c r="C13" s="2" t="s">
        <v>85</v>
      </c>
      <c r="E13" s="103">
        <f>سپرده!D29</f>
        <v>69421280559</v>
      </c>
      <c r="F13" s="20"/>
      <c r="G13" s="103">
        <f>سپرده!D29</f>
        <v>69421280559</v>
      </c>
      <c r="H13" s="20"/>
      <c r="I13" s="103">
        <f>سپرده!F29</f>
        <v>14419930736</v>
      </c>
      <c r="J13" s="20"/>
      <c r="K13" s="103">
        <f>سپرده!H29</f>
        <v>15316119940</v>
      </c>
      <c r="L13" s="47">
        <v>0.3836</v>
      </c>
      <c r="M13" s="103">
        <f>سپرده!J29</f>
        <v>68525091355</v>
      </c>
      <c r="N13" s="20"/>
      <c r="O13" s="103">
        <f>سپرده!J29</f>
        <v>68525091355</v>
      </c>
      <c r="P13" s="20"/>
      <c r="Q13" s="102">
        <f>O13/$O$17</f>
        <v>0.38021345283036628</v>
      </c>
    </row>
    <row r="14" spans="3:17" x14ac:dyDescent="0.55000000000000004">
      <c r="C14" s="2" t="s">
        <v>69</v>
      </c>
      <c r="E14" s="103">
        <f>سهام!G24</f>
        <v>11396845252</v>
      </c>
      <c r="F14" s="20"/>
      <c r="G14" s="103">
        <f>سهام!I24</f>
        <v>11274696162.2313</v>
      </c>
      <c r="H14" s="20"/>
      <c r="I14" s="103">
        <f>سهام!M24</f>
        <v>18155385236</v>
      </c>
      <c r="J14" s="20"/>
      <c r="K14" s="103">
        <f>سهام!Q24</f>
        <v>13481081985</v>
      </c>
      <c r="L14" s="47">
        <v>0</v>
      </c>
      <c r="M14" s="103">
        <f>سهام!W24</f>
        <v>15822523563</v>
      </c>
      <c r="N14" s="20"/>
      <c r="O14" s="103">
        <f>سهام!Y24</f>
        <v>14001242739.759001</v>
      </c>
      <c r="P14" s="20"/>
      <c r="Q14" s="109">
        <f>O14/$O$17</f>
        <v>7.7686300605149583E-2</v>
      </c>
    </row>
    <row r="15" spans="3:17" x14ac:dyDescent="0.55000000000000004">
      <c r="C15" s="2" t="s">
        <v>193</v>
      </c>
      <c r="E15" s="103">
        <f>'واحدهای صندوق'!F14</f>
        <v>3918540227</v>
      </c>
      <c r="F15" s="20"/>
      <c r="G15" s="103">
        <f>'واحدهای صندوق'!H14</f>
        <v>3915345000</v>
      </c>
      <c r="H15" s="20"/>
      <c r="I15" s="103">
        <f>'واحدهای صندوق'!L14</f>
        <v>28258801732</v>
      </c>
      <c r="J15" s="20"/>
      <c r="K15" s="103">
        <f>'واحدهای صندوق'!P14</f>
        <v>5964554570</v>
      </c>
      <c r="L15" s="47"/>
      <c r="M15" s="103">
        <f>'واحدهای صندوق'!V14</f>
        <v>26235082665</v>
      </c>
      <c r="N15" s="20"/>
      <c r="O15" s="103">
        <f>'واحدهای صندوق'!X14</f>
        <v>26659023585.228649</v>
      </c>
      <c r="P15" s="20"/>
      <c r="Q15" s="109">
        <f>O15/$O$17</f>
        <v>0.14791836400355798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7"/>
    </row>
    <row r="17" spans="1:19" ht="21.75" thickBot="1" x14ac:dyDescent="0.6">
      <c r="C17" s="2" t="s">
        <v>67</v>
      </c>
      <c r="D17" s="3">
        <f>SUM(D12:D14)</f>
        <v>0</v>
      </c>
      <c r="E17" s="67">
        <f>SUM(E12:E16)</f>
        <v>184998124564</v>
      </c>
      <c r="F17" s="70">
        <f>SUM(F12:F14)</f>
        <v>0</v>
      </c>
      <c r="G17" s="67">
        <f>SUM(G12:G16)</f>
        <v>186838044344.23129</v>
      </c>
      <c r="H17" s="70">
        <f>SUM(H12:H14)</f>
        <v>0</v>
      </c>
      <c r="I17" s="67">
        <f>SUM(I12:I16)</f>
        <v>72504974492</v>
      </c>
      <c r="J17" s="70">
        <f>SUM(J12:J14)</f>
        <v>0</v>
      </c>
      <c r="K17" s="67">
        <f>SUM(K12:K16)</f>
        <v>81607105269</v>
      </c>
      <c r="L17" s="70">
        <v>0</v>
      </c>
      <c r="M17" s="67">
        <f>SUM(M12:M16)</f>
        <v>177078880091</v>
      </c>
      <c r="N17" s="70">
        <f>SUM(N12:N14)</f>
        <v>0</v>
      </c>
      <c r="O17" s="67">
        <f>SUM(O12:O16)</f>
        <v>180227950496.98764</v>
      </c>
      <c r="P17" s="70">
        <f>SUM(P12:P14)</f>
        <v>0</v>
      </c>
      <c r="Q17" s="105">
        <f>O17/$O$17</f>
        <v>1</v>
      </c>
    </row>
    <row r="18" spans="1:19" ht="21.75" thickTop="1" x14ac:dyDescent="0.55000000000000004">
      <c r="L18" s="93">
        <v>0.2044</v>
      </c>
      <c r="Q18" s="7"/>
    </row>
    <row r="19" spans="1:19" x14ac:dyDescent="0.55000000000000004">
      <c r="L19" s="93">
        <v>0.11650000000000001</v>
      </c>
    </row>
    <row r="20" spans="1:19" x14ac:dyDescent="0.55000000000000004">
      <c r="L20" s="93">
        <v>0</v>
      </c>
    </row>
    <row r="21" spans="1:19" ht="21" customHeight="1" x14ac:dyDescent="0.55000000000000004">
      <c r="A21" s="176">
        <v>1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</row>
    <row r="22" spans="1:19" x14ac:dyDescent="0.55000000000000004">
      <c r="L22" s="93">
        <v>0</v>
      </c>
    </row>
    <row r="23" spans="1:19" x14ac:dyDescent="0.55000000000000004">
      <c r="L23" s="93">
        <v>0.13189999999999999</v>
      </c>
    </row>
    <row r="24" spans="1:19" x14ac:dyDescent="0.55000000000000004">
      <c r="L24" s="93">
        <v>3.9899999999999998E-2</v>
      </c>
    </row>
    <row r="25" spans="1:19" x14ac:dyDescent="0.55000000000000004">
      <c r="L25" s="93">
        <v>0.18509999999999999</v>
      </c>
    </row>
    <row r="26" spans="1:19" x14ac:dyDescent="0.55000000000000004">
      <c r="L26" s="93">
        <v>1.89E-2</v>
      </c>
    </row>
    <row r="27" spans="1:19" x14ac:dyDescent="0.55000000000000004">
      <c r="L27" s="93">
        <v>5.16E-2</v>
      </c>
    </row>
    <row r="28" spans="1:19" x14ac:dyDescent="0.55000000000000004">
      <c r="L28" s="93">
        <v>3.6200000000000003E-2</v>
      </c>
    </row>
    <row r="29" spans="1:19" x14ac:dyDescent="0.55000000000000004">
      <c r="L29" s="93">
        <v>0</v>
      </c>
    </row>
    <row r="30" spans="1:19" x14ac:dyDescent="0.55000000000000004">
      <c r="L30" s="93">
        <v>1.8200000000000001E-2</v>
      </c>
    </row>
    <row r="31" spans="1:19" x14ac:dyDescent="0.55000000000000004">
      <c r="L31" s="93">
        <v>3.3000000000000002E-2</v>
      </c>
    </row>
    <row r="32" spans="1:19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39"/>
  <sheetViews>
    <sheetView rightToLeft="1" view="pageBreakPreview" topLeftCell="B7" zoomScaleNormal="55" zoomScaleSheetLayoutView="100" workbookViewId="0">
      <selection activeCell="B10" sqref="B10:R2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9" t="s">
        <v>83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2:28" ht="30" x14ac:dyDescent="0.55000000000000004">
      <c r="B3" s="179" t="s">
        <v>39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</row>
    <row r="4" spans="2:28" ht="30" x14ac:dyDescent="0.55000000000000004">
      <c r="B4" s="179" t="s">
        <v>290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</row>
    <row r="5" spans="2:28" ht="61.5" customHeight="1" x14ac:dyDescent="0.55000000000000004"/>
    <row r="6" spans="2:28" s="2" customFormat="1" ht="30" x14ac:dyDescent="0.55000000000000004">
      <c r="B6" s="11" t="s">
        <v>199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8" t="s">
        <v>1</v>
      </c>
      <c r="D8" s="179" t="s">
        <v>41</v>
      </c>
      <c r="E8" s="179" t="s">
        <v>41</v>
      </c>
      <c r="F8" s="179" t="s">
        <v>41</v>
      </c>
      <c r="G8" s="179" t="s">
        <v>41</v>
      </c>
      <c r="H8" s="179" t="s">
        <v>41</v>
      </c>
      <c r="I8" s="179" t="s">
        <v>41</v>
      </c>
      <c r="J8" s="179" t="s">
        <v>41</v>
      </c>
      <c r="L8" s="179" t="s">
        <v>42</v>
      </c>
      <c r="M8" s="179" t="s">
        <v>42</v>
      </c>
      <c r="N8" s="179" t="s">
        <v>42</v>
      </c>
      <c r="O8" s="179" t="s">
        <v>42</v>
      </c>
      <c r="P8" s="179" t="s">
        <v>42</v>
      </c>
      <c r="Q8" s="179" t="s">
        <v>42</v>
      </c>
      <c r="R8" s="179" t="s">
        <v>42</v>
      </c>
    </row>
    <row r="9" spans="2:28" ht="69" customHeight="1" x14ac:dyDescent="0.65">
      <c r="B9" s="178" t="s">
        <v>1</v>
      </c>
      <c r="D9" s="239" t="s">
        <v>5</v>
      </c>
      <c r="E9" s="39"/>
      <c r="F9" s="239" t="s">
        <v>181</v>
      </c>
      <c r="G9" s="39"/>
      <c r="H9" s="239" t="s">
        <v>53</v>
      </c>
      <c r="I9" s="39"/>
      <c r="J9" s="239" t="s">
        <v>54</v>
      </c>
      <c r="K9" s="28"/>
      <c r="L9" s="239" t="s">
        <v>5</v>
      </c>
      <c r="M9" s="39"/>
      <c r="N9" s="239" t="s">
        <v>181</v>
      </c>
      <c r="O9" s="39"/>
      <c r="P9" s="239" t="s">
        <v>53</v>
      </c>
      <c r="Q9" s="39"/>
      <c r="R9" s="221" t="s">
        <v>191</v>
      </c>
    </row>
    <row r="10" spans="2:28" ht="21.75" customHeight="1" x14ac:dyDescent="0.55000000000000004">
      <c r="B10" s="22" t="s">
        <v>220</v>
      </c>
      <c r="D10" s="65">
        <v>61300</v>
      </c>
      <c r="E10" s="5"/>
      <c r="F10" s="65">
        <v>33779126223</v>
      </c>
      <c r="G10" s="5"/>
      <c r="H10" s="65">
        <v>32201219622</v>
      </c>
      <c r="I10" s="5"/>
      <c r="J10" s="65">
        <v>1577906601</v>
      </c>
      <c r="K10" s="5"/>
      <c r="L10" s="65">
        <v>61300</v>
      </c>
      <c r="M10" s="5"/>
      <c r="N10" s="65">
        <v>33779126223</v>
      </c>
      <c r="O10" s="5"/>
      <c r="P10" s="65">
        <v>31842539031</v>
      </c>
      <c r="Q10" s="5"/>
      <c r="R10" s="65">
        <v>1936587192</v>
      </c>
    </row>
    <row r="11" spans="2:28" ht="21.75" customHeight="1" x14ac:dyDescent="0.55000000000000004">
      <c r="B11" s="22" t="s">
        <v>223</v>
      </c>
      <c r="D11" s="65">
        <v>35700</v>
      </c>
      <c r="E11" s="5"/>
      <c r="F11" s="65">
        <v>21459984972</v>
      </c>
      <c r="G11" s="5"/>
      <c r="H11" s="65">
        <v>20312089778</v>
      </c>
      <c r="I11" s="5"/>
      <c r="J11" s="65">
        <v>1147895194</v>
      </c>
      <c r="K11" s="5"/>
      <c r="L11" s="65">
        <v>35700</v>
      </c>
      <c r="M11" s="5"/>
      <c r="N11" s="65">
        <v>21459984972</v>
      </c>
      <c r="O11" s="5"/>
      <c r="P11" s="65">
        <v>19789227847</v>
      </c>
      <c r="Q11" s="5"/>
      <c r="R11" s="65">
        <v>1670757125</v>
      </c>
    </row>
    <row r="12" spans="2:28" ht="21.75" customHeight="1" x14ac:dyDescent="0.55000000000000004">
      <c r="B12" s="22" t="s">
        <v>240</v>
      </c>
      <c r="D12" s="65">
        <v>17318</v>
      </c>
      <c r="E12" s="5"/>
      <c r="F12" s="65">
        <v>9700512419</v>
      </c>
      <c r="G12" s="5"/>
      <c r="H12" s="65">
        <v>9236906965</v>
      </c>
      <c r="I12" s="5"/>
      <c r="J12" s="65">
        <v>463605454</v>
      </c>
      <c r="K12" s="5"/>
      <c r="L12" s="65">
        <v>17318</v>
      </c>
      <c r="M12" s="5"/>
      <c r="N12" s="65">
        <v>9700512419</v>
      </c>
      <c r="O12" s="5"/>
      <c r="P12" s="65">
        <v>9198174815</v>
      </c>
      <c r="Q12" s="5"/>
      <c r="R12" s="65">
        <v>502337604</v>
      </c>
    </row>
    <row r="13" spans="2:28" ht="21.75" customHeight="1" x14ac:dyDescent="0.55000000000000004">
      <c r="B13" s="22" t="s">
        <v>237</v>
      </c>
      <c r="D13" s="65">
        <v>4592</v>
      </c>
      <c r="E13" s="5"/>
      <c r="F13" s="65">
        <v>3462034280</v>
      </c>
      <c r="G13" s="5"/>
      <c r="H13" s="65">
        <v>3261862042</v>
      </c>
      <c r="I13" s="5"/>
      <c r="J13" s="65">
        <v>200172238</v>
      </c>
      <c r="K13" s="5"/>
      <c r="L13" s="65">
        <v>4592</v>
      </c>
      <c r="M13" s="5"/>
      <c r="N13" s="65">
        <v>3462034280</v>
      </c>
      <c r="O13" s="5"/>
      <c r="P13" s="65">
        <v>3170566914</v>
      </c>
      <c r="Q13" s="5"/>
      <c r="R13" s="65">
        <v>291467366</v>
      </c>
    </row>
    <row r="14" spans="2:28" ht="21.75" customHeight="1" x14ac:dyDescent="0.55000000000000004">
      <c r="B14" s="22" t="s">
        <v>284</v>
      </c>
      <c r="D14" s="65">
        <v>423728</v>
      </c>
      <c r="E14" s="5"/>
      <c r="F14" s="65">
        <v>18937380928</v>
      </c>
      <c r="G14" s="5"/>
      <c r="H14" s="65">
        <v>18691912879</v>
      </c>
      <c r="I14" s="5"/>
      <c r="J14" s="65">
        <v>245468049</v>
      </c>
      <c r="K14" s="5"/>
      <c r="L14" s="65">
        <v>423728</v>
      </c>
      <c r="M14" s="5"/>
      <c r="N14" s="65">
        <v>18937380928</v>
      </c>
      <c r="O14" s="5"/>
      <c r="P14" s="65">
        <v>18691912879</v>
      </c>
      <c r="Q14" s="5"/>
      <c r="R14" s="65">
        <v>245468049</v>
      </c>
    </row>
    <row r="15" spans="2:28" ht="21.75" customHeight="1" x14ac:dyDescent="0.55000000000000004">
      <c r="B15" s="22" t="s">
        <v>285</v>
      </c>
      <c r="D15" s="65">
        <v>275080</v>
      </c>
      <c r="E15" s="5"/>
      <c r="F15" s="65">
        <v>4234995020</v>
      </c>
      <c r="G15" s="5"/>
      <c r="H15" s="65">
        <v>4024671569</v>
      </c>
      <c r="I15" s="5"/>
      <c r="J15" s="65">
        <v>210323451</v>
      </c>
      <c r="K15" s="5"/>
      <c r="L15" s="65">
        <v>275080</v>
      </c>
      <c r="M15" s="5"/>
      <c r="N15" s="65">
        <v>4234995020</v>
      </c>
      <c r="O15" s="5"/>
      <c r="P15" s="65">
        <v>4024671569</v>
      </c>
      <c r="Q15" s="5"/>
      <c r="R15" s="65">
        <v>210323451</v>
      </c>
    </row>
    <row r="16" spans="2:28" ht="21.75" customHeight="1" x14ac:dyDescent="0.55000000000000004">
      <c r="B16" s="22" t="s">
        <v>226</v>
      </c>
      <c r="D16" s="65">
        <v>4616</v>
      </c>
      <c r="E16" s="5"/>
      <c r="F16" s="65">
        <v>2640934923</v>
      </c>
      <c r="G16" s="5"/>
      <c r="H16" s="65">
        <v>2529753950</v>
      </c>
      <c r="I16" s="5"/>
      <c r="J16" s="65">
        <v>111180973</v>
      </c>
      <c r="K16" s="5"/>
      <c r="L16" s="65">
        <v>4616</v>
      </c>
      <c r="M16" s="5"/>
      <c r="N16" s="65">
        <v>2640934923</v>
      </c>
      <c r="O16" s="5"/>
      <c r="P16" s="65">
        <v>2495673901</v>
      </c>
      <c r="Q16" s="5"/>
      <c r="R16" s="65">
        <v>145261022</v>
      </c>
    </row>
    <row r="17" spans="2:52" ht="21.75" customHeight="1" x14ac:dyDescent="0.55000000000000004">
      <c r="B17" s="22" t="s">
        <v>280</v>
      </c>
      <c r="D17" s="65">
        <v>129095</v>
      </c>
      <c r="E17" s="5"/>
      <c r="F17" s="65">
        <v>242281158</v>
      </c>
      <c r="G17" s="5"/>
      <c r="H17" s="65">
        <v>241502442</v>
      </c>
      <c r="I17" s="5"/>
      <c r="J17" s="65">
        <v>778716</v>
      </c>
      <c r="K17" s="5"/>
      <c r="L17" s="65">
        <v>129095</v>
      </c>
      <c r="M17" s="5"/>
      <c r="N17" s="65">
        <v>242281158</v>
      </c>
      <c r="O17" s="5"/>
      <c r="P17" s="65">
        <v>241502442</v>
      </c>
      <c r="Q17" s="5"/>
      <c r="R17" s="65">
        <v>778716</v>
      </c>
    </row>
    <row r="18" spans="2:52" ht="21.75" customHeight="1" x14ac:dyDescent="0.55000000000000004">
      <c r="B18" s="22" t="s">
        <v>281</v>
      </c>
      <c r="D18" s="65">
        <v>65220</v>
      </c>
      <c r="E18" s="5"/>
      <c r="F18" s="65">
        <v>195208974</v>
      </c>
      <c r="G18" s="5"/>
      <c r="H18" s="65">
        <v>210568044</v>
      </c>
      <c r="I18" s="5"/>
      <c r="J18" s="65">
        <v>-15359069</v>
      </c>
      <c r="K18" s="5"/>
      <c r="L18" s="65">
        <v>65220</v>
      </c>
      <c r="M18" s="5"/>
      <c r="N18" s="65">
        <v>195208974</v>
      </c>
      <c r="O18" s="5"/>
      <c r="P18" s="65">
        <v>210568044</v>
      </c>
      <c r="Q18" s="5"/>
      <c r="R18" s="65">
        <v>-15359069</v>
      </c>
    </row>
    <row r="19" spans="2:52" ht="21.75" customHeight="1" x14ac:dyDescent="0.55000000000000004">
      <c r="B19" s="22" t="s">
        <v>286</v>
      </c>
      <c r="D19" s="65">
        <v>188485</v>
      </c>
      <c r="E19" s="5"/>
      <c r="F19" s="65">
        <v>3486647636</v>
      </c>
      <c r="G19" s="5"/>
      <c r="H19" s="65">
        <v>3518498217</v>
      </c>
      <c r="I19" s="5"/>
      <c r="J19" s="65">
        <v>-31850580</v>
      </c>
      <c r="K19" s="5"/>
      <c r="L19" s="65">
        <v>188485</v>
      </c>
      <c r="M19" s="5"/>
      <c r="N19" s="65">
        <v>3486647636</v>
      </c>
      <c r="O19" s="5"/>
      <c r="P19" s="65">
        <v>3518498217</v>
      </c>
      <c r="Q19" s="5"/>
      <c r="R19" s="65">
        <v>-31850580</v>
      </c>
    </row>
    <row r="20" spans="2:52" ht="21.75" customHeight="1" x14ac:dyDescent="0.55000000000000004">
      <c r="B20" s="22" t="s">
        <v>279</v>
      </c>
      <c r="D20" s="65">
        <v>78500</v>
      </c>
      <c r="E20" s="5"/>
      <c r="F20" s="65">
        <v>746775092</v>
      </c>
      <c r="G20" s="5"/>
      <c r="H20" s="65">
        <v>801427031</v>
      </c>
      <c r="I20" s="5"/>
      <c r="J20" s="65">
        <v>-54651938</v>
      </c>
      <c r="K20" s="5"/>
      <c r="L20" s="65">
        <v>78500</v>
      </c>
      <c r="M20" s="5"/>
      <c r="N20" s="65">
        <v>746775092</v>
      </c>
      <c r="O20" s="5"/>
      <c r="P20" s="65">
        <v>801427031</v>
      </c>
      <c r="Q20" s="5"/>
      <c r="R20" s="65">
        <v>-54651938</v>
      </c>
    </row>
    <row r="21" spans="2:52" ht="21.75" customHeight="1" x14ac:dyDescent="0.55000000000000004">
      <c r="B21" s="22" t="s">
        <v>273</v>
      </c>
      <c r="D21" s="65">
        <v>800000</v>
      </c>
      <c r="E21" s="5"/>
      <c r="F21" s="65">
        <v>3604027680</v>
      </c>
      <c r="G21" s="5"/>
      <c r="H21" s="65">
        <v>4190914800</v>
      </c>
      <c r="I21" s="5"/>
      <c r="J21" s="65">
        <v>-586887120</v>
      </c>
      <c r="K21" s="5"/>
      <c r="L21" s="65">
        <v>800000</v>
      </c>
      <c r="M21" s="5"/>
      <c r="N21" s="65">
        <v>3604027680</v>
      </c>
      <c r="O21" s="5"/>
      <c r="P21" s="65">
        <v>4159773608</v>
      </c>
      <c r="Q21" s="5"/>
      <c r="R21" s="65">
        <v>-555745928</v>
      </c>
    </row>
    <row r="22" spans="2:52" ht="21.75" customHeight="1" x14ac:dyDescent="0.55000000000000004">
      <c r="B22" s="22" t="s">
        <v>13</v>
      </c>
      <c r="D22" s="65">
        <v>1155000</v>
      </c>
      <c r="E22" s="5"/>
      <c r="F22" s="65">
        <v>4419143709</v>
      </c>
      <c r="G22" s="5"/>
      <c r="H22" s="65">
        <v>4996842432</v>
      </c>
      <c r="I22" s="5"/>
      <c r="J22" s="65">
        <v>-577698722</v>
      </c>
      <c r="K22" s="5"/>
      <c r="L22" s="65">
        <v>1155000</v>
      </c>
      <c r="M22" s="5"/>
      <c r="N22" s="65">
        <v>4419143709</v>
      </c>
      <c r="O22" s="5"/>
      <c r="P22" s="65">
        <v>4996842432</v>
      </c>
      <c r="Q22" s="5"/>
      <c r="R22" s="65">
        <v>-577698722</v>
      </c>
    </row>
    <row r="23" spans="2:52" ht="21.75" customHeight="1" x14ac:dyDescent="0.55000000000000004">
      <c r="B23" s="4" t="s">
        <v>103</v>
      </c>
      <c r="D23" s="65">
        <v>150000</v>
      </c>
      <c r="E23" s="5"/>
      <c r="F23" s="65">
        <v>4793806125</v>
      </c>
      <c r="G23" s="5"/>
      <c r="H23" s="65">
        <v>5412410006</v>
      </c>
      <c r="I23" s="5"/>
      <c r="J23" s="65">
        <v>-618603881</v>
      </c>
      <c r="K23" s="5"/>
      <c r="L23" s="65">
        <v>150000</v>
      </c>
      <c r="M23" s="5"/>
      <c r="N23" s="65">
        <v>4793806125</v>
      </c>
      <c r="O23" s="5"/>
      <c r="P23" s="65">
        <v>5412410006</v>
      </c>
      <c r="Q23" s="5"/>
      <c r="R23" s="65">
        <v>-618603881</v>
      </c>
      <c r="AI23" s="22"/>
      <c r="AK23" s="65"/>
      <c r="AL23" s="5"/>
      <c r="AM23" s="65"/>
      <c r="AN23" s="5"/>
      <c r="AO23" s="65"/>
      <c r="AP23" s="5"/>
      <c r="AQ23" s="65"/>
      <c r="AR23" s="5"/>
      <c r="AS23" s="65"/>
      <c r="AT23" s="5"/>
      <c r="AU23" s="65"/>
      <c r="AV23" s="5"/>
      <c r="AW23" s="65"/>
      <c r="AX23" s="5"/>
      <c r="AY23" s="65"/>
    </row>
    <row r="24" spans="2:52" ht="21.75" thickBot="1" x14ac:dyDescent="0.6">
      <c r="B24" s="36" t="s">
        <v>67</v>
      </c>
      <c r="D24" s="66">
        <f>SUM(D10:D23)</f>
        <v>3388634</v>
      </c>
      <c r="E24" s="5"/>
      <c r="F24" s="66">
        <f>SUM(F10:F23)</f>
        <v>111702859139</v>
      </c>
      <c r="G24" s="5"/>
      <c r="H24" s="66">
        <f>SUM(H10:H23)</f>
        <v>109630579777</v>
      </c>
      <c r="I24" s="5"/>
      <c r="J24" s="66">
        <f>SUM(J10:J23)</f>
        <v>2072279366</v>
      </c>
      <c r="K24" s="5"/>
      <c r="L24" s="66">
        <f>SUM(L10:L23)</f>
        <v>3388634</v>
      </c>
      <c r="M24" s="5"/>
      <c r="N24" s="66">
        <f>SUM(N10:N23)</f>
        <v>111702859139</v>
      </c>
      <c r="O24" s="5"/>
      <c r="P24" s="66">
        <f>SUM(P10:P23)</f>
        <v>108553788736</v>
      </c>
      <c r="Q24" s="5"/>
      <c r="R24" s="66">
        <f>SUM(R10:R23)</f>
        <v>3149070407</v>
      </c>
      <c r="AI24" s="22"/>
      <c r="AK24" s="65"/>
      <c r="AL24" s="5"/>
      <c r="AM24" s="65"/>
      <c r="AN24" s="5"/>
      <c r="AO24" s="65"/>
      <c r="AP24" s="5"/>
      <c r="AQ24" s="65"/>
      <c r="AR24" s="5"/>
      <c r="AS24" s="65"/>
      <c r="AT24" s="5"/>
      <c r="AU24" s="65"/>
      <c r="AV24" s="5"/>
      <c r="AW24" s="65"/>
      <c r="AX24" s="5"/>
      <c r="AY24" s="65"/>
    </row>
    <row r="25" spans="2:52" ht="21.75" thickTop="1" x14ac:dyDescent="0.55000000000000004">
      <c r="AI25" s="22"/>
      <c r="AK25" s="65"/>
      <c r="AL25" s="5"/>
      <c r="AM25" s="65"/>
      <c r="AN25" s="5"/>
      <c r="AO25" s="65"/>
      <c r="AP25" s="5"/>
      <c r="AQ25" s="65"/>
      <c r="AR25" s="5"/>
      <c r="AS25" s="65"/>
      <c r="AT25" s="5"/>
      <c r="AU25" s="65"/>
      <c r="AV25" s="5"/>
      <c r="AW25" s="65"/>
      <c r="AX25" s="5"/>
      <c r="AY25" s="65"/>
    </row>
    <row r="26" spans="2:52" ht="30" x14ac:dyDescent="0.75">
      <c r="J26" s="43">
        <v>19</v>
      </c>
      <c r="L26" s="21"/>
      <c r="AI26" s="22"/>
      <c r="AK26" s="65"/>
      <c r="AL26" s="5"/>
      <c r="AM26" s="65"/>
      <c r="AN26" s="5"/>
      <c r="AO26" s="65"/>
      <c r="AP26" s="5"/>
      <c r="AQ26" s="65"/>
      <c r="AR26" s="5"/>
      <c r="AS26" s="65"/>
      <c r="AT26" s="5"/>
      <c r="AU26" s="65"/>
      <c r="AV26" s="5"/>
      <c r="AW26" s="65"/>
      <c r="AX26" s="5"/>
      <c r="AY26" s="65"/>
    </row>
    <row r="27" spans="2:52" x14ac:dyDescent="0.55000000000000004">
      <c r="AI27" s="22"/>
      <c r="AK27" s="65"/>
      <c r="AL27" s="5"/>
      <c r="AM27" s="65"/>
      <c r="AN27" s="5"/>
      <c r="AO27" s="65"/>
      <c r="AP27" s="5"/>
      <c r="AQ27" s="65"/>
      <c r="AR27" s="5"/>
      <c r="AS27" s="65"/>
      <c r="AT27" s="5"/>
      <c r="AU27" s="65"/>
      <c r="AV27" s="5"/>
      <c r="AW27" s="65"/>
      <c r="AX27" s="5"/>
      <c r="AY27" s="65"/>
    </row>
    <row r="28" spans="2:52" x14ac:dyDescent="0.55000000000000004">
      <c r="AI28" s="22"/>
      <c r="AK28" s="65"/>
      <c r="AL28" s="5"/>
      <c r="AM28" s="65"/>
      <c r="AN28" s="5"/>
      <c r="AO28" s="65"/>
      <c r="AP28" s="5"/>
      <c r="AQ28" s="65"/>
      <c r="AR28" s="5"/>
      <c r="AS28" s="65"/>
      <c r="AT28" s="5"/>
      <c r="AU28" s="65"/>
      <c r="AV28" s="5"/>
      <c r="AW28" s="65"/>
      <c r="AX28" s="5"/>
      <c r="AY28" s="65"/>
    </row>
    <row r="29" spans="2:52" x14ac:dyDescent="0.55000000000000004">
      <c r="AJ29" s="22"/>
      <c r="AL29" s="65"/>
      <c r="AM29" s="5"/>
      <c r="AN29" s="65"/>
      <c r="AO29" s="5"/>
      <c r="AP29" s="65"/>
      <c r="AQ29" s="5"/>
      <c r="AR29" s="65"/>
      <c r="AS29" s="5"/>
      <c r="AT29" s="65"/>
      <c r="AU29" s="5"/>
      <c r="AV29" s="65"/>
      <c r="AW29" s="5"/>
      <c r="AX29" s="65"/>
      <c r="AY29" s="5"/>
      <c r="AZ29" s="65"/>
    </row>
    <row r="30" spans="2:52" x14ac:dyDescent="0.55000000000000004">
      <c r="AJ30" s="22"/>
      <c r="AL30" s="65"/>
      <c r="AM30" s="5"/>
      <c r="AN30" s="65"/>
      <c r="AO30" s="5"/>
      <c r="AP30" s="65"/>
      <c r="AQ30" s="5"/>
      <c r="AR30" s="65"/>
      <c r="AS30" s="5"/>
      <c r="AT30" s="65"/>
      <c r="AU30" s="5"/>
      <c r="AV30" s="65"/>
      <c r="AW30" s="5"/>
      <c r="AX30" s="65"/>
      <c r="AY30" s="5"/>
      <c r="AZ30" s="65"/>
    </row>
    <row r="31" spans="2:52" x14ac:dyDescent="0.55000000000000004">
      <c r="AJ31" s="22"/>
      <c r="AL31" s="65"/>
      <c r="AM31" s="5"/>
      <c r="AN31" s="65"/>
      <c r="AO31" s="5"/>
      <c r="AP31" s="65"/>
      <c r="AQ31" s="5"/>
      <c r="AR31" s="65"/>
      <c r="AS31" s="5"/>
      <c r="AT31" s="65"/>
      <c r="AU31" s="5"/>
      <c r="AV31" s="65"/>
      <c r="AW31" s="5"/>
      <c r="AX31" s="65"/>
      <c r="AY31" s="5"/>
      <c r="AZ31" s="65"/>
    </row>
    <row r="32" spans="2:52" x14ac:dyDescent="0.55000000000000004">
      <c r="AJ32" s="22"/>
      <c r="AL32" s="65"/>
      <c r="AM32" s="5"/>
      <c r="AN32" s="65"/>
      <c r="AO32" s="5"/>
      <c r="AP32" s="65"/>
      <c r="AQ32" s="5"/>
      <c r="AR32" s="65"/>
      <c r="AS32" s="5"/>
      <c r="AT32" s="65"/>
      <c r="AU32" s="5"/>
      <c r="AV32" s="65"/>
      <c r="AW32" s="5"/>
      <c r="AX32" s="65"/>
      <c r="AY32" s="5"/>
      <c r="AZ32" s="65"/>
    </row>
    <row r="33" spans="36:52" x14ac:dyDescent="0.55000000000000004">
      <c r="AJ33" s="22"/>
      <c r="AL33" s="65"/>
      <c r="AM33" s="5"/>
      <c r="AN33" s="65"/>
      <c r="AO33" s="5"/>
      <c r="AP33" s="65"/>
      <c r="AQ33" s="5"/>
      <c r="AR33" s="65"/>
      <c r="AS33" s="5"/>
      <c r="AT33" s="65"/>
      <c r="AU33" s="5"/>
      <c r="AV33" s="65"/>
      <c r="AW33" s="5"/>
      <c r="AX33" s="65"/>
      <c r="AY33" s="5"/>
      <c r="AZ33" s="65"/>
    </row>
    <row r="34" spans="36:52" x14ac:dyDescent="0.55000000000000004">
      <c r="AJ34" s="22"/>
      <c r="AL34" s="65"/>
      <c r="AM34" s="5"/>
      <c r="AN34" s="65"/>
      <c r="AO34" s="5"/>
      <c r="AP34" s="65"/>
      <c r="AQ34" s="5"/>
      <c r="AR34" s="65"/>
      <c r="AS34" s="5"/>
      <c r="AT34" s="65"/>
      <c r="AU34" s="5"/>
      <c r="AV34" s="65"/>
      <c r="AW34" s="5"/>
      <c r="AX34" s="65"/>
      <c r="AY34" s="5"/>
      <c r="AZ34" s="65"/>
    </row>
    <row r="35" spans="36:52" x14ac:dyDescent="0.55000000000000004">
      <c r="AJ35" s="22"/>
      <c r="AL35" s="65"/>
      <c r="AM35" s="5"/>
      <c r="AN35" s="65"/>
      <c r="AO35" s="5"/>
      <c r="AP35" s="65"/>
      <c r="AQ35" s="5"/>
      <c r="AR35" s="65"/>
      <c r="AS35" s="5"/>
      <c r="AT35" s="65"/>
      <c r="AU35" s="5"/>
      <c r="AV35" s="65"/>
      <c r="AW35" s="5"/>
      <c r="AX35" s="65"/>
      <c r="AY35" s="5"/>
      <c r="AZ35" s="65"/>
    </row>
    <row r="36" spans="36:52" x14ac:dyDescent="0.55000000000000004">
      <c r="AJ36" s="22"/>
      <c r="AL36" s="65"/>
      <c r="AM36" s="5"/>
      <c r="AN36" s="65"/>
      <c r="AO36" s="5"/>
      <c r="AP36" s="65"/>
      <c r="AQ36" s="5"/>
      <c r="AR36" s="65"/>
      <c r="AS36" s="5"/>
      <c r="AT36" s="65"/>
      <c r="AU36" s="5"/>
      <c r="AV36" s="65"/>
      <c r="AW36" s="5"/>
      <c r="AX36" s="65"/>
      <c r="AY36" s="5"/>
      <c r="AZ36" s="65"/>
    </row>
    <row r="37" spans="36:52" x14ac:dyDescent="0.55000000000000004">
      <c r="AJ37" s="22"/>
      <c r="AL37" s="65"/>
      <c r="AM37" s="5"/>
      <c r="AN37" s="65"/>
      <c r="AO37" s="5"/>
      <c r="AP37" s="65"/>
      <c r="AQ37" s="5"/>
      <c r="AR37" s="65"/>
      <c r="AS37" s="5"/>
      <c r="AT37" s="65"/>
      <c r="AU37" s="5"/>
      <c r="AV37" s="65"/>
      <c r="AW37" s="5"/>
      <c r="AX37" s="65"/>
      <c r="AY37" s="5"/>
      <c r="AZ37" s="65"/>
    </row>
    <row r="38" spans="36:52" x14ac:dyDescent="0.55000000000000004">
      <c r="AJ38" s="22"/>
      <c r="AL38" s="65"/>
      <c r="AM38" s="5"/>
      <c r="AN38" s="65"/>
      <c r="AO38" s="5"/>
      <c r="AP38" s="65"/>
      <c r="AQ38" s="5"/>
      <c r="AR38" s="65"/>
      <c r="AS38" s="5"/>
      <c r="AT38" s="65"/>
      <c r="AU38" s="5"/>
      <c r="AV38" s="65"/>
      <c r="AW38" s="5"/>
      <c r="AX38" s="65"/>
      <c r="AY38" s="5"/>
      <c r="AZ38" s="65"/>
    </row>
    <row r="39" spans="36:52" x14ac:dyDescent="0.55000000000000004">
      <c r="AJ39" s="22"/>
      <c r="AL39" s="65"/>
      <c r="AM39" s="5"/>
      <c r="AN39" s="65"/>
      <c r="AO39" s="5"/>
      <c r="AP39" s="65"/>
      <c r="AQ39" s="5"/>
      <c r="AR39" s="65"/>
      <c r="AS39" s="5"/>
      <c r="AT39" s="65"/>
      <c r="AU39" s="5"/>
      <c r="AV39" s="65"/>
      <c r="AW39" s="5"/>
      <c r="AX39" s="65"/>
      <c r="AY39" s="5"/>
      <c r="AZ39" s="65"/>
    </row>
  </sheetData>
  <sortState xmlns:xlrd2="http://schemas.microsoft.com/office/spreadsheetml/2017/richdata2" ref="B10:R22">
    <sortCondition descending="1" ref="R10:R2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  <rowBreaks count="1" manualBreakCount="1">
    <brk id="1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65"/>
  <sheetViews>
    <sheetView rightToLeft="1" view="pageBreakPreview" topLeftCell="A46" zoomScale="70" zoomScaleNormal="85" zoomScaleSheetLayoutView="70" workbookViewId="0">
      <selection activeCell="A63" sqref="A63:XFD70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7" t="s">
        <v>83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27" ht="30" x14ac:dyDescent="0.55000000000000004">
      <c r="A3" s="177" t="s">
        <v>39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27" ht="30" x14ac:dyDescent="0.55000000000000004">
      <c r="A4" s="177" t="s">
        <v>290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6" spans="1:27" ht="30" x14ac:dyDescent="0.55000000000000004">
      <c r="A6" s="11" t="s">
        <v>200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22" t="s">
        <v>1</v>
      </c>
      <c r="C8" s="10" t="s">
        <v>41</v>
      </c>
      <c r="D8" s="10"/>
      <c r="E8" s="10" t="s">
        <v>41</v>
      </c>
      <c r="F8" s="10"/>
      <c r="G8" s="10" t="s">
        <v>41</v>
      </c>
      <c r="H8" s="10"/>
      <c r="I8" s="10" t="s">
        <v>41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</row>
    <row r="9" spans="1:27" s="4" customFormat="1" ht="63" customHeight="1" x14ac:dyDescent="0.75">
      <c r="A9" s="122" t="s">
        <v>1</v>
      </c>
      <c r="C9" s="120" t="s">
        <v>5</v>
      </c>
      <c r="D9" s="34"/>
      <c r="E9" s="120" t="s">
        <v>52</v>
      </c>
      <c r="F9" s="34"/>
      <c r="G9" s="120" t="s">
        <v>53</v>
      </c>
      <c r="H9" s="34"/>
      <c r="I9" s="120" t="s">
        <v>55</v>
      </c>
      <c r="K9" s="120" t="s">
        <v>5</v>
      </c>
      <c r="L9" s="34"/>
      <c r="M9" s="120" t="s">
        <v>52</v>
      </c>
      <c r="N9" s="34"/>
      <c r="O9" s="120" t="s">
        <v>53</v>
      </c>
      <c r="P9" s="34"/>
      <c r="Q9" s="120" t="s">
        <v>55</v>
      </c>
    </row>
    <row r="10" spans="1:27" ht="25.5" customHeight="1" x14ac:dyDescent="0.55000000000000004">
      <c r="A10" s="30" t="s">
        <v>234</v>
      </c>
      <c r="C10" s="119">
        <v>32999</v>
      </c>
      <c r="D10" s="68"/>
      <c r="E10" s="119">
        <v>26229555001</v>
      </c>
      <c r="F10" s="68"/>
      <c r="G10" s="119">
        <v>25038747459</v>
      </c>
      <c r="H10" s="68"/>
      <c r="I10" s="119">
        <v>1190807542</v>
      </c>
      <c r="J10" s="68"/>
      <c r="K10" s="119">
        <v>32999</v>
      </c>
      <c r="L10" s="68"/>
      <c r="M10" s="119">
        <v>26229555001</v>
      </c>
      <c r="N10" s="68"/>
      <c r="O10" s="119">
        <v>25038747459</v>
      </c>
      <c r="P10" s="68"/>
      <c r="Q10" s="119">
        <v>1190807542</v>
      </c>
      <c r="U10" s="93">
        <v>6.5500000000000003E-2</v>
      </c>
    </row>
    <row r="11" spans="1:27" ht="25.5" customHeight="1" x14ac:dyDescent="0.55000000000000004">
      <c r="A11" s="2" t="s">
        <v>106</v>
      </c>
      <c r="C11" s="70">
        <v>0</v>
      </c>
      <c r="D11" s="68"/>
      <c r="E11" s="70">
        <v>0</v>
      </c>
      <c r="F11" s="68"/>
      <c r="G11" s="70">
        <v>0</v>
      </c>
      <c r="H11" s="68"/>
      <c r="I11" s="70">
        <v>0</v>
      </c>
      <c r="J11" s="68"/>
      <c r="K11" s="70">
        <v>26046</v>
      </c>
      <c r="L11" s="68"/>
      <c r="M11" s="70">
        <v>25219049199</v>
      </c>
      <c r="N11" s="68"/>
      <c r="O11" s="70">
        <v>24084981974</v>
      </c>
      <c r="P11" s="68"/>
      <c r="Q11" s="70">
        <v>1134067225</v>
      </c>
      <c r="U11" s="93"/>
    </row>
    <row r="12" spans="1:27" ht="25.5" customHeight="1" x14ac:dyDescent="0.55000000000000004">
      <c r="A12" s="2" t="s">
        <v>100</v>
      </c>
      <c r="C12" s="70">
        <v>0</v>
      </c>
      <c r="D12" s="68"/>
      <c r="E12" s="70">
        <v>0</v>
      </c>
      <c r="F12" s="68"/>
      <c r="G12" s="70">
        <v>0</v>
      </c>
      <c r="H12" s="68"/>
      <c r="I12" s="70">
        <v>0</v>
      </c>
      <c r="J12" s="68"/>
      <c r="K12" s="70">
        <v>12900</v>
      </c>
      <c r="L12" s="68"/>
      <c r="M12" s="70">
        <v>12124552030</v>
      </c>
      <c r="N12" s="68"/>
      <c r="O12" s="70">
        <v>11363023662</v>
      </c>
      <c r="P12" s="68"/>
      <c r="Q12" s="70">
        <v>761528368</v>
      </c>
      <c r="U12" s="93"/>
    </row>
    <row r="13" spans="1:27" ht="25.5" customHeight="1" x14ac:dyDescent="0.55000000000000004">
      <c r="A13" s="2" t="s">
        <v>79</v>
      </c>
      <c r="C13" s="70">
        <v>0</v>
      </c>
      <c r="D13" s="68"/>
      <c r="E13" s="70">
        <v>0</v>
      </c>
      <c r="F13" s="68"/>
      <c r="G13" s="70">
        <v>0</v>
      </c>
      <c r="H13" s="68"/>
      <c r="I13" s="70">
        <v>0</v>
      </c>
      <c r="J13" s="68"/>
      <c r="K13" s="70">
        <v>14491</v>
      </c>
      <c r="L13" s="68"/>
      <c r="M13" s="70">
        <v>14491000000</v>
      </c>
      <c r="N13" s="68"/>
      <c r="O13" s="70">
        <v>14019674623</v>
      </c>
      <c r="P13" s="68"/>
      <c r="Q13" s="70">
        <v>471325377</v>
      </c>
      <c r="U13" s="93"/>
    </row>
    <row r="14" spans="1:27" ht="25.5" customHeight="1" x14ac:dyDescent="0.55000000000000004">
      <c r="A14" s="2" t="s">
        <v>230</v>
      </c>
      <c r="C14" s="70">
        <v>540000</v>
      </c>
      <c r="D14" s="68"/>
      <c r="E14" s="70">
        <v>5372013150</v>
      </c>
      <c r="F14" s="68"/>
      <c r="G14" s="70">
        <v>5327172345</v>
      </c>
      <c r="H14" s="68"/>
      <c r="I14" s="70">
        <v>44840805</v>
      </c>
      <c r="J14" s="68"/>
      <c r="K14" s="70">
        <v>1040000</v>
      </c>
      <c r="L14" s="68"/>
      <c r="M14" s="70">
        <v>10745624416</v>
      </c>
      <c r="N14" s="68"/>
      <c r="O14" s="70">
        <v>10332972345</v>
      </c>
      <c r="P14" s="68"/>
      <c r="Q14" s="70">
        <v>412652071</v>
      </c>
      <c r="U14" s="93"/>
    </row>
    <row r="15" spans="1:27" ht="25.5" customHeight="1" x14ac:dyDescent="0.55000000000000004">
      <c r="A15" s="2" t="s">
        <v>117</v>
      </c>
      <c r="C15" s="70">
        <v>0</v>
      </c>
      <c r="D15" s="68"/>
      <c r="E15" s="70">
        <v>0</v>
      </c>
      <c r="F15" s="68"/>
      <c r="G15" s="70">
        <v>0</v>
      </c>
      <c r="H15" s="68"/>
      <c r="I15" s="70">
        <v>0</v>
      </c>
      <c r="J15" s="68"/>
      <c r="K15" s="70">
        <v>150000</v>
      </c>
      <c r="L15" s="68"/>
      <c r="M15" s="70">
        <v>5349734879</v>
      </c>
      <c r="N15" s="68"/>
      <c r="O15" s="70">
        <v>5006934915</v>
      </c>
      <c r="P15" s="68"/>
      <c r="Q15" s="70">
        <v>342799964</v>
      </c>
      <c r="U15" s="93"/>
    </row>
    <row r="16" spans="1:27" ht="25.5" customHeight="1" x14ac:dyDescent="0.55000000000000004">
      <c r="A16" s="2" t="s">
        <v>80</v>
      </c>
      <c r="C16" s="70">
        <v>0</v>
      </c>
      <c r="D16" s="68"/>
      <c r="E16" s="70">
        <v>0</v>
      </c>
      <c r="F16" s="68"/>
      <c r="G16" s="70">
        <v>0</v>
      </c>
      <c r="H16" s="68"/>
      <c r="I16" s="70">
        <v>0</v>
      </c>
      <c r="J16" s="68"/>
      <c r="K16" s="70">
        <v>6260</v>
      </c>
      <c r="L16" s="68"/>
      <c r="M16" s="70">
        <v>5831916617</v>
      </c>
      <c r="N16" s="68"/>
      <c r="O16" s="70">
        <v>5605065496</v>
      </c>
      <c r="P16" s="68"/>
      <c r="Q16" s="70">
        <v>226851121</v>
      </c>
      <c r="U16" s="93"/>
    </row>
    <row r="17" spans="1:21" ht="25.5" customHeight="1" x14ac:dyDescent="0.55000000000000004">
      <c r="A17" s="2" t="s">
        <v>112</v>
      </c>
      <c r="C17" s="70">
        <v>0</v>
      </c>
      <c r="D17" s="68"/>
      <c r="E17" s="70">
        <v>0</v>
      </c>
      <c r="F17" s="68"/>
      <c r="G17" s="70">
        <v>0</v>
      </c>
      <c r="H17" s="68"/>
      <c r="I17" s="70">
        <v>0</v>
      </c>
      <c r="J17" s="68"/>
      <c r="K17" s="70">
        <v>250000</v>
      </c>
      <c r="L17" s="68"/>
      <c r="M17" s="70">
        <v>2131592202</v>
      </c>
      <c r="N17" s="68"/>
      <c r="O17" s="70">
        <v>2000525625</v>
      </c>
      <c r="P17" s="68"/>
      <c r="Q17" s="70">
        <v>131066577</v>
      </c>
      <c r="U17" s="93"/>
    </row>
    <row r="18" spans="1:21" ht="25.5" customHeight="1" x14ac:dyDescent="0.55000000000000004">
      <c r="A18" s="2" t="s">
        <v>103</v>
      </c>
      <c r="C18" s="70">
        <v>50000</v>
      </c>
      <c r="D18" s="68"/>
      <c r="E18" s="70">
        <v>1737102402</v>
      </c>
      <c r="F18" s="68"/>
      <c r="G18" s="70">
        <v>1804136669</v>
      </c>
      <c r="H18" s="68"/>
      <c r="I18" s="70">
        <v>-67034267</v>
      </c>
      <c r="J18" s="68"/>
      <c r="K18" s="70">
        <v>85000</v>
      </c>
      <c r="L18" s="68"/>
      <c r="M18" s="70">
        <v>3526184127</v>
      </c>
      <c r="N18" s="68"/>
      <c r="O18" s="70">
        <v>3399338406</v>
      </c>
      <c r="P18" s="68"/>
      <c r="Q18" s="70">
        <v>126845721</v>
      </c>
      <c r="U18" s="93"/>
    </row>
    <row r="19" spans="1:21" ht="25.5" customHeight="1" x14ac:dyDescent="0.55000000000000004">
      <c r="A19" s="2" t="s">
        <v>88</v>
      </c>
      <c r="C19" s="70">
        <v>0</v>
      </c>
      <c r="D19" s="68"/>
      <c r="E19" s="70">
        <v>0</v>
      </c>
      <c r="F19" s="68"/>
      <c r="G19" s="70">
        <v>0</v>
      </c>
      <c r="H19" s="68"/>
      <c r="I19" s="70">
        <v>0</v>
      </c>
      <c r="J19" s="68"/>
      <c r="K19" s="70">
        <v>31100</v>
      </c>
      <c r="L19" s="68"/>
      <c r="M19" s="70">
        <v>31100000000</v>
      </c>
      <c r="N19" s="68"/>
      <c r="O19" s="70">
        <v>30995296484</v>
      </c>
      <c r="P19" s="68"/>
      <c r="Q19" s="70">
        <v>104703516</v>
      </c>
      <c r="U19" s="93"/>
    </row>
    <row r="20" spans="1:21" ht="25.5" customHeight="1" x14ac:dyDescent="0.55000000000000004">
      <c r="A20" s="2" t="s">
        <v>220</v>
      </c>
      <c r="C20" s="70">
        <v>21083</v>
      </c>
      <c r="D20" s="68"/>
      <c r="E20" s="70">
        <v>11026174176</v>
      </c>
      <c r="F20" s="68"/>
      <c r="G20" s="70">
        <v>10926394414</v>
      </c>
      <c r="H20" s="68"/>
      <c r="I20" s="70">
        <v>99779762</v>
      </c>
      <c r="J20" s="68"/>
      <c r="K20" s="70">
        <v>21083</v>
      </c>
      <c r="L20" s="68"/>
      <c r="M20" s="70">
        <v>11026174176</v>
      </c>
      <c r="N20" s="68"/>
      <c r="O20" s="70">
        <v>10926394414</v>
      </c>
      <c r="P20" s="68"/>
      <c r="Q20" s="70">
        <v>99779762</v>
      </c>
      <c r="U20" s="93"/>
    </row>
    <row r="21" spans="1:21" ht="25.5" customHeight="1" x14ac:dyDescent="0.55000000000000004">
      <c r="A21" s="2" t="s">
        <v>242</v>
      </c>
      <c r="C21" s="70">
        <v>6130</v>
      </c>
      <c r="D21" s="68"/>
      <c r="E21" s="70">
        <v>4489482879</v>
      </c>
      <c r="F21" s="68"/>
      <c r="G21" s="70">
        <v>4391939592</v>
      </c>
      <c r="H21" s="68"/>
      <c r="I21" s="70">
        <v>97543287</v>
      </c>
      <c r="J21" s="68"/>
      <c r="K21" s="70">
        <v>6130</v>
      </c>
      <c r="L21" s="68"/>
      <c r="M21" s="70">
        <v>4489482879</v>
      </c>
      <c r="N21" s="68"/>
      <c r="O21" s="70">
        <v>4391939592</v>
      </c>
      <c r="P21" s="68"/>
      <c r="Q21" s="70">
        <v>97543287</v>
      </c>
      <c r="U21" s="93"/>
    </row>
    <row r="22" spans="1:21" ht="25.5" customHeight="1" x14ac:dyDescent="0.55000000000000004">
      <c r="A22" s="2" t="s">
        <v>226</v>
      </c>
      <c r="C22" s="70">
        <v>9384</v>
      </c>
      <c r="D22" s="68"/>
      <c r="E22" s="70">
        <v>5094385918</v>
      </c>
      <c r="F22" s="68"/>
      <c r="G22" s="70">
        <v>5073527705</v>
      </c>
      <c r="H22" s="68"/>
      <c r="I22" s="70">
        <v>20858213</v>
      </c>
      <c r="J22" s="68"/>
      <c r="K22" s="70">
        <v>32975</v>
      </c>
      <c r="L22" s="68"/>
      <c r="M22" s="70">
        <v>17917713603</v>
      </c>
      <c r="N22" s="68"/>
      <c r="O22" s="70">
        <v>17827623269</v>
      </c>
      <c r="P22" s="68"/>
      <c r="Q22" s="70">
        <v>90090334</v>
      </c>
      <c r="U22" s="93"/>
    </row>
    <row r="23" spans="1:21" ht="25.5" customHeight="1" x14ac:dyDescent="0.55000000000000004">
      <c r="A23" s="2" t="s">
        <v>277</v>
      </c>
      <c r="C23" s="70">
        <v>0</v>
      </c>
      <c r="D23" s="68"/>
      <c r="E23" s="70">
        <v>0</v>
      </c>
      <c r="F23" s="68"/>
      <c r="G23" s="70">
        <v>0</v>
      </c>
      <c r="H23" s="68"/>
      <c r="I23" s="70">
        <v>0</v>
      </c>
      <c r="J23" s="68"/>
      <c r="K23" s="70">
        <v>374825</v>
      </c>
      <c r="L23" s="68"/>
      <c r="M23" s="70">
        <v>6440832942</v>
      </c>
      <c r="N23" s="68"/>
      <c r="O23" s="70">
        <v>6364371884</v>
      </c>
      <c r="P23" s="68"/>
      <c r="Q23" s="70">
        <v>76461058</v>
      </c>
      <c r="U23" s="93"/>
    </row>
    <row r="24" spans="1:21" ht="25.5" customHeight="1" x14ac:dyDescent="0.55000000000000004">
      <c r="A24" s="2" t="s">
        <v>229</v>
      </c>
      <c r="C24" s="70">
        <v>0</v>
      </c>
      <c r="D24" s="68"/>
      <c r="E24" s="70">
        <v>0</v>
      </c>
      <c r="F24" s="68"/>
      <c r="G24" s="70">
        <v>0</v>
      </c>
      <c r="H24" s="68"/>
      <c r="I24" s="70">
        <v>0</v>
      </c>
      <c r="J24" s="68"/>
      <c r="K24" s="70">
        <v>1100</v>
      </c>
      <c r="L24" s="68"/>
      <c r="M24" s="70">
        <v>1039300597</v>
      </c>
      <c r="N24" s="68"/>
      <c r="O24" s="70">
        <v>981377842</v>
      </c>
      <c r="P24" s="68"/>
      <c r="Q24" s="70">
        <v>57922755</v>
      </c>
      <c r="U24" s="93"/>
    </row>
    <row r="25" spans="1:21" ht="25.5" customHeight="1" x14ac:dyDescent="0.55000000000000004">
      <c r="A25" s="2" t="s">
        <v>274</v>
      </c>
      <c r="C25" s="70">
        <v>540000</v>
      </c>
      <c r="D25" s="68"/>
      <c r="E25" s="70">
        <v>3486928696</v>
      </c>
      <c r="F25" s="68"/>
      <c r="G25" s="70">
        <v>3434269989</v>
      </c>
      <c r="H25" s="68"/>
      <c r="I25" s="70">
        <v>52658707</v>
      </c>
      <c r="J25" s="68"/>
      <c r="K25" s="70">
        <v>540000</v>
      </c>
      <c r="L25" s="68"/>
      <c r="M25" s="70">
        <v>3486928696</v>
      </c>
      <c r="N25" s="68"/>
      <c r="O25" s="70">
        <v>3434269989</v>
      </c>
      <c r="P25" s="68"/>
      <c r="Q25" s="70">
        <v>52658707</v>
      </c>
      <c r="U25" s="93"/>
    </row>
    <row r="26" spans="1:21" ht="25.5" customHeight="1" x14ac:dyDescent="0.55000000000000004">
      <c r="A26" s="2" t="s">
        <v>87</v>
      </c>
      <c r="C26" s="70">
        <v>0</v>
      </c>
      <c r="D26" s="68"/>
      <c r="E26" s="70">
        <v>0</v>
      </c>
      <c r="F26" s="68"/>
      <c r="G26" s="70">
        <v>0</v>
      </c>
      <c r="H26" s="68"/>
      <c r="I26" s="70">
        <v>0</v>
      </c>
      <c r="J26" s="68"/>
      <c r="K26" s="70">
        <v>20000</v>
      </c>
      <c r="L26" s="68"/>
      <c r="M26" s="70">
        <v>1527891646</v>
      </c>
      <c r="N26" s="68"/>
      <c r="O26" s="70">
        <v>1494057150</v>
      </c>
      <c r="P26" s="68"/>
      <c r="Q26" s="70">
        <v>33834496</v>
      </c>
      <c r="U26" s="93"/>
    </row>
    <row r="27" spans="1:21" ht="25.5" customHeight="1" x14ac:dyDescent="0.55000000000000004">
      <c r="A27" s="2" t="s">
        <v>118</v>
      </c>
      <c r="C27" s="70">
        <v>0</v>
      </c>
      <c r="D27" s="68"/>
      <c r="E27" s="70">
        <v>0</v>
      </c>
      <c r="F27" s="68"/>
      <c r="G27" s="70">
        <v>0</v>
      </c>
      <c r="H27" s="68"/>
      <c r="I27" s="70">
        <v>0</v>
      </c>
      <c r="J27" s="68"/>
      <c r="K27" s="70">
        <v>1400000</v>
      </c>
      <c r="L27" s="68"/>
      <c r="M27" s="70">
        <v>2311961578</v>
      </c>
      <c r="N27" s="68"/>
      <c r="O27" s="70">
        <v>2279299842</v>
      </c>
      <c r="P27" s="68"/>
      <c r="Q27" s="70">
        <v>32661736</v>
      </c>
      <c r="U27" s="93"/>
    </row>
    <row r="28" spans="1:21" ht="25.5" customHeight="1" x14ac:dyDescent="0.55000000000000004">
      <c r="A28" s="2" t="s">
        <v>218</v>
      </c>
      <c r="C28" s="70">
        <v>0</v>
      </c>
      <c r="D28" s="68"/>
      <c r="E28" s="70">
        <v>0</v>
      </c>
      <c r="F28" s="68"/>
      <c r="G28" s="70">
        <v>0</v>
      </c>
      <c r="H28" s="68"/>
      <c r="I28" s="70">
        <v>0</v>
      </c>
      <c r="J28" s="68"/>
      <c r="K28" s="70">
        <v>100000</v>
      </c>
      <c r="L28" s="68"/>
      <c r="M28" s="70">
        <v>1089568169</v>
      </c>
      <c r="N28" s="68"/>
      <c r="O28" s="70">
        <v>1074996667</v>
      </c>
      <c r="P28" s="68"/>
      <c r="Q28" s="70">
        <v>14571502</v>
      </c>
      <c r="U28" s="93"/>
    </row>
    <row r="29" spans="1:21" ht="25.5" customHeight="1" x14ac:dyDescent="0.55000000000000004">
      <c r="A29" s="2" t="s">
        <v>86</v>
      </c>
      <c r="C29" s="70">
        <v>0</v>
      </c>
      <c r="D29" s="68"/>
      <c r="E29" s="70">
        <v>0</v>
      </c>
      <c r="F29" s="68"/>
      <c r="G29" s="70">
        <v>0</v>
      </c>
      <c r="H29" s="68"/>
      <c r="I29" s="70">
        <v>0</v>
      </c>
      <c r="J29" s="68"/>
      <c r="K29" s="70">
        <v>196</v>
      </c>
      <c r="L29" s="68"/>
      <c r="M29" s="70">
        <v>173232598</v>
      </c>
      <c r="N29" s="68"/>
      <c r="O29" s="70">
        <v>160310110</v>
      </c>
      <c r="P29" s="68"/>
      <c r="Q29" s="70">
        <v>12922488</v>
      </c>
      <c r="U29" s="93"/>
    </row>
    <row r="30" spans="1:21" ht="25.5" customHeight="1" x14ac:dyDescent="0.55000000000000004">
      <c r="A30" s="2" t="s">
        <v>101</v>
      </c>
      <c r="C30" s="70">
        <v>0</v>
      </c>
      <c r="D30" s="68"/>
      <c r="E30" s="70">
        <v>0</v>
      </c>
      <c r="F30" s="68"/>
      <c r="G30" s="70">
        <v>0</v>
      </c>
      <c r="H30" s="68"/>
      <c r="I30" s="70">
        <v>0</v>
      </c>
      <c r="J30" s="68"/>
      <c r="K30" s="70">
        <v>7500</v>
      </c>
      <c r="L30" s="68"/>
      <c r="M30" s="70">
        <v>7059923768</v>
      </c>
      <c r="N30" s="68"/>
      <c r="O30" s="70">
        <v>7050410232</v>
      </c>
      <c r="P30" s="68"/>
      <c r="Q30" s="70">
        <v>9513536</v>
      </c>
      <c r="U30" s="93"/>
    </row>
    <row r="31" spans="1:21" ht="25.5" customHeight="1" x14ac:dyDescent="0.55000000000000004">
      <c r="A31" s="2" t="s">
        <v>275</v>
      </c>
      <c r="C31" s="70">
        <v>39806</v>
      </c>
      <c r="D31" s="68"/>
      <c r="E31" s="70">
        <v>137254854</v>
      </c>
      <c r="F31" s="68"/>
      <c r="G31" s="70">
        <v>128925761</v>
      </c>
      <c r="H31" s="68"/>
      <c r="I31" s="70">
        <v>8329093</v>
      </c>
      <c r="J31" s="68"/>
      <c r="K31" s="70">
        <v>39806</v>
      </c>
      <c r="L31" s="68"/>
      <c r="M31" s="70">
        <v>137254854</v>
      </c>
      <c r="N31" s="68"/>
      <c r="O31" s="70">
        <v>128925761</v>
      </c>
      <c r="P31" s="68"/>
      <c r="Q31" s="70">
        <v>8329093</v>
      </c>
      <c r="U31" s="93"/>
    </row>
    <row r="32" spans="1:21" ht="25.5" customHeight="1" x14ac:dyDescent="0.55000000000000004">
      <c r="A32" s="2" t="s">
        <v>120</v>
      </c>
      <c r="C32" s="70">
        <v>0</v>
      </c>
      <c r="D32" s="68"/>
      <c r="E32" s="70">
        <v>0</v>
      </c>
      <c r="F32" s="68"/>
      <c r="G32" s="70">
        <v>0</v>
      </c>
      <c r="H32" s="68"/>
      <c r="I32" s="70">
        <v>0</v>
      </c>
      <c r="J32" s="68"/>
      <c r="K32" s="70">
        <v>200000</v>
      </c>
      <c r="L32" s="68"/>
      <c r="M32" s="70">
        <v>596430005</v>
      </c>
      <c r="N32" s="68"/>
      <c r="O32" s="70">
        <v>588145288</v>
      </c>
      <c r="P32" s="68"/>
      <c r="Q32" s="70">
        <v>8284717</v>
      </c>
      <c r="U32" s="93"/>
    </row>
    <row r="33" spans="1:21" ht="25.5" customHeight="1" x14ac:dyDescent="0.55000000000000004">
      <c r="A33" s="2" t="s">
        <v>223</v>
      </c>
      <c r="C33" s="70">
        <v>0</v>
      </c>
      <c r="D33" s="68"/>
      <c r="E33" s="70">
        <v>0</v>
      </c>
      <c r="F33" s="68"/>
      <c r="G33" s="70">
        <v>0</v>
      </c>
      <c r="H33" s="68"/>
      <c r="I33" s="70">
        <v>0</v>
      </c>
      <c r="J33" s="68"/>
      <c r="K33" s="70">
        <v>295</v>
      </c>
      <c r="L33" s="68"/>
      <c r="M33" s="70">
        <v>169815468</v>
      </c>
      <c r="N33" s="68"/>
      <c r="O33" s="70">
        <v>162252435</v>
      </c>
      <c r="P33" s="68"/>
      <c r="Q33" s="70">
        <v>7563033</v>
      </c>
      <c r="U33" s="93"/>
    </row>
    <row r="34" spans="1:21" ht="25.5" customHeight="1" x14ac:dyDescent="0.55000000000000004">
      <c r="A34" s="2" t="s">
        <v>240</v>
      </c>
      <c r="C34" s="70">
        <v>0</v>
      </c>
      <c r="D34" s="68"/>
      <c r="E34" s="70">
        <v>0</v>
      </c>
      <c r="F34" s="68"/>
      <c r="G34" s="70">
        <v>0</v>
      </c>
      <c r="H34" s="68"/>
      <c r="I34" s="70">
        <v>0</v>
      </c>
      <c r="J34" s="68"/>
      <c r="K34" s="70">
        <v>285</v>
      </c>
      <c r="L34" s="68"/>
      <c r="M34" s="70">
        <v>151538381</v>
      </c>
      <c r="N34" s="68"/>
      <c r="O34" s="70">
        <v>150481568</v>
      </c>
      <c r="P34" s="68"/>
      <c r="Q34" s="70">
        <v>1056813</v>
      </c>
      <c r="U34" s="93"/>
    </row>
    <row r="35" spans="1:21" ht="25.5" customHeight="1" x14ac:dyDescent="0.55000000000000004">
      <c r="A35" s="2" t="s">
        <v>278</v>
      </c>
      <c r="C35" s="70">
        <v>0</v>
      </c>
      <c r="D35" s="68"/>
      <c r="E35" s="70">
        <v>0</v>
      </c>
      <c r="F35" s="68"/>
      <c r="G35" s="70">
        <v>0</v>
      </c>
      <c r="H35" s="68"/>
      <c r="I35" s="70">
        <v>0</v>
      </c>
      <c r="J35" s="68"/>
      <c r="K35" s="70">
        <v>821</v>
      </c>
      <c r="L35" s="68"/>
      <c r="M35" s="70">
        <v>12940279</v>
      </c>
      <c r="N35" s="68"/>
      <c r="O35" s="70">
        <v>12654774</v>
      </c>
      <c r="P35" s="68"/>
      <c r="Q35" s="70">
        <v>285505</v>
      </c>
      <c r="U35" s="93"/>
    </row>
    <row r="36" spans="1:21" ht="25.5" customHeight="1" x14ac:dyDescent="0.55000000000000004">
      <c r="A36" s="2" t="s">
        <v>237</v>
      </c>
      <c r="C36" s="70">
        <v>8</v>
      </c>
      <c r="D36" s="68"/>
      <c r="E36" s="70">
        <v>5750800</v>
      </c>
      <c r="F36" s="68"/>
      <c r="G36" s="70">
        <v>5523636</v>
      </c>
      <c r="H36" s="68"/>
      <c r="I36" s="70">
        <v>227164</v>
      </c>
      <c r="J36" s="68"/>
      <c r="K36" s="70">
        <v>8</v>
      </c>
      <c r="L36" s="68"/>
      <c r="M36" s="70">
        <v>5750800</v>
      </c>
      <c r="N36" s="68"/>
      <c r="O36" s="70">
        <v>5523636</v>
      </c>
      <c r="P36" s="68"/>
      <c r="Q36" s="70">
        <v>227164</v>
      </c>
      <c r="U36" s="93"/>
    </row>
    <row r="37" spans="1:21" ht="25.5" customHeight="1" x14ac:dyDescent="0.55000000000000004">
      <c r="A37" s="2" t="s">
        <v>282</v>
      </c>
      <c r="C37" s="70">
        <v>13938</v>
      </c>
      <c r="D37" s="68"/>
      <c r="E37" s="70">
        <v>157537109</v>
      </c>
      <c r="F37" s="68"/>
      <c r="G37" s="70">
        <v>162611366</v>
      </c>
      <c r="H37" s="68"/>
      <c r="I37" s="70">
        <v>-5074257</v>
      </c>
      <c r="J37" s="68"/>
      <c r="K37" s="70">
        <v>13938</v>
      </c>
      <c r="L37" s="68"/>
      <c r="M37" s="70">
        <v>157537109</v>
      </c>
      <c r="N37" s="68"/>
      <c r="O37" s="70">
        <v>162611366</v>
      </c>
      <c r="P37" s="68"/>
      <c r="Q37" s="70">
        <v>-5074257</v>
      </c>
      <c r="U37" s="93"/>
    </row>
    <row r="38" spans="1:21" ht="25.5" customHeight="1" x14ac:dyDescent="0.55000000000000004">
      <c r="A38" s="2" t="s">
        <v>105</v>
      </c>
      <c r="C38" s="70">
        <v>0</v>
      </c>
      <c r="D38" s="68"/>
      <c r="E38" s="70">
        <v>0</v>
      </c>
      <c r="F38" s="68"/>
      <c r="G38" s="70">
        <v>0</v>
      </c>
      <c r="H38" s="68"/>
      <c r="I38" s="70">
        <v>0</v>
      </c>
      <c r="J38" s="68"/>
      <c r="K38" s="70">
        <v>5000</v>
      </c>
      <c r="L38" s="68"/>
      <c r="M38" s="70">
        <v>3304454963</v>
      </c>
      <c r="N38" s="68"/>
      <c r="O38" s="70">
        <v>3316138840</v>
      </c>
      <c r="P38" s="68"/>
      <c r="Q38" s="70">
        <v>-11683877</v>
      </c>
      <c r="U38" s="93"/>
    </row>
    <row r="39" spans="1:21" ht="25.5" customHeight="1" x14ac:dyDescent="0.55000000000000004">
      <c r="A39" s="2" t="s">
        <v>110</v>
      </c>
      <c r="C39" s="70">
        <v>0</v>
      </c>
      <c r="D39" s="68"/>
      <c r="E39" s="70">
        <v>0</v>
      </c>
      <c r="F39" s="68"/>
      <c r="G39" s="70">
        <v>0</v>
      </c>
      <c r="H39" s="68"/>
      <c r="I39" s="70">
        <v>0</v>
      </c>
      <c r="J39" s="68"/>
      <c r="K39" s="70">
        <v>1500</v>
      </c>
      <c r="L39" s="68"/>
      <c r="M39" s="70">
        <v>945578585</v>
      </c>
      <c r="N39" s="68"/>
      <c r="O39" s="70">
        <v>958788188</v>
      </c>
      <c r="P39" s="68"/>
      <c r="Q39" s="70">
        <v>-13209603</v>
      </c>
      <c r="U39" s="93"/>
    </row>
    <row r="40" spans="1:21" ht="25.5" customHeight="1" x14ac:dyDescent="0.55000000000000004">
      <c r="A40" s="2" t="s">
        <v>97</v>
      </c>
      <c r="C40" s="70">
        <v>0</v>
      </c>
      <c r="D40" s="68"/>
      <c r="E40" s="70">
        <v>0</v>
      </c>
      <c r="F40" s="68"/>
      <c r="G40" s="70">
        <v>0</v>
      </c>
      <c r="H40" s="68"/>
      <c r="I40" s="70">
        <v>0</v>
      </c>
      <c r="J40" s="68"/>
      <c r="K40" s="70">
        <v>1300</v>
      </c>
      <c r="L40" s="68"/>
      <c r="M40" s="70">
        <v>1068385324</v>
      </c>
      <c r="N40" s="68"/>
      <c r="O40" s="70">
        <v>1083621358</v>
      </c>
      <c r="P40" s="68"/>
      <c r="Q40" s="70">
        <v>-15236034</v>
      </c>
      <c r="U40" s="93"/>
    </row>
    <row r="41" spans="1:21" ht="25.5" customHeight="1" x14ac:dyDescent="0.55000000000000004">
      <c r="A41" s="2" t="s">
        <v>108</v>
      </c>
      <c r="C41" s="70">
        <v>0</v>
      </c>
      <c r="D41" s="68"/>
      <c r="E41" s="70">
        <v>0</v>
      </c>
      <c r="F41" s="68"/>
      <c r="G41" s="70">
        <v>0</v>
      </c>
      <c r="H41" s="68"/>
      <c r="I41" s="70">
        <v>0</v>
      </c>
      <c r="J41" s="68"/>
      <c r="K41" s="70">
        <v>2000</v>
      </c>
      <c r="L41" s="68"/>
      <c r="M41" s="70">
        <v>1321980349</v>
      </c>
      <c r="N41" s="68"/>
      <c r="O41" s="70">
        <v>1339823113</v>
      </c>
      <c r="P41" s="68"/>
      <c r="Q41" s="70">
        <v>-17842764</v>
      </c>
      <c r="U41" s="93"/>
    </row>
    <row r="42" spans="1:21" ht="25.5" customHeight="1" x14ac:dyDescent="0.55000000000000004">
      <c r="A42" s="2" t="s">
        <v>81</v>
      </c>
      <c r="C42" s="70">
        <v>0</v>
      </c>
      <c r="D42" s="68"/>
      <c r="E42" s="70">
        <v>0</v>
      </c>
      <c r="F42" s="68"/>
      <c r="G42" s="70">
        <v>0</v>
      </c>
      <c r="H42" s="68"/>
      <c r="I42" s="70">
        <v>0</v>
      </c>
      <c r="J42" s="68"/>
      <c r="K42" s="70">
        <v>1100</v>
      </c>
      <c r="L42" s="68"/>
      <c r="M42" s="70">
        <v>927264907</v>
      </c>
      <c r="N42" s="68"/>
      <c r="O42" s="70">
        <v>945681164</v>
      </c>
      <c r="P42" s="68"/>
      <c r="Q42" s="70">
        <v>-18416257</v>
      </c>
      <c r="U42" s="93"/>
    </row>
    <row r="43" spans="1:21" ht="25.5" customHeight="1" x14ac:dyDescent="0.55000000000000004">
      <c r="A43" s="2" t="s">
        <v>287</v>
      </c>
      <c r="C43" s="70">
        <v>67491</v>
      </c>
      <c r="D43" s="68"/>
      <c r="E43" s="70">
        <v>592541420</v>
      </c>
      <c r="F43" s="68"/>
      <c r="G43" s="70">
        <v>615086949</v>
      </c>
      <c r="H43" s="68"/>
      <c r="I43" s="70">
        <v>-22545529</v>
      </c>
      <c r="J43" s="68"/>
      <c r="K43" s="70">
        <v>67491</v>
      </c>
      <c r="L43" s="68"/>
      <c r="M43" s="70">
        <v>592541420</v>
      </c>
      <c r="N43" s="68"/>
      <c r="O43" s="70">
        <v>615086949</v>
      </c>
      <c r="P43" s="68"/>
      <c r="Q43" s="70">
        <v>-22545529</v>
      </c>
      <c r="U43" s="93"/>
    </row>
    <row r="44" spans="1:21" ht="25.5" customHeight="1" x14ac:dyDescent="0.55000000000000004">
      <c r="A44" s="2" t="s">
        <v>283</v>
      </c>
      <c r="C44" s="70">
        <v>400000</v>
      </c>
      <c r="D44" s="68"/>
      <c r="E44" s="70">
        <v>1467217800</v>
      </c>
      <c r="F44" s="68"/>
      <c r="G44" s="70">
        <v>1499760531</v>
      </c>
      <c r="H44" s="68"/>
      <c r="I44" s="70">
        <v>-32542731</v>
      </c>
      <c r="J44" s="68"/>
      <c r="K44" s="70">
        <v>400000</v>
      </c>
      <c r="L44" s="68"/>
      <c r="M44" s="70">
        <v>1467217800</v>
      </c>
      <c r="N44" s="68"/>
      <c r="O44" s="70">
        <v>1499760531</v>
      </c>
      <c r="P44" s="68"/>
      <c r="Q44" s="70">
        <v>-32542731</v>
      </c>
      <c r="U44" s="93"/>
    </row>
    <row r="45" spans="1:21" ht="25.5" customHeight="1" x14ac:dyDescent="0.55000000000000004">
      <c r="A45" s="2" t="s">
        <v>93</v>
      </c>
      <c r="C45" s="70">
        <v>0</v>
      </c>
      <c r="D45" s="68"/>
      <c r="E45" s="70">
        <v>0</v>
      </c>
      <c r="F45" s="68"/>
      <c r="G45" s="70">
        <v>0</v>
      </c>
      <c r="H45" s="68"/>
      <c r="I45" s="70">
        <v>0</v>
      </c>
      <c r="J45" s="68"/>
      <c r="K45" s="70">
        <v>30000</v>
      </c>
      <c r="L45" s="68"/>
      <c r="M45" s="70">
        <v>632339474</v>
      </c>
      <c r="N45" s="68"/>
      <c r="O45" s="70">
        <v>665019450</v>
      </c>
      <c r="P45" s="68"/>
      <c r="Q45" s="70">
        <v>-32679976</v>
      </c>
      <c r="U45" s="93"/>
    </row>
    <row r="46" spans="1:21" ht="25.5" customHeight="1" x14ac:dyDescent="0.55000000000000004">
      <c r="A46" s="2" t="s">
        <v>113</v>
      </c>
      <c r="C46" s="70">
        <v>0</v>
      </c>
      <c r="D46" s="68"/>
      <c r="E46" s="70">
        <v>0</v>
      </c>
      <c r="F46" s="68"/>
      <c r="G46" s="70">
        <v>0</v>
      </c>
      <c r="H46" s="68"/>
      <c r="I46" s="70">
        <v>0</v>
      </c>
      <c r="J46" s="68"/>
      <c r="K46" s="70">
        <v>300000</v>
      </c>
      <c r="L46" s="68"/>
      <c r="M46" s="70">
        <v>505772641</v>
      </c>
      <c r="N46" s="68"/>
      <c r="O46" s="70">
        <v>545137020</v>
      </c>
      <c r="P46" s="68"/>
      <c r="Q46" s="70">
        <v>-39364379</v>
      </c>
      <c r="U46" s="93"/>
    </row>
    <row r="47" spans="1:21" ht="25.5" customHeight="1" x14ac:dyDescent="0.55000000000000004">
      <c r="A47" s="2" t="s">
        <v>102</v>
      </c>
      <c r="C47" s="70">
        <v>0</v>
      </c>
      <c r="D47" s="68"/>
      <c r="E47" s="70">
        <v>0</v>
      </c>
      <c r="F47" s="68"/>
      <c r="G47" s="70">
        <v>0</v>
      </c>
      <c r="H47" s="68"/>
      <c r="I47" s="70">
        <v>0</v>
      </c>
      <c r="J47" s="68"/>
      <c r="K47" s="70">
        <v>83708</v>
      </c>
      <c r="L47" s="68"/>
      <c r="M47" s="70">
        <v>208440898</v>
      </c>
      <c r="N47" s="68"/>
      <c r="O47" s="70">
        <v>254123148</v>
      </c>
      <c r="P47" s="68"/>
      <c r="Q47" s="70">
        <v>-45682250</v>
      </c>
      <c r="U47" s="93"/>
    </row>
    <row r="48" spans="1:21" ht="25.5" customHeight="1" x14ac:dyDescent="0.55000000000000004">
      <c r="A48" s="2" t="s">
        <v>272</v>
      </c>
      <c r="C48" s="70">
        <v>565000</v>
      </c>
      <c r="D48" s="68"/>
      <c r="E48" s="70">
        <v>2226504676</v>
      </c>
      <c r="F48" s="68"/>
      <c r="G48" s="70">
        <v>2283644422</v>
      </c>
      <c r="H48" s="68"/>
      <c r="I48" s="70">
        <v>-57139746</v>
      </c>
      <c r="J48" s="68"/>
      <c r="K48" s="70">
        <v>565000</v>
      </c>
      <c r="L48" s="68"/>
      <c r="M48" s="70">
        <v>2226504676</v>
      </c>
      <c r="N48" s="68"/>
      <c r="O48" s="70">
        <v>2283644422</v>
      </c>
      <c r="P48" s="68"/>
      <c r="Q48" s="70">
        <v>-57139746</v>
      </c>
      <c r="U48" s="93"/>
    </row>
    <row r="49" spans="1:21" ht="25.5" customHeight="1" x14ac:dyDescent="0.55000000000000004">
      <c r="A49" s="2" t="s">
        <v>78</v>
      </c>
      <c r="C49" s="70">
        <v>0</v>
      </c>
      <c r="D49" s="68"/>
      <c r="E49" s="70">
        <v>0</v>
      </c>
      <c r="F49" s="68"/>
      <c r="G49" s="70">
        <v>0</v>
      </c>
      <c r="H49" s="68"/>
      <c r="I49" s="70">
        <v>0</v>
      </c>
      <c r="J49" s="68"/>
      <c r="K49" s="70">
        <v>6000</v>
      </c>
      <c r="L49" s="68"/>
      <c r="M49" s="70">
        <v>5173147201</v>
      </c>
      <c r="N49" s="68"/>
      <c r="O49" s="70">
        <v>5239612148</v>
      </c>
      <c r="P49" s="68"/>
      <c r="Q49" s="70">
        <v>-66464947</v>
      </c>
      <c r="U49" s="93"/>
    </row>
    <row r="50" spans="1:21" ht="25.5" customHeight="1" x14ac:dyDescent="0.55000000000000004">
      <c r="A50" s="2" t="s">
        <v>119</v>
      </c>
      <c r="C50" s="70">
        <v>0</v>
      </c>
      <c r="D50" s="68"/>
      <c r="E50" s="70">
        <v>0</v>
      </c>
      <c r="F50" s="68"/>
      <c r="G50" s="70">
        <v>0</v>
      </c>
      <c r="H50" s="68"/>
      <c r="I50" s="70">
        <v>0</v>
      </c>
      <c r="J50" s="68"/>
      <c r="K50" s="70">
        <v>1400000</v>
      </c>
      <c r="L50" s="68"/>
      <c r="M50" s="70">
        <v>3966874124</v>
      </c>
      <c r="N50" s="68"/>
      <c r="O50" s="70">
        <v>4046952050</v>
      </c>
      <c r="P50" s="68"/>
      <c r="Q50" s="70">
        <v>-80077926</v>
      </c>
      <c r="U50" s="93"/>
    </row>
    <row r="51" spans="1:21" ht="25.5" customHeight="1" x14ac:dyDescent="0.55000000000000004">
      <c r="A51" s="2" t="s">
        <v>219</v>
      </c>
      <c r="C51" s="70">
        <v>0</v>
      </c>
      <c r="D51" s="68"/>
      <c r="E51" s="70">
        <v>0</v>
      </c>
      <c r="F51" s="68"/>
      <c r="G51" s="70">
        <v>0</v>
      </c>
      <c r="H51" s="68"/>
      <c r="I51" s="70">
        <v>0</v>
      </c>
      <c r="J51" s="68"/>
      <c r="K51" s="70">
        <v>60000</v>
      </c>
      <c r="L51" s="68"/>
      <c r="M51" s="70">
        <v>651898065</v>
      </c>
      <c r="N51" s="68"/>
      <c r="O51" s="70">
        <v>739148565</v>
      </c>
      <c r="P51" s="68"/>
      <c r="Q51" s="70">
        <v>-87250500</v>
      </c>
      <c r="U51" s="93"/>
    </row>
    <row r="52" spans="1:21" ht="25.5" customHeight="1" x14ac:dyDescent="0.55000000000000004">
      <c r="A52" s="2" t="s">
        <v>13</v>
      </c>
      <c r="C52" s="70">
        <v>699477</v>
      </c>
      <c r="D52" s="68"/>
      <c r="E52" s="70">
        <v>2906091511</v>
      </c>
      <c r="F52" s="68"/>
      <c r="G52" s="70">
        <v>3026126715</v>
      </c>
      <c r="H52" s="68"/>
      <c r="I52" s="70">
        <v>-120035204</v>
      </c>
      <c r="J52" s="68"/>
      <c r="K52" s="70">
        <v>1104477</v>
      </c>
      <c r="L52" s="68"/>
      <c r="M52" s="70">
        <v>4928937278</v>
      </c>
      <c r="N52" s="68"/>
      <c r="O52" s="70">
        <v>5029415799</v>
      </c>
      <c r="P52" s="68"/>
      <c r="Q52" s="70">
        <v>-100478521</v>
      </c>
      <c r="U52" s="93"/>
    </row>
    <row r="53" spans="1:21" ht="25.5" customHeight="1" x14ac:dyDescent="0.55000000000000004">
      <c r="A53" s="2" t="s">
        <v>109</v>
      </c>
      <c r="C53" s="70">
        <v>0</v>
      </c>
      <c r="D53" s="68"/>
      <c r="E53" s="70">
        <v>0</v>
      </c>
      <c r="F53" s="68"/>
      <c r="G53" s="70">
        <v>0</v>
      </c>
      <c r="H53" s="68"/>
      <c r="I53" s="70">
        <v>0</v>
      </c>
      <c r="J53" s="68"/>
      <c r="K53" s="70">
        <v>230551</v>
      </c>
      <c r="L53" s="68"/>
      <c r="M53" s="70">
        <v>993256597</v>
      </c>
      <c r="N53" s="68"/>
      <c r="O53" s="70">
        <v>1187606726</v>
      </c>
      <c r="P53" s="68"/>
      <c r="Q53" s="70">
        <v>-194350129</v>
      </c>
      <c r="U53" s="93"/>
    </row>
    <row r="54" spans="1:21" ht="25.5" customHeight="1" x14ac:dyDescent="0.55000000000000004">
      <c r="A54" s="2" t="s">
        <v>94</v>
      </c>
      <c r="C54" s="70">
        <v>0</v>
      </c>
      <c r="D54" s="68"/>
      <c r="E54" s="70">
        <v>0</v>
      </c>
      <c r="F54" s="68"/>
      <c r="G54" s="70">
        <v>0</v>
      </c>
      <c r="H54" s="68"/>
      <c r="I54" s="70">
        <v>0</v>
      </c>
      <c r="J54" s="68"/>
      <c r="K54" s="70">
        <v>150000</v>
      </c>
      <c r="L54" s="68"/>
      <c r="M54" s="70">
        <v>3968247610</v>
      </c>
      <c r="N54" s="68"/>
      <c r="O54" s="70">
        <v>4245090525</v>
      </c>
      <c r="P54" s="68"/>
      <c r="Q54" s="70">
        <v>-276842915</v>
      </c>
      <c r="U54" s="93"/>
    </row>
    <row r="55" spans="1:21" ht="25.5" customHeight="1" x14ac:dyDescent="0.55000000000000004">
      <c r="A55" s="2" t="s">
        <v>111</v>
      </c>
      <c r="C55" s="70">
        <v>0</v>
      </c>
      <c r="D55" s="68"/>
      <c r="E55" s="70">
        <v>0</v>
      </c>
      <c r="F55" s="68"/>
      <c r="G55" s="70">
        <v>0</v>
      </c>
      <c r="H55" s="68"/>
      <c r="I55" s="70">
        <v>0</v>
      </c>
      <c r="J55" s="68"/>
      <c r="K55" s="70">
        <v>30000</v>
      </c>
      <c r="L55" s="68"/>
      <c r="M55" s="70">
        <v>4882802919</v>
      </c>
      <c r="N55" s="68"/>
      <c r="O55" s="70">
        <v>5263841756</v>
      </c>
      <c r="P55" s="68"/>
      <c r="Q55" s="70">
        <v>-381038837</v>
      </c>
      <c r="U55" s="93"/>
    </row>
    <row r="56" spans="1:21" ht="25.5" customHeight="1" x14ac:dyDescent="0.55000000000000004">
      <c r="A56" s="2" t="s">
        <v>107</v>
      </c>
      <c r="C56" s="70">
        <v>0</v>
      </c>
      <c r="D56" s="68"/>
      <c r="E56" s="70">
        <v>0</v>
      </c>
      <c r="F56" s="68"/>
      <c r="G56" s="70">
        <v>0</v>
      </c>
      <c r="H56" s="68"/>
      <c r="I56" s="70">
        <v>0</v>
      </c>
      <c r="J56" s="68"/>
      <c r="K56" s="70">
        <v>40000</v>
      </c>
      <c r="L56" s="68"/>
      <c r="M56" s="70">
        <v>1633980384</v>
      </c>
      <c r="N56" s="68"/>
      <c r="O56" s="70">
        <v>2017921500</v>
      </c>
      <c r="P56" s="68"/>
      <c r="Q56" s="70">
        <v>-383941116</v>
      </c>
      <c r="U56" s="93"/>
    </row>
    <row r="57" spans="1:21" ht="25.5" customHeight="1" x14ac:dyDescent="0.55000000000000004">
      <c r="A57" s="2" t="s">
        <v>90</v>
      </c>
      <c r="C57" s="70">
        <v>0</v>
      </c>
      <c r="D57" s="68"/>
      <c r="E57" s="70">
        <v>0</v>
      </c>
      <c r="F57" s="68"/>
      <c r="G57" s="70">
        <v>0</v>
      </c>
      <c r="H57" s="68"/>
      <c r="I57" s="70">
        <v>0</v>
      </c>
      <c r="J57" s="68"/>
      <c r="K57" s="70">
        <v>300000</v>
      </c>
      <c r="L57" s="68"/>
      <c r="M57" s="70">
        <v>2923501068</v>
      </c>
      <c r="N57" s="68"/>
      <c r="O57" s="70">
        <v>3316150800</v>
      </c>
      <c r="P57" s="68"/>
      <c r="Q57" s="70">
        <v>-392649732</v>
      </c>
      <c r="U57" s="93"/>
    </row>
    <row r="58" spans="1:21" ht="25.5" customHeight="1" x14ac:dyDescent="0.55000000000000004">
      <c r="A58" s="2" t="s">
        <v>92</v>
      </c>
      <c r="C58" s="70">
        <v>0</v>
      </c>
      <c r="D58" s="68"/>
      <c r="E58" s="70">
        <v>0</v>
      </c>
      <c r="F58" s="68"/>
      <c r="G58" s="70">
        <v>0</v>
      </c>
      <c r="H58" s="68"/>
      <c r="I58" s="70">
        <v>0</v>
      </c>
      <c r="J58" s="68"/>
      <c r="K58" s="70">
        <v>42300</v>
      </c>
      <c r="L58" s="68"/>
      <c r="M58" s="70">
        <v>30608452230</v>
      </c>
      <c r="N58" s="68"/>
      <c r="O58" s="70">
        <v>31063887849</v>
      </c>
      <c r="P58" s="68"/>
      <c r="Q58" s="70">
        <v>-455435619</v>
      </c>
      <c r="U58" s="93"/>
    </row>
    <row r="59" spans="1:21" ht="25.5" customHeight="1" x14ac:dyDescent="0.55000000000000004">
      <c r="A59" s="2" t="s">
        <v>95</v>
      </c>
      <c r="C59" s="70">
        <v>0</v>
      </c>
      <c r="D59" s="68"/>
      <c r="E59" s="70">
        <v>0</v>
      </c>
      <c r="F59" s="68"/>
      <c r="G59" s="70">
        <v>0</v>
      </c>
      <c r="H59" s="68"/>
      <c r="I59" s="70">
        <v>0</v>
      </c>
      <c r="J59" s="68"/>
      <c r="K59" s="70">
        <v>120690</v>
      </c>
      <c r="L59" s="68"/>
      <c r="M59" s="70">
        <v>1908691233</v>
      </c>
      <c r="N59" s="68"/>
      <c r="O59" s="70">
        <v>2430510610</v>
      </c>
      <c r="P59" s="68"/>
      <c r="Q59" s="70">
        <v>-521819377</v>
      </c>
      <c r="U59" s="93"/>
    </row>
    <row r="60" spans="1:21" ht="25.5" customHeight="1" x14ac:dyDescent="0.55000000000000004">
      <c r="A60" s="2" t="s">
        <v>104</v>
      </c>
      <c r="C60" s="70">
        <v>0</v>
      </c>
      <c r="D60" s="68"/>
      <c r="E60" s="70">
        <v>0</v>
      </c>
      <c r="F60" s="68"/>
      <c r="G60" s="70">
        <v>0</v>
      </c>
      <c r="H60" s="68"/>
      <c r="I60" s="70">
        <v>0</v>
      </c>
      <c r="J60" s="68"/>
      <c r="K60" s="70">
        <v>50000</v>
      </c>
      <c r="L60" s="68"/>
      <c r="M60" s="70">
        <v>470682675</v>
      </c>
      <c r="N60" s="68"/>
      <c r="O60" s="70">
        <v>1006475625</v>
      </c>
      <c r="P60" s="68"/>
      <c r="Q60" s="70">
        <v>-535792950</v>
      </c>
      <c r="U60" s="93"/>
    </row>
    <row r="61" spans="1:21" ht="25.5" customHeight="1" x14ac:dyDescent="0.55000000000000004">
      <c r="A61" s="2" t="s">
        <v>96</v>
      </c>
      <c r="C61" s="70">
        <v>0</v>
      </c>
      <c r="D61" s="68"/>
      <c r="E61" s="70">
        <v>0</v>
      </c>
      <c r="F61" s="68"/>
      <c r="G61" s="70">
        <v>0</v>
      </c>
      <c r="H61" s="68"/>
      <c r="I61" s="70">
        <v>0</v>
      </c>
      <c r="J61" s="68"/>
      <c r="K61" s="70">
        <v>90000</v>
      </c>
      <c r="L61" s="68"/>
      <c r="M61" s="70">
        <v>1954738656</v>
      </c>
      <c r="N61" s="68"/>
      <c r="O61" s="70">
        <v>2682145710</v>
      </c>
      <c r="P61" s="68"/>
      <c r="Q61" s="70">
        <v>-727407054</v>
      </c>
      <c r="U61" s="93"/>
    </row>
    <row r="62" spans="1:21" ht="25.5" customHeight="1" x14ac:dyDescent="0.55000000000000004">
      <c r="A62" s="2" t="s">
        <v>99</v>
      </c>
      <c r="C62" s="70">
        <v>600000</v>
      </c>
      <c r="D62" s="68"/>
      <c r="E62" s="70">
        <v>1362444937</v>
      </c>
      <c r="F62" s="68"/>
      <c r="G62" s="70">
        <v>1423081980</v>
      </c>
      <c r="H62" s="68"/>
      <c r="I62" s="70">
        <v>-60637043</v>
      </c>
      <c r="J62" s="68"/>
      <c r="K62" s="70">
        <v>4250000</v>
      </c>
      <c r="L62" s="68"/>
      <c r="M62" s="70">
        <v>9260990598</v>
      </c>
      <c r="N62" s="68"/>
      <c r="O62" s="70">
        <v>10080164025</v>
      </c>
      <c r="P62" s="68"/>
      <c r="Q62" s="70">
        <v>-819173427</v>
      </c>
      <c r="U62" s="93"/>
    </row>
    <row r="63" spans="1:21" ht="24.75" thickBot="1" x14ac:dyDescent="0.6">
      <c r="A63" s="144" t="s">
        <v>61</v>
      </c>
      <c r="C63" s="67">
        <f>SUM(C10:C62)</f>
        <v>3585316</v>
      </c>
      <c r="D63" s="67"/>
      <c r="E63" s="67">
        <f>SUM(E10:E62)</f>
        <v>66290985329</v>
      </c>
      <c r="F63" s="67"/>
      <c r="G63" s="67">
        <f>SUM(G10:G62)</f>
        <v>65140949533</v>
      </c>
      <c r="H63" s="67"/>
      <c r="I63" s="67">
        <f>SUM(I10:I62)</f>
        <v>1150035796</v>
      </c>
      <c r="J63" s="67"/>
      <c r="K63" s="67">
        <f>SUM(K10:K62)</f>
        <v>13738875</v>
      </c>
      <c r="L63" s="67"/>
      <c r="M63" s="67">
        <f>SUM(M10:M62)</f>
        <v>281070167694</v>
      </c>
      <c r="N63" s="67"/>
      <c r="O63" s="67">
        <f>SUM(O10:O62)</f>
        <v>280897954679</v>
      </c>
      <c r="P63" s="67"/>
      <c r="Q63" s="67">
        <f>SUM(Q10:Q62)</f>
        <v>172213015</v>
      </c>
    </row>
    <row r="64" spans="1:21" ht="21.75" thickTop="1" x14ac:dyDescent="0.55000000000000004"/>
    <row r="65" spans="1:17" ht="26.25" customHeight="1" x14ac:dyDescent="0.55000000000000004">
      <c r="A65" s="240">
        <v>20</v>
      </c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</sheetData>
  <sortState xmlns:xlrd2="http://schemas.microsoft.com/office/spreadsheetml/2017/richdata2" ref="A10:Q62">
    <sortCondition descending="1" ref="Q10:Q62"/>
  </sortState>
  <mergeCells count="4">
    <mergeCell ref="A3:Q3"/>
    <mergeCell ref="A4:Q4"/>
    <mergeCell ref="A2:Q2"/>
    <mergeCell ref="A65:Q65"/>
  </mergeCells>
  <printOptions horizontalCentered="1" verticalCentered="1"/>
  <pageMargins left="0.2" right="0.2" top="0.25" bottom="0.25" header="0.3" footer="0.3"/>
  <pageSetup paperSize="9" scale="33" orientation="landscape" r:id="rId1"/>
  <rowBreaks count="3" manualBreakCount="3">
    <brk id="9" max="16383" man="1"/>
    <brk id="28" max="16383" man="1"/>
    <brk id="5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5" ht="25.5" x14ac:dyDescent="0.25">
      <c r="A3" s="194" t="s">
        <v>290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25" ht="24" x14ac:dyDescent="0.25">
      <c r="A5" s="230" t="s">
        <v>216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</row>
    <row r="6" spans="1:25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</row>
    <row r="7" spans="1:25" ht="21" x14ac:dyDescent="0.25">
      <c r="A7" s="125"/>
      <c r="B7" s="125"/>
      <c r="C7" s="125"/>
      <c r="D7" s="125"/>
      <c r="E7" s="196" t="s">
        <v>41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25"/>
      <c r="Y7" s="127" t="s">
        <v>144</v>
      </c>
    </row>
    <row r="8" spans="1:25" ht="63" x14ac:dyDescent="0.25">
      <c r="A8" s="127" t="s">
        <v>182</v>
      </c>
      <c r="B8" s="125"/>
      <c r="C8" s="127" t="s">
        <v>183</v>
      </c>
      <c r="D8" s="125"/>
      <c r="E8" s="140" t="s">
        <v>16</v>
      </c>
      <c r="F8" s="126"/>
      <c r="G8" s="140" t="s">
        <v>5</v>
      </c>
      <c r="H8" s="126"/>
      <c r="I8" s="140" t="s">
        <v>15</v>
      </c>
      <c r="J8" s="126"/>
      <c r="K8" s="140" t="s">
        <v>184</v>
      </c>
      <c r="L8" s="126"/>
      <c r="M8" s="140" t="s">
        <v>185</v>
      </c>
      <c r="N8" s="126"/>
      <c r="O8" s="140" t="s">
        <v>186</v>
      </c>
      <c r="P8" s="126"/>
      <c r="Q8" s="140" t="s">
        <v>187</v>
      </c>
      <c r="R8" s="126"/>
      <c r="S8" s="140" t="s">
        <v>188</v>
      </c>
      <c r="T8" s="126"/>
      <c r="U8" s="140" t="s">
        <v>189</v>
      </c>
      <c r="V8" s="126"/>
      <c r="W8" s="140" t="s">
        <v>190</v>
      </c>
      <c r="X8" s="125"/>
      <c r="Y8" s="140" t="s">
        <v>190</v>
      </c>
    </row>
    <row r="9" spans="1:25" x14ac:dyDescent="0.2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</row>
    <row r="10" spans="1:25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</row>
    <row r="11" spans="1:25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spans="1:25" x14ac:dyDescent="0.2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</row>
    <row r="13" spans="1:25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</row>
    <row r="14" spans="1:25" ht="15.75" thickBot="1" x14ac:dyDescent="0.3">
      <c r="A14" s="158" t="s">
        <v>61</v>
      </c>
      <c r="C14" s="157"/>
      <c r="E14" s="157"/>
      <c r="G14" s="157"/>
      <c r="I14" s="157"/>
      <c r="K14" s="157"/>
      <c r="M14" s="157"/>
      <c r="O14" s="157"/>
      <c r="Q14" s="157"/>
      <c r="S14" s="157"/>
      <c r="U14" s="157"/>
      <c r="W14" s="157"/>
      <c r="Y14" s="157"/>
    </row>
    <row r="15" spans="1:25" ht="15.75" thickTop="1" x14ac:dyDescent="0.25"/>
    <row r="20" spans="1:25" ht="24" x14ac:dyDescent="0.25">
      <c r="A20" s="215">
        <v>21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5.5" x14ac:dyDescent="0.25">
      <c r="A3" s="194" t="s">
        <v>290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7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24" x14ac:dyDescent="0.25">
      <c r="A5" s="154" t="s">
        <v>201</v>
      </c>
      <c r="B5" s="220" t="s">
        <v>146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</row>
    <row r="6" spans="1:17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244" t="s">
        <v>147</v>
      </c>
      <c r="N6" s="125"/>
      <c r="O6" s="125"/>
      <c r="P6" s="125"/>
      <c r="Q6" s="244" t="s">
        <v>148</v>
      </c>
    </row>
    <row r="7" spans="1:17" ht="21" x14ac:dyDescent="0.25">
      <c r="A7" s="196" t="s">
        <v>149</v>
      </c>
      <c r="B7" s="196"/>
      <c r="C7" s="125"/>
      <c r="D7" s="127" t="s">
        <v>150</v>
      </c>
      <c r="E7" s="125"/>
      <c r="F7" s="127" t="s">
        <v>151</v>
      </c>
      <c r="G7" s="125"/>
      <c r="H7" s="127" t="s">
        <v>129</v>
      </c>
      <c r="I7" s="125"/>
      <c r="J7" s="196" t="s">
        <v>152</v>
      </c>
      <c r="K7" s="196"/>
      <c r="L7" s="125"/>
      <c r="M7" s="244"/>
      <c r="N7" s="125"/>
      <c r="O7" s="127" t="s">
        <v>153</v>
      </c>
      <c r="P7" s="125"/>
      <c r="Q7" s="244"/>
    </row>
    <row r="8" spans="1:17" ht="21" x14ac:dyDescent="0.25">
      <c r="A8" s="200" t="s">
        <v>154</v>
      </c>
      <c r="B8" s="246"/>
      <c r="C8" s="125"/>
      <c r="D8" s="200" t="s">
        <v>155</v>
      </c>
      <c r="E8" s="125"/>
      <c r="F8" s="128" t="s">
        <v>156</v>
      </c>
      <c r="G8" s="125"/>
      <c r="H8" s="126"/>
      <c r="I8" s="125"/>
      <c r="J8" s="126"/>
      <c r="K8" s="126"/>
      <c r="L8" s="125"/>
      <c r="M8" s="126"/>
      <c r="N8" s="125"/>
      <c r="O8" s="126"/>
      <c r="P8" s="125"/>
      <c r="Q8" s="126"/>
    </row>
    <row r="9" spans="1:17" ht="21" x14ac:dyDescent="0.25">
      <c r="A9" s="196"/>
      <c r="B9" s="196"/>
      <c r="C9" s="125"/>
      <c r="D9" s="196"/>
      <c r="E9" s="125"/>
      <c r="F9" s="128" t="s">
        <v>157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1:17" ht="21" x14ac:dyDescent="0.25">
      <c r="A10" s="200" t="s">
        <v>154</v>
      </c>
      <c r="B10" s="246"/>
      <c r="C10" s="125"/>
      <c r="D10" s="200" t="s">
        <v>158</v>
      </c>
      <c r="E10" s="125"/>
      <c r="F10" s="128" t="s">
        <v>156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1" x14ac:dyDescent="0.25">
      <c r="A11" s="196"/>
      <c r="B11" s="196"/>
      <c r="C11" s="125"/>
      <c r="D11" s="196"/>
      <c r="E11" s="125"/>
      <c r="F11" s="128" t="s">
        <v>159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1:17" ht="90" customHeight="1" x14ac:dyDescent="0.25">
      <c r="A12" s="241" t="s">
        <v>160</v>
      </c>
      <c r="B12" s="241"/>
      <c r="C12" s="125"/>
      <c r="D12" s="140" t="s">
        <v>161</v>
      </c>
      <c r="E12" s="125"/>
      <c r="F12" s="128" t="s">
        <v>162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1:17" ht="21" x14ac:dyDescent="0.25">
      <c r="A13" s="241" t="s">
        <v>163</v>
      </c>
      <c r="B13" s="242"/>
      <c r="C13" s="125"/>
      <c r="D13" s="241" t="s">
        <v>163</v>
      </c>
      <c r="E13" s="125"/>
      <c r="F13" s="128" t="s">
        <v>164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1:17" ht="21" x14ac:dyDescent="0.25">
      <c r="A14" s="243"/>
      <c r="B14" s="243"/>
      <c r="C14" s="125"/>
      <c r="D14" s="243"/>
      <c r="E14" s="125"/>
      <c r="F14" s="128" t="s">
        <v>165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1:17" ht="21" x14ac:dyDescent="0.25">
      <c r="A15" s="243"/>
      <c r="B15" s="243"/>
      <c r="C15" s="125"/>
      <c r="D15" s="243"/>
      <c r="E15" s="125"/>
      <c r="F15" s="128" t="s">
        <v>166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1" x14ac:dyDescent="0.25">
      <c r="A16" s="244"/>
      <c r="B16" s="244"/>
      <c r="C16" s="125"/>
      <c r="D16" s="244"/>
      <c r="E16" s="125"/>
      <c r="F16" s="128" t="s">
        <v>167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1:17" x14ac:dyDescent="0.25">
      <c r="A17" s="126"/>
      <c r="B17" s="126"/>
      <c r="C17" s="125"/>
      <c r="D17" s="126"/>
      <c r="E17" s="125"/>
      <c r="F17" s="126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1" x14ac:dyDescent="0.25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125"/>
      <c r="L18" s="125"/>
      <c r="M18" s="125"/>
      <c r="N18" s="125"/>
      <c r="O18" s="125"/>
      <c r="P18" s="125"/>
      <c r="Q18" s="125"/>
    </row>
    <row r="19" spans="1:17" ht="24" x14ac:dyDescent="0.25">
      <c r="A19" s="215">
        <v>22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</row>
    <row r="20" spans="1:17" x14ac:dyDescent="0.2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</row>
    <row r="22" spans="1:17" x14ac:dyDescent="0.2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1:17" x14ac:dyDescent="0.2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x14ac:dyDescent="0.2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</sheetData>
  <mergeCells count="17"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5"/>
  <sheetViews>
    <sheetView rightToLeft="1" view="pageBreakPreview" zoomScale="55" zoomScaleNormal="55" zoomScaleSheetLayoutView="55" workbookViewId="0">
      <selection activeCell="C4" sqref="C4:AA4"/>
    </sheetView>
  </sheetViews>
  <sheetFormatPr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" style="42" customWidth="1"/>
    <col min="5" max="5" width="20.28515625" style="42" customWidth="1"/>
    <col min="6" max="6" width="3.5703125" style="42" bestFit="1" customWidth="1"/>
    <col min="7" max="7" width="26.28515625" style="42" bestFit="1" customWidth="1"/>
    <col min="8" max="8" width="3.5703125" style="42" bestFit="1" customWidth="1"/>
    <col min="9" max="9" width="29.140625" style="42" bestFit="1" customWidth="1"/>
    <col min="10" max="10" width="3.5703125" style="42" bestFit="1" customWidth="1"/>
    <col min="11" max="11" width="17.28515625" style="42" bestFit="1" customWidth="1"/>
    <col min="12" max="12" width="8.42578125" style="42" customWidth="1"/>
    <col min="13" max="13" width="26.28515625" style="42" bestFit="1" customWidth="1"/>
    <col min="14" max="14" width="3.5703125" style="42" bestFit="1" customWidth="1"/>
    <col min="15" max="15" width="19.140625" style="42" bestFit="1" customWidth="1"/>
    <col min="16" max="16" width="3.5703125" style="42" bestFit="1" customWidth="1"/>
    <col min="17" max="17" width="26.28515625" style="42" bestFit="1" customWidth="1"/>
    <col min="18" max="18" width="3.5703125" style="42" bestFit="1" customWidth="1"/>
    <col min="19" max="19" width="20.7109375" style="42" customWidth="1"/>
    <col min="20" max="20" width="3.5703125" style="42" bestFit="1" customWidth="1"/>
    <col min="21" max="21" width="16.42578125" style="42" bestFit="1" customWidth="1"/>
    <col min="22" max="22" width="12.28515625" style="42" bestFit="1" customWidth="1"/>
    <col min="23" max="23" width="26.28515625" style="42" bestFit="1" customWidth="1"/>
    <col min="24" max="24" width="3.5703125" style="42" bestFit="1" customWidth="1"/>
    <col min="25" max="25" width="29.140625" style="42" bestFit="1" customWidth="1"/>
    <col min="26" max="26" width="3.5703125" style="42" bestFit="1" customWidth="1"/>
    <col min="27" max="27" width="24.85546875" style="58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85" t="s">
        <v>83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3:27" ht="46.5" x14ac:dyDescent="0.8">
      <c r="C3" s="185" t="s">
        <v>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spans="3:27" ht="46.5" x14ac:dyDescent="0.8">
      <c r="C4" s="185" t="s">
        <v>290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3:27" ht="147" customHeight="1" x14ac:dyDescent="0.8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3:27" ht="39" x14ac:dyDescent="0.8">
      <c r="C6" s="184" t="s">
        <v>207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</row>
    <row r="8" spans="3:27" s="54" customFormat="1" ht="34.5" customHeight="1" x14ac:dyDescent="0.25">
      <c r="C8" s="193" t="s">
        <v>1</v>
      </c>
      <c r="E8" s="191" t="s">
        <v>271</v>
      </c>
      <c r="F8" s="191" t="s">
        <v>2</v>
      </c>
      <c r="G8" s="191" t="s">
        <v>2</v>
      </c>
      <c r="H8" s="191" t="s">
        <v>2</v>
      </c>
      <c r="I8" s="191" t="s">
        <v>2</v>
      </c>
      <c r="J8" s="186"/>
      <c r="K8" s="191" t="s">
        <v>3</v>
      </c>
      <c r="L8" s="191" t="s">
        <v>3</v>
      </c>
      <c r="M8" s="191" t="s">
        <v>3</v>
      </c>
      <c r="N8" s="191" t="s">
        <v>3</v>
      </c>
      <c r="O8" s="191" t="s">
        <v>3</v>
      </c>
      <c r="P8" s="191" t="s">
        <v>3</v>
      </c>
      <c r="Q8" s="191" t="s">
        <v>3</v>
      </c>
      <c r="R8" s="186"/>
      <c r="S8" s="191" t="s">
        <v>289</v>
      </c>
      <c r="T8" s="191" t="s">
        <v>4</v>
      </c>
      <c r="U8" s="191" t="s">
        <v>4</v>
      </c>
      <c r="V8" s="191" t="s">
        <v>4</v>
      </c>
      <c r="W8" s="191" t="s">
        <v>4</v>
      </c>
      <c r="X8" s="191" t="s">
        <v>4</v>
      </c>
      <c r="Y8" s="191" t="s">
        <v>4</v>
      </c>
      <c r="Z8" s="191" t="s">
        <v>4</v>
      </c>
      <c r="AA8" s="191" t="s">
        <v>4</v>
      </c>
    </row>
    <row r="9" spans="3:27" s="54" customFormat="1" ht="44.25" customHeight="1" x14ac:dyDescent="0.25">
      <c r="C9" s="193" t="s">
        <v>1</v>
      </c>
      <c r="D9" s="186"/>
      <c r="E9" s="189" t="s">
        <v>5</v>
      </c>
      <c r="F9" s="187"/>
      <c r="G9" s="189" t="s">
        <v>6</v>
      </c>
      <c r="H9" s="55"/>
      <c r="I9" s="189" t="s">
        <v>7</v>
      </c>
      <c r="J9" s="186"/>
      <c r="K9" s="189" t="s">
        <v>8</v>
      </c>
      <c r="L9" s="189" t="s">
        <v>8</v>
      </c>
      <c r="M9" s="189" t="s">
        <v>8</v>
      </c>
      <c r="N9" s="55"/>
      <c r="O9" s="189" t="s">
        <v>9</v>
      </c>
      <c r="P9" s="189" t="s">
        <v>9</v>
      </c>
      <c r="Q9" s="189" t="s">
        <v>9</v>
      </c>
      <c r="R9" s="186"/>
      <c r="S9" s="189" t="s">
        <v>5</v>
      </c>
      <c r="T9" s="187"/>
      <c r="U9" s="189" t="s">
        <v>10</v>
      </c>
      <c r="V9" s="187"/>
      <c r="W9" s="189" t="s">
        <v>6</v>
      </c>
      <c r="X9" s="187"/>
      <c r="Y9" s="189" t="s">
        <v>7</v>
      </c>
      <c r="Z9" s="186"/>
      <c r="AA9" s="189" t="s">
        <v>11</v>
      </c>
    </row>
    <row r="10" spans="3:27" s="54" customFormat="1" ht="54" customHeight="1" x14ac:dyDescent="0.25">
      <c r="C10" s="193" t="s">
        <v>1</v>
      </c>
      <c r="D10" s="186"/>
      <c r="E10" s="190" t="s">
        <v>5</v>
      </c>
      <c r="F10" s="188"/>
      <c r="G10" s="190" t="s">
        <v>6</v>
      </c>
      <c r="H10" s="56"/>
      <c r="I10" s="190" t="s">
        <v>7</v>
      </c>
      <c r="J10" s="186"/>
      <c r="K10" s="190" t="s">
        <v>5</v>
      </c>
      <c r="L10" s="95"/>
      <c r="M10" s="190" t="s">
        <v>6</v>
      </c>
      <c r="N10" s="56"/>
      <c r="O10" s="190" t="s">
        <v>5</v>
      </c>
      <c r="P10" s="56"/>
      <c r="Q10" s="190" t="s">
        <v>12</v>
      </c>
      <c r="R10" s="186"/>
      <c r="S10" s="190" t="s">
        <v>5</v>
      </c>
      <c r="T10" s="188"/>
      <c r="U10" s="190" t="s">
        <v>10</v>
      </c>
      <c r="V10" s="188"/>
      <c r="W10" s="190" t="s">
        <v>6</v>
      </c>
      <c r="X10" s="188"/>
      <c r="Y10" s="190" t="s">
        <v>7</v>
      </c>
      <c r="Z10" s="186"/>
      <c r="AA10" s="190" t="s">
        <v>11</v>
      </c>
    </row>
    <row r="11" spans="3:27" x14ac:dyDescent="0.8">
      <c r="C11" s="57" t="s">
        <v>103</v>
      </c>
      <c r="E11" s="113">
        <v>0</v>
      </c>
      <c r="F11" s="114"/>
      <c r="G11" s="113">
        <v>0</v>
      </c>
      <c r="H11" s="114"/>
      <c r="I11" s="113">
        <v>0</v>
      </c>
      <c r="J11" s="114"/>
      <c r="K11" s="113">
        <v>200000</v>
      </c>
      <c r="L11" s="90"/>
      <c r="M11" s="113">
        <v>7216546675</v>
      </c>
      <c r="N11" s="114"/>
      <c r="O11" s="113">
        <v>-50000</v>
      </c>
      <c r="P11" s="114"/>
      <c r="Q11" s="113">
        <v>1737102402</v>
      </c>
      <c r="R11" s="114"/>
      <c r="S11" s="113">
        <v>150000</v>
      </c>
      <c r="T11" s="114"/>
      <c r="U11" s="113">
        <v>32150</v>
      </c>
      <c r="V11" s="90"/>
      <c r="W11" s="113">
        <v>5412410006</v>
      </c>
      <c r="X11" s="114"/>
      <c r="Y11" s="113">
        <v>4793806125</v>
      </c>
      <c r="Z11" s="114"/>
      <c r="AA11" s="90">
        <f>Y11/'سرمایه گذاری ها'!$O$17</f>
        <v>2.6598572040467856E-2</v>
      </c>
    </row>
    <row r="12" spans="3:27" x14ac:dyDescent="0.8">
      <c r="C12" s="42" t="s">
        <v>13</v>
      </c>
      <c r="E12" s="113">
        <v>0</v>
      </c>
      <c r="F12" s="114"/>
      <c r="G12" s="113">
        <v>0</v>
      </c>
      <c r="H12" s="114"/>
      <c r="I12" s="113">
        <v>0</v>
      </c>
      <c r="J12" s="114"/>
      <c r="K12" s="113">
        <v>1854477</v>
      </c>
      <c r="L12" s="90"/>
      <c r="M12" s="113">
        <v>8022969147</v>
      </c>
      <c r="N12" s="114"/>
      <c r="O12" s="113">
        <v>-699477</v>
      </c>
      <c r="P12" s="114"/>
      <c r="Q12" s="113">
        <v>2906091511</v>
      </c>
      <c r="R12" s="114"/>
      <c r="S12" s="113">
        <v>1155000</v>
      </c>
      <c r="T12" s="114"/>
      <c r="U12" s="113">
        <v>3849</v>
      </c>
      <c r="V12" s="90"/>
      <c r="W12" s="113">
        <v>4996842432</v>
      </c>
      <c r="X12" s="114"/>
      <c r="Y12" s="113">
        <v>4419143709.75</v>
      </c>
      <c r="Z12" s="114"/>
      <c r="AA12" s="90">
        <f>Y12/'سرمایه گذاری ها'!$O$17</f>
        <v>2.4519746784913154E-2</v>
      </c>
    </row>
    <row r="13" spans="3:27" x14ac:dyDescent="0.8">
      <c r="C13" s="42" t="s">
        <v>273</v>
      </c>
      <c r="E13" s="113">
        <v>800000</v>
      </c>
      <c r="F13" s="114"/>
      <c r="G13" s="113">
        <v>4159773608</v>
      </c>
      <c r="H13" s="114"/>
      <c r="I13" s="113">
        <v>4190914800</v>
      </c>
      <c r="J13" s="114"/>
      <c r="K13" s="113">
        <v>0</v>
      </c>
      <c r="L13" s="90"/>
      <c r="M13" s="113">
        <v>0</v>
      </c>
      <c r="N13" s="114"/>
      <c r="O13" s="113">
        <v>0</v>
      </c>
      <c r="P13" s="114"/>
      <c r="Q13" s="113">
        <v>0</v>
      </c>
      <c r="R13" s="114"/>
      <c r="S13" s="113">
        <v>800000</v>
      </c>
      <c r="T13" s="114"/>
      <c r="U13" s="113">
        <v>4532</v>
      </c>
      <c r="V13" s="90"/>
      <c r="W13" s="113">
        <v>4159773608</v>
      </c>
      <c r="X13" s="114"/>
      <c r="Y13" s="113">
        <v>3604027680</v>
      </c>
      <c r="Z13" s="114"/>
      <c r="AA13" s="90">
        <f>Y13/'سرمایه گذاری ها'!$O$17</f>
        <v>1.9997051900450025E-2</v>
      </c>
    </row>
    <row r="14" spans="3:27" x14ac:dyDescent="0.8">
      <c r="C14" s="42" t="s">
        <v>279</v>
      </c>
      <c r="E14" s="113">
        <v>0</v>
      </c>
      <c r="F14" s="114"/>
      <c r="G14" s="113">
        <v>0</v>
      </c>
      <c r="H14" s="114"/>
      <c r="I14" s="113">
        <v>0</v>
      </c>
      <c r="J14" s="114"/>
      <c r="K14" s="113">
        <v>78500</v>
      </c>
      <c r="L14" s="90"/>
      <c r="M14" s="113">
        <v>801427031</v>
      </c>
      <c r="N14" s="114"/>
      <c r="O14" s="113">
        <v>0</v>
      </c>
      <c r="P14" s="114"/>
      <c r="Q14" s="113">
        <v>0</v>
      </c>
      <c r="R14" s="114"/>
      <c r="S14" s="113">
        <v>78500</v>
      </c>
      <c r="T14" s="114"/>
      <c r="U14" s="113">
        <v>9570</v>
      </c>
      <c r="V14" s="90"/>
      <c r="W14" s="113">
        <v>801427031</v>
      </c>
      <c r="X14" s="114"/>
      <c r="Y14" s="113">
        <v>746775092.25</v>
      </c>
      <c r="Z14" s="114"/>
      <c r="AA14" s="90">
        <f>Y14/'سرمایه گذاری ها'!$O$17</f>
        <v>4.1435032146275317E-3</v>
      </c>
    </row>
    <row r="15" spans="3:27" x14ac:dyDescent="0.8">
      <c r="C15" s="42" t="s">
        <v>280</v>
      </c>
      <c r="E15" s="113">
        <v>0</v>
      </c>
      <c r="F15" s="114"/>
      <c r="G15" s="113">
        <v>0</v>
      </c>
      <c r="H15" s="114"/>
      <c r="I15" s="113">
        <v>0</v>
      </c>
      <c r="J15" s="114"/>
      <c r="K15" s="113">
        <v>129095</v>
      </c>
      <c r="L15" s="90"/>
      <c r="M15" s="113">
        <v>241502442</v>
      </c>
      <c r="N15" s="114"/>
      <c r="O15" s="113">
        <v>0</v>
      </c>
      <c r="P15" s="114"/>
      <c r="Q15" s="113">
        <v>0</v>
      </c>
      <c r="R15" s="114"/>
      <c r="S15" s="113">
        <v>129095</v>
      </c>
      <c r="T15" s="114"/>
      <c r="U15" s="113">
        <v>1888</v>
      </c>
      <c r="V15" s="90"/>
      <c r="W15" s="113">
        <v>241502442</v>
      </c>
      <c r="X15" s="114"/>
      <c r="Y15" s="113">
        <v>242281158.40799999</v>
      </c>
      <c r="Z15" s="114"/>
      <c r="AA15" s="90">
        <f>Y15/'سرمایه گذاری ها'!$O$17</f>
        <v>1.3443040202138321E-3</v>
      </c>
    </row>
    <row r="16" spans="3:27" x14ac:dyDescent="0.8">
      <c r="C16" s="42" t="s">
        <v>281</v>
      </c>
      <c r="E16" s="113">
        <v>0</v>
      </c>
      <c r="F16" s="114"/>
      <c r="G16" s="113">
        <v>0</v>
      </c>
      <c r="H16" s="114"/>
      <c r="I16" s="113">
        <v>0</v>
      </c>
      <c r="J16" s="114"/>
      <c r="K16" s="113">
        <v>65220</v>
      </c>
      <c r="L16" s="90"/>
      <c r="M16" s="113">
        <v>210568044</v>
      </c>
      <c r="N16" s="114"/>
      <c r="O16" s="113">
        <v>0</v>
      </c>
      <c r="P16" s="114"/>
      <c r="Q16" s="113">
        <v>0</v>
      </c>
      <c r="R16" s="114"/>
      <c r="S16" s="113">
        <v>65220</v>
      </c>
      <c r="T16" s="114"/>
      <c r="U16" s="113">
        <v>3011</v>
      </c>
      <c r="V16" s="90"/>
      <c r="W16" s="113">
        <v>210568044</v>
      </c>
      <c r="X16" s="114"/>
      <c r="Y16" s="113">
        <v>195208974.35100001</v>
      </c>
      <c r="Z16" s="114"/>
      <c r="AA16" s="90">
        <f>Y16/'سرمایه گذاری ها'!$O$17</f>
        <v>1.0831226444771825E-3</v>
      </c>
    </row>
    <row r="17" spans="3:27" x14ac:dyDescent="0.8">
      <c r="C17" s="42" t="s">
        <v>99</v>
      </c>
      <c r="E17" s="113">
        <v>600000</v>
      </c>
      <c r="F17" s="114"/>
      <c r="G17" s="113">
        <v>1390231472</v>
      </c>
      <c r="H17" s="114"/>
      <c r="I17" s="113">
        <v>1254888720</v>
      </c>
      <c r="J17" s="114"/>
      <c r="K17" s="113">
        <v>0</v>
      </c>
      <c r="L17" s="90"/>
      <c r="M17" s="113">
        <v>0</v>
      </c>
      <c r="N17" s="114"/>
      <c r="O17" s="113">
        <v>-600000</v>
      </c>
      <c r="P17" s="114"/>
      <c r="Q17" s="113">
        <v>1362444937</v>
      </c>
      <c r="R17" s="114"/>
      <c r="S17" s="113">
        <v>0</v>
      </c>
      <c r="T17" s="114"/>
      <c r="U17" s="113">
        <v>0</v>
      </c>
      <c r="V17" s="90"/>
      <c r="W17" s="113">
        <v>0</v>
      </c>
      <c r="X17" s="114"/>
      <c r="Y17" s="113">
        <v>0</v>
      </c>
      <c r="Z17" s="114"/>
      <c r="AA17" s="90">
        <f>Y17/'سرمایه گذاری ها'!$O$17</f>
        <v>0</v>
      </c>
    </row>
    <row r="18" spans="3:27" x14ac:dyDescent="0.8">
      <c r="C18" s="42" t="s">
        <v>274</v>
      </c>
      <c r="E18" s="113">
        <v>540000</v>
      </c>
      <c r="F18" s="114"/>
      <c r="G18" s="113">
        <v>3434269989</v>
      </c>
      <c r="H18" s="114"/>
      <c r="I18" s="113">
        <v>3403229580</v>
      </c>
      <c r="J18" s="114"/>
      <c r="K18" s="113">
        <v>0</v>
      </c>
      <c r="L18" s="90"/>
      <c r="M18" s="113">
        <v>0</v>
      </c>
      <c r="N18" s="114"/>
      <c r="O18" s="113">
        <v>-540000</v>
      </c>
      <c r="P18" s="114"/>
      <c r="Q18" s="113">
        <v>3486928696</v>
      </c>
      <c r="R18" s="114"/>
      <c r="S18" s="113">
        <v>0</v>
      </c>
      <c r="T18" s="114"/>
      <c r="U18" s="113">
        <v>0</v>
      </c>
      <c r="V18" s="90"/>
      <c r="W18" s="113">
        <v>0</v>
      </c>
      <c r="X18" s="114"/>
      <c r="Y18" s="113">
        <v>0</v>
      </c>
      <c r="Z18" s="114"/>
      <c r="AA18" s="90">
        <f>Y18/'سرمایه گذاری ها'!$O$17</f>
        <v>0</v>
      </c>
    </row>
    <row r="19" spans="3:27" x14ac:dyDescent="0.8">
      <c r="C19" s="42" t="s">
        <v>272</v>
      </c>
      <c r="E19" s="113">
        <v>565000</v>
      </c>
      <c r="F19" s="114"/>
      <c r="G19" s="113">
        <v>2283644422</v>
      </c>
      <c r="H19" s="114"/>
      <c r="I19" s="113">
        <v>2291484060</v>
      </c>
      <c r="J19" s="114"/>
      <c r="K19" s="113">
        <v>0</v>
      </c>
      <c r="L19" s="90"/>
      <c r="M19" s="113">
        <v>0</v>
      </c>
      <c r="N19" s="114"/>
      <c r="O19" s="113">
        <v>-565000</v>
      </c>
      <c r="P19" s="114"/>
      <c r="Q19" s="113">
        <v>2226504676</v>
      </c>
      <c r="R19" s="114"/>
      <c r="S19" s="113">
        <v>0</v>
      </c>
      <c r="T19" s="114"/>
      <c r="U19" s="113">
        <v>0</v>
      </c>
      <c r="V19" s="90"/>
      <c r="W19" s="113">
        <v>0</v>
      </c>
      <c r="X19" s="114"/>
      <c r="Y19" s="113">
        <v>0</v>
      </c>
      <c r="Z19" s="114"/>
      <c r="AA19" s="90">
        <f>Y19/'سرمایه گذاری ها'!$O$17</f>
        <v>0</v>
      </c>
    </row>
    <row r="20" spans="3:27" x14ac:dyDescent="0.8">
      <c r="C20" s="42" t="s">
        <v>275</v>
      </c>
      <c r="E20" s="113">
        <v>39806</v>
      </c>
      <c r="F20" s="114"/>
      <c r="G20" s="113">
        <v>128925761</v>
      </c>
      <c r="H20" s="114"/>
      <c r="I20" s="113">
        <v>134179002.2313</v>
      </c>
      <c r="J20" s="114"/>
      <c r="K20" s="113">
        <v>0</v>
      </c>
      <c r="L20" s="90"/>
      <c r="M20" s="113">
        <v>0</v>
      </c>
      <c r="N20" s="114"/>
      <c r="O20" s="113">
        <v>-39806</v>
      </c>
      <c r="P20" s="114"/>
      <c r="Q20" s="113">
        <v>137254854</v>
      </c>
      <c r="R20" s="114"/>
      <c r="S20" s="113">
        <v>0</v>
      </c>
      <c r="T20" s="114"/>
      <c r="U20" s="113">
        <v>0</v>
      </c>
      <c r="V20" s="90"/>
      <c r="W20" s="113">
        <v>0</v>
      </c>
      <c r="X20" s="114"/>
      <c r="Y20" s="113">
        <v>0</v>
      </c>
      <c r="Z20" s="114"/>
      <c r="AA20" s="90">
        <f>Y20/'سرمایه گذاری ها'!$O$17</f>
        <v>0</v>
      </c>
    </row>
    <row r="21" spans="3:27" x14ac:dyDescent="0.8">
      <c r="C21" s="42" t="s">
        <v>282</v>
      </c>
      <c r="E21" s="113">
        <v>0</v>
      </c>
      <c r="F21" s="114"/>
      <c r="G21" s="113">
        <v>0</v>
      </c>
      <c r="H21" s="114"/>
      <c r="I21" s="113">
        <v>0</v>
      </c>
      <c r="J21" s="114"/>
      <c r="K21" s="113">
        <v>13938</v>
      </c>
      <c r="L21" s="90"/>
      <c r="M21" s="113">
        <v>162611366</v>
      </c>
      <c r="N21" s="114"/>
      <c r="O21" s="113">
        <v>-13938</v>
      </c>
      <c r="P21" s="114"/>
      <c r="Q21" s="113">
        <v>157537109</v>
      </c>
      <c r="R21" s="114"/>
      <c r="S21" s="113">
        <v>0</v>
      </c>
      <c r="T21" s="114"/>
      <c r="U21" s="113">
        <v>0</v>
      </c>
      <c r="V21" s="90"/>
      <c r="W21" s="113">
        <v>0</v>
      </c>
      <c r="X21" s="114"/>
      <c r="Y21" s="113">
        <v>0</v>
      </c>
      <c r="Z21" s="114"/>
      <c r="AA21" s="90">
        <f>Y21/'سرمایه گذاری ها'!$O$17</f>
        <v>0</v>
      </c>
    </row>
    <row r="22" spans="3:27" x14ac:dyDescent="0.8">
      <c r="C22" s="42" t="s">
        <v>283</v>
      </c>
      <c r="E22" s="113">
        <v>0</v>
      </c>
      <c r="F22" s="114"/>
      <c r="G22" s="113">
        <v>0</v>
      </c>
      <c r="H22" s="114"/>
      <c r="I22" s="113">
        <v>0</v>
      </c>
      <c r="J22" s="114"/>
      <c r="K22" s="113">
        <v>400000</v>
      </c>
      <c r="L22" s="90"/>
      <c r="M22" s="113">
        <v>1499760531</v>
      </c>
      <c r="N22" s="114"/>
      <c r="O22" s="113">
        <v>-400000</v>
      </c>
      <c r="P22" s="114"/>
      <c r="Q22" s="113">
        <v>1467217800</v>
      </c>
      <c r="R22" s="114"/>
      <c r="S22" s="113">
        <v>0</v>
      </c>
      <c r="T22" s="114"/>
      <c r="U22" s="113">
        <v>0</v>
      </c>
      <c r="V22" s="90"/>
      <c r="W22" s="113">
        <v>0</v>
      </c>
      <c r="X22" s="114"/>
      <c r="Y22" s="113">
        <v>0</v>
      </c>
      <c r="Z22" s="114"/>
      <c r="AA22" s="90">
        <f>Y22/'سرمایه گذاری ها'!$O$17</f>
        <v>0</v>
      </c>
    </row>
    <row r="23" spans="3:27" x14ac:dyDescent="0.8">
      <c r="E23" s="113"/>
      <c r="F23" s="114"/>
      <c r="G23" s="113"/>
      <c r="H23" s="114"/>
      <c r="I23" s="113"/>
      <c r="J23" s="114"/>
      <c r="K23" s="113"/>
      <c r="L23" s="90"/>
      <c r="M23" s="113"/>
      <c r="N23" s="114"/>
      <c r="O23" s="113"/>
      <c r="P23" s="114"/>
      <c r="Q23" s="113"/>
      <c r="R23" s="114"/>
      <c r="S23" s="113"/>
      <c r="T23" s="114"/>
      <c r="U23" s="113"/>
      <c r="V23" s="90"/>
      <c r="W23" s="113"/>
      <c r="X23" s="114"/>
      <c r="Y23" s="113"/>
      <c r="Z23" s="114"/>
      <c r="AA23" s="90"/>
    </row>
    <row r="24" spans="3:27" ht="33.75" thickBot="1" x14ac:dyDescent="0.85">
      <c r="C24" s="42" t="s">
        <v>67</v>
      </c>
      <c r="E24" s="115">
        <f>SUM(E11:E23)</f>
        <v>2544806</v>
      </c>
      <c r="F24" s="113"/>
      <c r="G24" s="115">
        <f>SUM(G11:G23)</f>
        <v>11396845252</v>
      </c>
      <c r="H24" s="115"/>
      <c r="I24" s="115">
        <f>SUM(I11:I23)</f>
        <v>11274696162.2313</v>
      </c>
      <c r="J24" s="115"/>
      <c r="K24" s="115">
        <f>SUM(K11:K23)</f>
        <v>2741230</v>
      </c>
      <c r="L24" s="115"/>
      <c r="M24" s="115">
        <f>SUM(M11:M23)</f>
        <v>18155385236</v>
      </c>
      <c r="N24" s="115"/>
      <c r="O24" s="115">
        <f>SUM(O11:O23)</f>
        <v>-2908221</v>
      </c>
      <c r="P24" s="115"/>
      <c r="Q24" s="115">
        <f>SUM(Q11:Q23)</f>
        <v>13481081985</v>
      </c>
      <c r="R24" s="115"/>
      <c r="S24" s="115">
        <f>SUM(S11:S23)</f>
        <v>2377815</v>
      </c>
      <c r="T24" s="115"/>
      <c r="U24" s="115"/>
      <c r="V24" s="115"/>
      <c r="W24" s="115">
        <f>SUM(W11:W23)</f>
        <v>15822523563</v>
      </c>
      <c r="X24" s="115"/>
      <c r="Y24" s="115">
        <f>SUM(Y11:Y23)</f>
        <v>14001242739.759001</v>
      </c>
      <c r="Z24" s="113"/>
      <c r="AA24" s="110">
        <f>SUM(AA11:AA23)</f>
        <v>7.7686300605149583E-2</v>
      </c>
    </row>
    <row r="25" spans="3:27" ht="63.75" customHeight="1" thickTop="1" x14ac:dyDescent="0.8">
      <c r="L25"/>
      <c r="V25"/>
    </row>
    <row r="26" spans="3:27" ht="30.75" customHeight="1" x14ac:dyDescent="0.8">
      <c r="C26" s="192">
        <v>2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</row>
    <row r="27" spans="3:27" x14ac:dyDescent="0.8">
      <c r="L27"/>
      <c r="V27"/>
    </row>
    <row r="28" spans="3:27" x14ac:dyDescent="0.8">
      <c r="L28"/>
      <c r="V28"/>
    </row>
    <row r="29" spans="3:27" x14ac:dyDescent="0.8">
      <c r="L29"/>
      <c r="V29"/>
    </row>
    <row r="30" spans="3:27" x14ac:dyDescent="0.8">
      <c r="L30"/>
      <c r="V30"/>
    </row>
    <row r="31" spans="3:27" x14ac:dyDescent="0.8">
      <c r="L31"/>
      <c r="V31"/>
    </row>
    <row r="32" spans="3:27" x14ac:dyDescent="0.8">
      <c r="L32"/>
      <c r="V32"/>
    </row>
    <row r="33" spans="12:22" x14ac:dyDescent="0.8">
      <c r="L33"/>
      <c r="V33"/>
    </row>
    <row r="34" spans="12:22" x14ac:dyDescent="0.8">
      <c r="L34"/>
      <c r="V34"/>
    </row>
    <row r="35" spans="12:22" x14ac:dyDescent="0.8">
      <c r="L35"/>
      <c r="V35"/>
    </row>
  </sheetData>
  <sortState xmlns:xlrd2="http://schemas.microsoft.com/office/spreadsheetml/2017/richdata2" ref="C11:AA22">
    <sortCondition descending="1" ref="Y11:Y22"/>
  </sortState>
  <mergeCells count="31">
    <mergeCell ref="C26:AA26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3" sqref="A3:AW3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</row>
    <row r="2" spans="1:49" ht="25.5" x14ac:dyDescent="0.25">
      <c r="A2" s="194" t="s">
        <v>121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</row>
    <row r="3" spans="1:49" ht="25.5" x14ac:dyDescent="0.25">
      <c r="A3" s="194" t="s">
        <v>290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</row>
    <row r="4" spans="1:49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</row>
    <row r="5" spans="1:49" ht="18.75" x14ac:dyDescent="0.3">
      <c r="A5" s="197" t="s">
        <v>208</v>
      </c>
      <c r="B5" s="198"/>
      <c r="C5" s="198"/>
      <c r="D5" s="198"/>
      <c r="E5" s="198"/>
      <c r="F5" s="198"/>
      <c r="G5" s="198"/>
      <c r="H5" s="198"/>
      <c r="I5" s="198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</row>
    <row r="6" spans="1:49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</row>
    <row r="7" spans="1:49" x14ac:dyDescent="0.2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</row>
    <row r="8" spans="1:49" ht="24" x14ac:dyDescent="0.25">
      <c r="A8" s="195" t="s">
        <v>122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</row>
    <row r="9" spans="1:49" ht="21" x14ac:dyDescent="0.25">
      <c r="A9" s="125"/>
      <c r="B9" s="125"/>
      <c r="C9" s="125"/>
      <c r="D9" s="125"/>
      <c r="E9" s="125"/>
      <c r="F9" s="125"/>
      <c r="G9" s="125"/>
      <c r="H9" s="125"/>
      <c r="I9" s="196" t="s">
        <v>271</v>
      </c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25"/>
      <c r="AC9" s="196" t="s">
        <v>289</v>
      </c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25"/>
      <c r="AU9" s="125"/>
      <c r="AV9" s="125"/>
      <c r="AW9" s="125"/>
    </row>
    <row r="10" spans="1:49" x14ac:dyDescent="0.25">
      <c r="A10" s="125"/>
      <c r="B10" s="125"/>
      <c r="C10" s="125"/>
      <c r="D10" s="125"/>
      <c r="E10" s="125"/>
      <c r="F10" s="125"/>
      <c r="G10" s="125"/>
      <c r="H10" s="125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5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5"/>
      <c r="AU10" s="125"/>
      <c r="AV10" s="125"/>
      <c r="AW10" s="125"/>
    </row>
    <row r="11" spans="1:49" ht="21" x14ac:dyDescent="0.25">
      <c r="A11" s="196" t="s">
        <v>123</v>
      </c>
      <c r="B11" s="196"/>
      <c r="C11" s="196"/>
      <c r="D11" s="196"/>
      <c r="E11" s="196"/>
      <c r="F11" s="196"/>
      <c r="G11" s="196"/>
      <c r="H11" s="125"/>
      <c r="I11" s="196" t="s">
        <v>14</v>
      </c>
      <c r="J11" s="196"/>
      <c r="K11" s="196"/>
      <c r="L11" s="125"/>
      <c r="M11" s="196" t="s">
        <v>15</v>
      </c>
      <c r="N11" s="196"/>
      <c r="O11" s="196"/>
      <c r="P11" s="125"/>
      <c r="Q11" s="196" t="s">
        <v>16</v>
      </c>
      <c r="R11" s="196"/>
      <c r="S11" s="196"/>
      <c r="T11" s="196"/>
      <c r="U11" s="196"/>
      <c r="V11" s="125"/>
      <c r="W11" s="196" t="s">
        <v>124</v>
      </c>
      <c r="X11" s="196"/>
      <c r="Y11" s="196"/>
      <c r="Z11" s="196"/>
      <c r="AA11" s="196"/>
      <c r="AB11" s="125"/>
      <c r="AC11" s="196" t="s">
        <v>14</v>
      </c>
      <c r="AD11" s="196"/>
      <c r="AE11" s="196"/>
      <c r="AF11" s="196"/>
      <c r="AG11" s="196"/>
      <c r="AH11" s="125"/>
      <c r="AI11" s="196" t="s">
        <v>15</v>
      </c>
      <c r="AJ11" s="196"/>
      <c r="AK11" s="196"/>
      <c r="AL11" s="125"/>
      <c r="AM11" s="196" t="s">
        <v>16</v>
      </c>
      <c r="AN11" s="196"/>
      <c r="AO11" s="196"/>
      <c r="AP11" s="125"/>
      <c r="AQ11" s="196" t="s">
        <v>124</v>
      </c>
      <c r="AR11" s="196"/>
      <c r="AS11" s="196"/>
      <c r="AT11" s="125"/>
      <c r="AU11" s="125"/>
      <c r="AV11" s="125"/>
      <c r="AW11" s="125"/>
    </row>
    <row r="12" spans="1:49" ht="24" x14ac:dyDescent="0.25">
      <c r="A12" s="195" t="s">
        <v>125</v>
      </c>
      <c r="B12" s="199"/>
      <c r="C12" s="199"/>
      <c r="D12" s="199"/>
      <c r="E12" s="199"/>
      <c r="F12" s="199"/>
      <c r="G12" s="199"/>
      <c r="H12" s="195"/>
      <c r="I12" s="199"/>
      <c r="J12" s="199"/>
      <c r="K12" s="199"/>
      <c r="L12" s="195"/>
      <c r="M12" s="199"/>
      <c r="N12" s="199"/>
      <c r="O12" s="199"/>
      <c r="P12" s="195"/>
      <c r="Q12" s="199"/>
      <c r="R12" s="199"/>
      <c r="S12" s="199"/>
      <c r="T12" s="199"/>
      <c r="U12" s="199"/>
      <c r="V12" s="195"/>
      <c r="W12" s="199"/>
      <c r="X12" s="199"/>
      <c r="Y12" s="199"/>
      <c r="Z12" s="199"/>
      <c r="AA12" s="199"/>
      <c r="AB12" s="195"/>
      <c r="AC12" s="199"/>
      <c r="AD12" s="199"/>
      <c r="AE12" s="199"/>
      <c r="AF12" s="199"/>
      <c r="AG12" s="199"/>
      <c r="AH12" s="195"/>
      <c r="AI12" s="199"/>
      <c r="AJ12" s="199"/>
      <c r="AK12" s="199"/>
      <c r="AL12" s="195"/>
      <c r="AM12" s="199"/>
      <c r="AN12" s="199"/>
      <c r="AO12" s="199"/>
      <c r="AP12" s="195"/>
      <c r="AQ12" s="199"/>
      <c r="AR12" s="199"/>
      <c r="AS12" s="199"/>
      <c r="AT12" s="195"/>
      <c r="AU12" s="195"/>
      <c r="AV12" s="195"/>
      <c r="AW12" s="195"/>
    </row>
    <row r="13" spans="1:49" ht="21" x14ac:dyDescent="0.25">
      <c r="A13" s="125"/>
      <c r="B13" s="125"/>
      <c r="C13" s="196" t="str">
        <f>I9</f>
        <v>1403/06/31</v>
      </c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25"/>
      <c r="Y13" s="196" t="s">
        <v>289</v>
      </c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25"/>
    </row>
    <row r="14" spans="1:49" ht="21" x14ac:dyDescent="0.25">
      <c r="A14" s="127" t="s">
        <v>123</v>
      </c>
      <c r="B14" s="125"/>
      <c r="C14" s="128" t="s">
        <v>126</v>
      </c>
      <c r="D14" s="126"/>
      <c r="E14" s="128" t="s">
        <v>127</v>
      </c>
      <c r="F14" s="126"/>
      <c r="G14" s="200" t="s">
        <v>128</v>
      </c>
      <c r="H14" s="200"/>
      <c r="I14" s="200"/>
      <c r="J14" s="126"/>
      <c r="K14" s="200" t="s">
        <v>129</v>
      </c>
      <c r="L14" s="200"/>
      <c r="M14" s="200"/>
      <c r="N14" s="126"/>
      <c r="O14" s="200" t="s">
        <v>15</v>
      </c>
      <c r="P14" s="200"/>
      <c r="Q14" s="200"/>
      <c r="R14" s="126"/>
      <c r="S14" s="200" t="s">
        <v>16</v>
      </c>
      <c r="T14" s="200"/>
      <c r="U14" s="200"/>
      <c r="V14" s="200"/>
      <c r="W14" s="200"/>
      <c r="X14" s="125"/>
      <c r="Y14" s="200" t="s">
        <v>126</v>
      </c>
      <c r="Z14" s="200"/>
      <c r="AA14" s="200"/>
      <c r="AB14" s="200"/>
      <c r="AC14" s="200"/>
      <c r="AD14" s="126"/>
      <c r="AE14" s="200" t="s">
        <v>127</v>
      </c>
      <c r="AF14" s="200"/>
      <c r="AG14" s="200"/>
      <c r="AH14" s="200"/>
      <c r="AI14" s="200"/>
      <c r="AJ14" s="126"/>
      <c r="AK14" s="200" t="s">
        <v>128</v>
      </c>
      <c r="AL14" s="200"/>
      <c r="AM14" s="200"/>
      <c r="AN14" s="126"/>
      <c r="AO14" s="200" t="s">
        <v>129</v>
      </c>
      <c r="AP14" s="200"/>
      <c r="AQ14" s="200"/>
      <c r="AR14" s="126"/>
      <c r="AS14" s="200" t="s">
        <v>15</v>
      </c>
      <c r="AT14" s="200"/>
      <c r="AU14" s="126"/>
      <c r="AV14" s="128" t="s">
        <v>16</v>
      </c>
      <c r="AW14" s="125"/>
    </row>
    <row r="15" spans="1:49" ht="24" x14ac:dyDescent="0.25">
      <c r="A15" s="195" t="s">
        <v>130</v>
      </c>
      <c r="B15" s="195"/>
      <c r="C15" s="199"/>
      <c r="D15" s="195"/>
      <c r="E15" s="199"/>
      <c r="F15" s="195"/>
      <c r="G15" s="199"/>
      <c r="H15" s="199"/>
      <c r="I15" s="199"/>
      <c r="J15" s="195"/>
      <c r="K15" s="199"/>
      <c r="L15" s="199"/>
      <c r="M15" s="199"/>
      <c r="N15" s="195"/>
      <c r="O15" s="199"/>
      <c r="P15" s="199"/>
      <c r="Q15" s="199"/>
      <c r="R15" s="195"/>
      <c r="S15" s="199"/>
      <c r="T15" s="199"/>
      <c r="U15" s="199"/>
      <c r="V15" s="199"/>
      <c r="W15" s="199"/>
      <c r="X15" s="195"/>
      <c r="Y15" s="199"/>
      <c r="Z15" s="199"/>
      <c r="AA15" s="199"/>
      <c r="AB15" s="199"/>
      <c r="AC15" s="199"/>
      <c r="AD15" s="195"/>
      <c r="AE15" s="199"/>
      <c r="AF15" s="199"/>
      <c r="AG15" s="199"/>
      <c r="AH15" s="199"/>
      <c r="AI15" s="199"/>
      <c r="AJ15" s="195"/>
      <c r="AK15" s="199"/>
      <c r="AL15" s="199"/>
      <c r="AM15" s="199"/>
      <c r="AN15" s="195"/>
      <c r="AO15" s="199"/>
      <c r="AP15" s="199"/>
      <c r="AQ15" s="199"/>
      <c r="AR15" s="195"/>
      <c r="AS15" s="199"/>
      <c r="AT15" s="199"/>
      <c r="AU15" s="195"/>
      <c r="AV15" s="199"/>
      <c r="AW15" s="195"/>
    </row>
    <row r="16" spans="1:49" ht="21" x14ac:dyDescent="0.25">
      <c r="A16" s="125"/>
      <c r="B16" s="125"/>
      <c r="C16" s="196" t="str">
        <f>I9</f>
        <v>1403/06/31</v>
      </c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25"/>
      <c r="O16" s="196" t="s">
        <v>289</v>
      </c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</row>
    <row r="17" spans="1:49" ht="21" x14ac:dyDescent="0.25">
      <c r="A17" s="127" t="s">
        <v>123</v>
      </c>
      <c r="B17" s="125"/>
      <c r="C17" s="128" t="s">
        <v>127</v>
      </c>
      <c r="D17" s="126"/>
      <c r="E17" s="128" t="s">
        <v>129</v>
      </c>
      <c r="F17" s="126"/>
      <c r="G17" s="200" t="s">
        <v>15</v>
      </c>
      <c r="H17" s="200"/>
      <c r="I17" s="200"/>
      <c r="J17" s="126"/>
      <c r="K17" s="200" t="s">
        <v>16</v>
      </c>
      <c r="L17" s="200"/>
      <c r="M17" s="200"/>
      <c r="N17" s="125"/>
      <c r="O17" s="200" t="s">
        <v>127</v>
      </c>
      <c r="P17" s="200"/>
      <c r="Q17" s="200"/>
      <c r="R17" s="200"/>
      <c r="S17" s="200"/>
      <c r="T17" s="126"/>
      <c r="U17" s="200" t="s">
        <v>129</v>
      </c>
      <c r="V17" s="200"/>
      <c r="W17" s="200"/>
      <c r="X17" s="200"/>
      <c r="Y17" s="200"/>
      <c r="Z17" s="126"/>
      <c r="AA17" s="200" t="s">
        <v>15</v>
      </c>
      <c r="AB17" s="200"/>
      <c r="AC17" s="200"/>
      <c r="AD17" s="200"/>
      <c r="AE17" s="200"/>
      <c r="AF17" s="126"/>
      <c r="AG17" s="200" t="s">
        <v>16</v>
      </c>
      <c r="AH17" s="200"/>
      <c r="AI17" s="200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</row>
    <row r="18" spans="1:49" x14ac:dyDescent="0.25">
      <c r="A18" s="126"/>
      <c r="B18" s="125"/>
      <c r="C18" s="126"/>
      <c r="D18" s="125"/>
      <c r="E18" s="126"/>
      <c r="F18" s="125"/>
      <c r="G18" s="126"/>
      <c r="H18" s="126"/>
      <c r="I18" s="126"/>
      <c r="J18" s="125"/>
      <c r="K18" s="126"/>
      <c r="L18" s="126"/>
      <c r="M18" s="126"/>
      <c r="N18" s="125"/>
      <c r="O18" s="126"/>
      <c r="P18" s="126"/>
      <c r="Q18" s="126"/>
      <c r="R18" s="126"/>
      <c r="S18" s="126"/>
      <c r="T18" s="125"/>
      <c r="U18" s="126"/>
      <c r="V18" s="126"/>
      <c r="W18" s="126"/>
      <c r="X18" s="126"/>
      <c r="Y18" s="126"/>
      <c r="Z18" s="125"/>
      <c r="AA18" s="126"/>
      <c r="AB18" s="126"/>
      <c r="AC18" s="126"/>
      <c r="AD18" s="126"/>
      <c r="AE18" s="126"/>
      <c r="AF18" s="125"/>
      <c r="AG18" s="126"/>
      <c r="AH18" s="126"/>
      <c r="AI18" s="126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</row>
    <row r="19" spans="1:49" x14ac:dyDescent="0.2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</row>
    <row r="20" spans="1:49" ht="34.5" x14ac:dyDescent="0.25">
      <c r="A20" s="201">
        <v>3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</row>
    <row r="21" spans="1:49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</row>
    <row r="22" spans="1:49" x14ac:dyDescent="0.2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5"/>
  <sheetViews>
    <sheetView rightToLeft="1" view="pageBreakPreview" topLeftCell="A4" zoomScale="70" zoomScaleNormal="70" zoomScaleSheetLayoutView="70" workbookViewId="0">
      <selection activeCell="AL14" sqref="AL14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4" t="s">
        <v>83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2:38" ht="39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</row>
    <row r="4" spans="2:38" ht="39" x14ac:dyDescent="0.6">
      <c r="B4" s="204" t="s">
        <v>290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2" t="s">
        <v>209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7" t="s">
        <v>18</v>
      </c>
      <c r="C10" s="177" t="s">
        <v>18</v>
      </c>
      <c r="D10" s="177" t="s">
        <v>18</v>
      </c>
      <c r="E10" s="177" t="s">
        <v>18</v>
      </c>
      <c r="F10" s="177" t="s">
        <v>18</v>
      </c>
      <c r="G10" s="177" t="s">
        <v>18</v>
      </c>
      <c r="H10" s="177" t="s">
        <v>18</v>
      </c>
      <c r="I10" s="177" t="s">
        <v>18</v>
      </c>
      <c r="J10" s="177" t="s">
        <v>18</v>
      </c>
      <c r="K10" s="177" t="s">
        <v>18</v>
      </c>
      <c r="L10" s="177"/>
      <c r="M10" s="177"/>
      <c r="N10" s="177" t="s">
        <v>18</v>
      </c>
      <c r="P10" s="177" t="s">
        <v>271</v>
      </c>
      <c r="Q10" s="177" t="s">
        <v>2</v>
      </c>
      <c r="R10" s="177" t="s">
        <v>2</v>
      </c>
      <c r="S10" s="177" t="s">
        <v>2</v>
      </c>
      <c r="T10" s="177" t="s">
        <v>2</v>
      </c>
      <c r="V10" s="205" t="s">
        <v>3</v>
      </c>
      <c r="W10" s="177" t="s">
        <v>3</v>
      </c>
      <c r="X10" s="177" t="s">
        <v>3</v>
      </c>
      <c r="Y10" s="177" t="s">
        <v>3</v>
      </c>
      <c r="Z10" s="177" t="s">
        <v>3</v>
      </c>
      <c r="AA10" s="177" t="s">
        <v>3</v>
      </c>
      <c r="AB10" s="177" t="s">
        <v>3</v>
      </c>
      <c r="AD10" s="177" t="s">
        <v>289</v>
      </c>
      <c r="AE10" s="177" t="s">
        <v>4</v>
      </c>
      <c r="AF10" s="177" t="s">
        <v>4</v>
      </c>
      <c r="AG10" s="177" t="s">
        <v>4</v>
      </c>
      <c r="AH10" s="177" t="s">
        <v>4</v>
      </c>
      <c r="AI10" s="177" t="s">
        <v>4</v>
      </c>
      <c r="AJ10" s="177" t="s">
        <v>4</v>
      </c>
      <c r="AK10" s="177" t="s">
        <v>4</v>
      </c>
      <c r="AL10" s="177" t="s">
        <v>4</v>
      </c>
    </row>
    <row r="11" spans="2:38" s="13" customFormat="1" ht="45.75" customHeight="1" x14ac:dyDescent="0.6">
      <c r="B11" s="180" t="s">
        <v>19</v>
      </c>
      <c r="C11" s="15"/>
      <c r="D11" s="180" t="s">
        <v>20</v>
      </c>
      <c r="E11" s="15"/>
      <c r="F11" s="180" t="s">
        <v>21</v>
      </c>
      <c r="G11" s="15"/>
      <c r="H11" s="180" t="s">
        <v>22</v>
      </c>
      <c r="I11" s="15"/>
      <c r="J11" s="180" t="s">
        <v>72</v>
      </c>
      <c r="K11" s="15"/>
      <c r="L11" s="180" t="s">
        <v>24</v>
      </c>
      <c r="M11" s="120"/>
      <c r="N11" s="180" t="s">
        <v>17</v>
      </c>
      <c r="P11" s="180" t="s">
        <v>5</v>
      </c>
      <c r="Q11" s="15"/>
      <c r="R11" s="180" t="s">
        <v>6</v>
      </c>
      <c r="S11" s="15"/>
      <c r="T11" s="180" t="s">
        <v>7</v>
      </c>
      <c r="V11" s="208" t="s">
        <v>8</v>
      </c>
      <c r="W11" s="180" t="s">
        <v>8</v>
      </c>
      <c r="X11" s="180" t="s">
        <v>8</v>
      </c>
      <c r="Z11" s="180" t="s">
        <v>9</v>
      </c>
      <c r="AA11" s="180" t="s">
        <v>9</v>
      </c>
      <c r="AB11" s="180" t="s">
        <v>9</v>
      </c>
      <c r="AD11" s="180" t="s">
        <v>5</v>
      </c>
      <c r="AE11" s="15"/>
      <c r="AF11" s="180" t="s">
        <v>25</v>
      </c>
      <c r="AG11" s="15"/>
      <c r="AH11" s="180" t="s">
        <v>6</v>
      </c>
      <c r="AI11" s="15"/>
      <c r="AJ11" s="180" t="s">
        <v>7</v>
      </c>
      <c r="AK11" s="15"/>
      <c r="AL11" s="180" t="s">
        <v>11</v>
      </c>
    </row>
    <row r="12" spans="2:38" s="13" customFormat="1" ht="45.75" customHeight="1" x14ac:dyDescent="0.6">
      <c r="B12" s="181" t="s">
        <v>19</v>
      </c>
      <c r="C12" s="16"/>
      <c r="D12" s="181" t="s">
        <v>20</v>
      </c>
      <c r="E12" s="16"/>
      <c r="F12" s="181" t="s">
        <v>21</v>
      </c>
      <c r="G12" s="16"/>
      <c r="H12" s="181" t="s">
        <v>22</v>
      </c>
      <c r="I12" s="16"/>
      <c r="J12" s="181" t="s">
        <v>23</v>
      </c>
      <c r="K12" s="16"/>
      <c r="L12" s="181"/>
      <c r="M12" s="121"/>
      <c r="N12" s="181" t="s">
        <v>17</v>
      </c>
      <c r="P12" s="181" t="s">
        <v>5</v>
      </c>
      <c r="Q12" s="16"/>
      <c r="R12" s="181" t="s">
        <v>6</v>
      </c>
      <c r="S12" s="16"/>
      <c r="T12" s="181" t="s">
        <v>7</v>
      </c>
      <c r="V12" s="207" t="s">
        <v>5</v>
      </c>
      <c r="W12" s="16"/>
      <c r="X12" s="181" t="s">
        <v>6</v>
      </c>
      <c r="Z12" s="181" t="s">
        <v>5</v>
      </c>
      <c r="AA12" s="16"/>
      <c r="AB12" s="181" t="s">
        <v>12</v>
      </c>
      <c r="AD12" s="181" t="s">
        <v>5</v>
      </c>
      <c r="AE12" s="16"/>
      <c r="AF12" s="181" t="s">
        <v>25</v>
      </c>
      <c r="AG12" s="16"/>
      <c r="AH12" s="181" t="s">
        <v>6</v>
      </c>
      <c r="AI12" s="16"/>
      <c r="AJ12" s="181"/>
      <c r="AK12" s="16"/>
      <c r="AL12" s="181" t="s">
        <v>11</v>
      </c>
    </row>
    <row r="13" spans="2:38" ht="21.75" x14ac:dyDescent="0.6">
      <c r="B13" s="3" t="s">
        <v>220</v>
      </c>
      <c r="C13" s="12"/>
      <c r="D13" s="116" t="s">
        <v>77</v>
      </c>
      <c r="E13" s="116"/>
      <c r="F13" s="116" t="s">
        <v>77</v>
      </c>
      <c r="G13" s="116"/>
      <c r="H13" s="70" t="s">
        <v>221</v>
      </c>
      <c r="I13" s="70"/>
      <c r="J13" s="70" t="s">
        <v>222</v>
      </c>
      <c r="K13" s="70"/>
      <c r="L13" s="70">
        <v>0</v>
      </c>
      <c r="M13" s="70"/>
      <c r="N13" s="70">
        <v>0</v>
      </c>
      <c r="O13" s="70"/>
      <c r="P13" s="70">
        <v>69813</v>
      </c>
      <c r="Q13" s="111"/>
      <c r="R13" s="70">
        <v>36144806562</v>
      </c>
      <c r="S13" s="70"/>
      <c r="T13" s="70">
        <v>36503487153</v>
      </c>
      <c r="U13" s="70"/>
      <c r="V13" s="70">
        <v>12570</v>
      </c>
      <c r="W13" s="70"/>
      <c r="X13" s="70">
        <v>6624126883</v>
      </c>
      <c r="Y13" s="70"/>
      <c r="Z13" s="70">
        <v>21083</v>
      </c>
      <c r="AA13" s="70"/>
      <c r="AB13" s="70">
        <v>11026174176</v>
      </c>
      <c r="AC13" s="111"/>
      <c r="AD13" s="70">
        <v>61300</v>
      </c>
      <c r="AE13" s="70"/>
      <c r="AF13" s="70">
        <v>551146</v>
      </c>
      <c r="AG13" s="70"/>
      <c r="AH13" s="70">
        <v>31842539031</v>
      </c>
      <c r="AI13" s="111"/>
      <c r="AJ13" s="70">
        <v>33779126223</v>
      </c>
      <c r="AK13" s="111"/>
      <c r="AL13" s="112">
        <f>AJ13/'سرمایه گذاری ها'!$O$17</f>
        <v>0.18742445957939577</v>
      </c>
    </row>
    <row r="14" spans="2:38" ht="21.75" x14ac:dyDescent="0.6">
      <c r="B14" s="3" t="s">
        <v>223</v>
      </c>
      <c r="C14" s="12"/>
      <c r="D14" s="116" t="s">
        <v>77</v>
      </c>
      <c r="E14" s="116"/>
      <c r="F14" s="116" t="s">
        <v>77</v>
      </c>
      <c r="G14" s="116"/>
      <c r="H14" s="70" t="s">
        <v>224</v>
      </c>
      <c r="I14" s="70"/>
      <c r="J14" s="70" t="s">
        <v>225</v>
      </c>
      <c r="K14" s="70"/>
      <c r="L14" s="70">
        <v>0</v>
      </c>
      <c r="M14" s="70"/>
      <c r="N14" s="70">
        <v>0</v>
      </c>
      <c r="O14" s="70"/>
      <c r="P14" s="70">
        <v>33180</v>
      </c>
      <c r="Q14" s="111"/>
      <c r="R14" s="70">
        <v>18350150515</v>
      </c>
      <c r="S14" s="70"/>
      <c r="T14" s="70">
        <v>18873012446</v>
      </c>
      <c r="U14" s="70"/>
      <c r="V14" s="70">
        <v>2520</v>
      </c>
      <c r="W14" s="70"/>
      <c r="X14" s="70">
        <v>1439077332</v>
      </c>
      <c r="Y14" s="70"/>
      <c r="Z14" s="70">
        <v>0</v>
      </c>
      <c r="AA14" s="70"/>
      <c r="AB14" s="70">
        <v>0</v>
      </c>
      <c r="AC14" s="111"/>
      <c r="AD14" s="70">
        <v>35700</v>
      </c>
      <c r="AE14" s="70"/>
      <c r="AF14" s="70">
        <v>601229</v>
      </c>
      <c r="AG14" s="70"/>
      <c r="AH14" s="70">
        <v>19789227847</v>
      </c>
      <c r="AI14" s="111"/>
      <c r="AJ14" s="70">
        <v>21459984972</v>
      </c>
      <c r="AK14" s="111"/>
      <c r="AL14" s="112">
        <f>AJ14/'سرمایه گذاری ها'!$O$17</f>
        <v>0.11907134777276783</v>
      </c>
    </row>
    <row r="15" spans="2:38" ht="21.75" x14ac:dyDescent="0.6">
      <c r="B15" s="3" t="s">
        <v>240</v>
      </c>
      <c r="C15" s="12"/>
      <c r="D15" s="116" t="s">
        <v>77</v>
      </c>
      <c r="E15" s="116"/>
      <c r="F15" s="116" t="s">
        <v>77</v>
      </c>
      <c r="G15" s="116"/>
      <c r="H15" s="70" t="s">
        <v>224</v>
      </c>
      <c r="I15" s="70"/>
      <c r="J15" s="70" t="s">
        <v>241</v>
      </c>
      <c r="K15" s="70"/>
      <c r="L15" s="70">
        <v>0</v>
      </c>
      <c r="M15" s="70"/>
      <c r="N15" s="70">
        <v>0</v>
      </c>
      <c r="O15" s="70"/>
      <c r="P15" s="70">
        <v>10588</v>
      </c>
      <c r="Q15" s="111"/>
      <c r="R15" s="70">
        <v>5590522242</v>
      </c>
      <c r="S15" s="70"/>
      <c r="T15" s="70">
        <v>5629254392</v>
      </c>
      <c r="U15" s="70"/>
      <c r="V15" s="70">
        <v>6730</v>
      </c>
      <c r="W15" s="70"/>
      <c r="X15" s="70">
        <v>3607652573</v>
      </c>
      <c r="Y15" s="70"/>
      <c r="Z15" s="70">
        <v>0</v>
      </c>
      <c r="AA15" s="70"/>
      <c r="AB15" s="70">
        <v>0</v>
      </c>
      <c r="AC15" s="111"/>
      <c r="AD15" s="70">
        <v>17318</v>
      </c>
      <c r="AE15" s="70"/>
      <c r="AF15" s="70">
        <v>560242</v>
      </c>
      <c r="AG15" s="70"/>
      <c r="AH15" s="70">
        <v>9198174815</v>
      </c>
      <c r="AI15" s="111"/>
      <c r="AJ15" s="70">
        <v>9700512419</v>
      </c>
      <c r="AK15" s="111"/>
      <c r="AL15" s="112">
        <f>AJ15/'سرمایه گذاری ها'!$O$17</f>
        <v>5.3823573936508454E-2</v>
      </c>
    </row>
    <row r="16" spans="2:38" ht="21.75" x14ac:dyDescent="0.6">
      <c r="B16" s="3" t="s">
        <v>237</v>
      </c>
      <c r="C16" s="12"/>
      <c r="D16" s="116" t="s">
        <v>77</v>
      </c>
      <c r="E16" s="116"/>
      <c r="F16" s="116" t="s">
        <v>77</v>
      </c>
      <c r="G16" s="116"/>
      <c r="H16" s="70" t="s">
        <v>238</v>
      </c>
      <c r="I16" s="70"/>
      <c r="J16" s="70" t="s">
        <v>239</v>
      </c>
      <c r="K16" s="70"/>
      <c r="L16" s="70">
        <v>0</v>
      </c>
      <c r="M16" s="70"/>
      <c r="N16" s="70">
        <v>0</v>
      </c>
      <c r="O16" s="70"/>
      <c r="P16" s="70">
        <v>4600</v>
      </c>
      <c r="Q16" s="111"/>
      <c r="R16" s="70">
        <v>3176090550</v>
      </c>
      <c r="S16" s="70"/>
      <c r="T16" s="70">
        <v>3267385678</v>
      </c>
      <c r="U16" s="70"/>
      <c r="V16" s="70">
        <v>0</v>
      </c>
      <c r="W16" s="70"/>
      <c r="X16" s="70">
        <v>0</v>
      </c>
      <c r="Y16" s="70"/>
      <c r="Z16" s="70">
        <v>8</v>
      </c>
      <c r="AA16" s="70"/>
      <c r="AB16" s="70">
        <v>5750800</v>
      </c>
      <c r="AC16" s="111"/>
      <c r="AD16" s="70">
        <v>4592</v>
      </c>
      <c r="AE16" s="70"/>
      <c r="AF16" s="70">
        <v>754064</v>
      </c>
      <c r="AG16" s="70"/>
      <c r="AH16" s="70">
        <v>3170566914</v>
      </c>
      <c r="AI16" s="111"/>
      <c r="AJ16" s="70">
        <v>3462034280</v>
      </c>
      <c r="AK16" s="111"/>
      <c r="AL16" s="112">
        <f>AJ16/'سرمایه گذاری ها'!$O$17</f>
        <v>1.9209197410575144E-2</v>
      </c>
    </row>
    <row r="17" spans="1:81" ht="21.75" x14ac:dyDescent="0.6">
      <c r="B17" s="3" t="s">
        <v>226</v>
      </c>
      <c r="C17" s="12"/>
      <c r="D17" s="116" t="s">
        <v>77</v>
      </c>
      <c r="E17" s="116"/>
      <c r="F17" s="116" t="s">
        <v>77</v>
      </c>
      <c r="G17" s="116"/>
      <c r="H17" s="70" t="s">
        <v>227</v>
      </c>
      <c r="I17" s="70"/>
      <c r="J17" s="70" t="s">
        <v>228</v>
      </c>
      <c r="K17" s="70"/>
      <c r="L17" s="70">
        <v>0</v>
      </c>
      <c r="M17" s="70"/>
      <c r="N17" s="70">
        <v>0</v>
      </c>
      <c r="O17" s="70"/>
      <c r="P17" s="70">
        <v>14000</v>
      </c>
      <c r="Q17" s="111"/>
      <c r="R17" s="70">
        <v>7569201606</v>
      </c>
      <c r="S17" s="70"/>
      <c r="T17" s="70">
        <v>7603281655</v>
      </c>
      <c r="U17" s="70"/>
      <c r="V17" s="70">
        <v>0</v>
      </c>
      <c r="W17" s="70"/>
      <c r="X17" s="70">
        <v>0</v>
      </c>
      <c r="Y17" s="70"/>
      <c r="Z17" s="70">
        <v>9384</v>
      </c>
      <c r="AA17" s="70"/>
      <c r="AB17" s="70">
        <v>5094385918</v>
      </c>
      <c r="AC17" s="111"/>
      <c r="AD17" s="70">
        <v>4616</v>
      </c>
      <c r="AE17" s="70"/>
      <c r="AF17" s="70">
        <v>572230</v>
      </c>
      <c r="AG17" s="70"/>
      <c r="AH17" s="70">
        <v>2495673901</v>
      </c>
      <c r="AI17" s="111"/>
      <c r="AJ17" s="70">
        <v>2640934923</v>
      </c>
      <c r="AK17" s="111"/>
      <c r="AL17" s="112">
        <f>AJ17/'سرمایه گذاری ها'!$O$17</f>
        <v>1.4653303861678997E-2</v>
      </c>
    </row>
    <row r="18" spans="1:81" ht="21.75" x14ac:dyDescent="0.6">
      <c r="B18" s="3" t="s">
        <v>234</v>
      </c>
      <c r="C18" s="12"/>
      <c r="D18" s="116" t="s">
        <v>77</v>
      </c>
      <c r="E18" s="116"/>
      <c r="F18" s="116" t="s">
        <v>77</v>
      </c>
      <c r="G18" s="116"/>
      <c r="H18" s="70" t="s">
        <v>235</v>
      </c>
      <c r="I18" s="70"/>
      <c r="J18" s="70" t="s">
        <v>236</v>
      </c>
      <c r="K18" s="70"/>
      <c r="L18" s="70">
        <v>0</v>
      </c>
      <c r="M18" s="70"/>
      <c r="N18" s="70">
        <v>0</v>
      </c>
      <c r="O18" s="70"/>
      <c r="P18" s="70">
        <v>32999</v>
      </c>
      <c r="Q18" s="111"/>
      <c r="R18" s="70">
        <v>25038747459</v>
      </c>
      <c r="S18" s="70"/>
      <c r="T18" s="70">
        <v>25913046998</v>
      </c>
      <c r="U18" s="70"/>
      <c r="V18" s="70">
        <v>0</v>
      </c>
      <c r="W18" s="70"/>
      <c r="X18" s="70">
        <v>0</v>
      </c>
      <c r="Y18" s="70"/>
      <c r="Z18" s="70">
        <v>32999</v>
      </c>
      <c r="AA18" s="70"/>
      <c r="AB18" s="70">
        <v>26229555001</v>
      </c>
      <c r="AC18" s="111"/>
      <c r="AD18" s="70">
        <v>0</v>
      </c>
      <c r="AE18" s="70"/>
      <c r="AF18" s="70">
        <v>0</v>
      </c>
      <c r="AG18" s="70"/>
      <c r="AH18" s="70">
        <v>0</v>
      </c>
      <c r="AI18" s="111"/>
      <c r="AJ18" s="70">
        <v>0</v>
      </c>
      <c r="AK18" s="111"/>
      <c r="AL18" s="112">
        <f>AJ18/'سرمایه گذاری ها'!$O$17</f>
        <v>0</v>
      </c>
    </row>
    <row r="19" spans="1:81" ht="21.75" x14ac:dyDescent="0.6">
      <c r="B19" s="3" t="s">
        <v>242</v>
      </c>
      <c r="C19" s="12"/>
      <c r="D19" s="116" t="s">
        <v>77</v>
      </c>
      <c r="E19" s="116"/>
      <c r="F19" s="116" t="s">
        <v>77</v>
      </c>
      <c r="G19" s="116"/>
      <c r="H19" s="70" t="s">
        <v>243</v>
      </c>
      <c r="I19" s="70"/>
      <c r="J19" s="70" t="s">
        <v>244</v>
      </c>
      <c r="K19" s="70"/>
      <c r="L19" s="70">
        <v>0</v>
      </c>
      <c r="M19" s="70"/>
      <c r="N19" s="70">
        <v>0</v>
      </c>
      <c r="O19" s="70"/>
      <c r="P19" s="70">
        <v>6130</v>
      </c>
      <c r="Q19" s="111"/>
      <c r="R19" s="70">
        <v>4391939592</v>
      </c>
      <c r="S19" s="70"/>
      <c r="T19" s="70">
        <v>4437254301</v>
      </c>
      <c r="U19" s="70"/>
      <c r="V19" s="70">
        <v>0</v>
      </c>
      <c r="W19" s="70"/>
      <c r="X19" s="70">
        <v>0</v>
      </c>
      <c r="Y19" s="70"/>
      <c r="Z19" s="70">
        <v>6130</v>
      </c>
      <c r="AA19" s="70"/>
      <c r="AB19" s="70">
        <v>4489482879</v>
      </c>
      <c r="AC19" s="111"/>
      <c r="AD19" s="70">
        <v>0</v>
      </c>
      <c r="AE19" s="70"/>
      <c r="AF19" s="70">
        <v>0</v>
      </c>
      <c r="AG19" s="70"/>
      <c r="AH19" s="70">
        <v>0</v>
      </c>
      <c r="AI19" s="111"/>
      <c r="AJ19" s="70">
        <v>0</v>
      </c>
      <c r="AK19" s="111"/>
      <c r="AL19" s="112">
        <f>AJ19/'سرمایه گذاری ها'!$O$17</f>
        <v>0</v>
      </c>
    </row>
    <row r="20" spans="1:81" ht="21.75" x14ac:dyDescent="0.6">
      <c r="B20" s="3"/>
      <c r="C20" s="3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68"/>
      <c r="AL20" s="112"/>
    </row>
    <row r="21" spans="1:81" ht="27" thickBot="1" x14ac:dyDescent="0.65">
      <c r="B21" s="203" t="s">
        <v>67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"/>
      <c r="P21" s="50">
        <f>SUM(P13:P20)</f>
        <v>171310</v>
      </c>
      <c r="Q21" s="20"/>
      <c r="R21" s="50">
        <f>SUM(R13:R20)</f>
        <v>100261458526</v>
      </c>
      <c r="S21" s="20"/>
      <c r="T21" s="50">
        <f>SUM(T13:T20)</f>
        <v>102226722623</v>
      </c>
      <c r="U21" s="20"/>
      <c r="V21" s="50">
        <f>SUM(V13:V20)</f>
        <v>21820</v>
      </c>
      <c r="W21" s="20"/>
      <c r="X21" s="50">
        <f>SUM(X13:X20)</f>
        <v>11670856788</v>
      </c>
      <c r="Y21" s="20"/>
      <c r="Z21" s="50">
        <f>SUM(Z13:Z20)</f>
        <v>69604</v>
      </c>
      <c r="AA21" s="20"/>
      <c r="AB21" s="50">
        <f>SUM(AB13:AB20)</f>
        <v>46845348774</v>
      </c>
      <c r="AC21" s="20"/>
      <c r="AD21" s="50">
        <f>SUM(AD13:AD20)</f>
        <v>123526</v>
      </c>
      <c r="AE21" s="51"/>
      <c r="AF21" s="50"/>
      <c r="AG21" s="20"/>
      <c r="AH21" s="50">
        <f>SUM(AH13:AH20)</f>
        <v>66496182508</v>
      </c>
      <c r="AI21" s="20"/>
      <c r="AJ21" s="50">
        <f>SUM(AJ13:AJ20)</f>
        <v>71042592817</v>
      </c>
      <c r="AK21" s="20"/>
      <c r="AL21" s="59">
        <f>SUM(AL13:AL20)</f>
        <v>0.39418188256092618</v>
      </c>
    </row>
    <row r="22" spans="1:81" ht="21" customHeight="1" thickTop="1" x14ac:dyDescent="0.6">
      <c r="V22"/>
      <c r="W22"/>
    </row>
    <row r="23" spans="1:81" x14ac:dyDescent="0.6">
      <c r="V23"/>
      <c r="W2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customHeight="1" x14ac:dyDescent="0.6">
      <c r="A28" s="206">
        <v>4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x14ac:dyDescent="0.6">
      <c r="V35"/>
      <c r="W35"/>
    </row>
  </sheetData>
  <sortState xmlns:xlrd2="http://schemas.microsoft.com/office/spreadsheetml/2017/richdata2" ref="B13:AL20">
    <sortCondition descending="1" ref="AJ13:AJ20"/>
  </sortState>
  <mergeCells count="31">
    <mergeCell ref="A28:AN28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  <rowBreaks count="1" manualBreakCount="1">
    <brk id="25" max="3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B10" sqref="B10:J10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4" t="s">
        <v>83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</row>
    <row r="3" spans="2:32" ht="39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</row>
    <row r="4" spans="2:32" ht="39" x14ac:dyDescent="0.6">
      <c r="B4" s="204" t="s">
        <v>290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210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79" t="s">
        <v>31</v>
      </c>
      <c r="C10" s="179" t="s">
        <v>31</v>
      </c>
      <c r="D10" s="179" t="s">
        <v>31</v>
      </c>
      <c r="E10" s="179" t="s">
        <v>31</v>
      </c>
      <c r="F10" s="179" t="s">
        <v>31</v>
      </c>
      <c r="G10" s="179" t="s">
        <v>31</v>
      </c>
      <c r="H10" s="179" t="s">
        <v>31</v>
      </c>
      <c r="I10" s="179" t="s">
        <v>31</v>
      </c>
      <c r="J10" s="179" t="s">
        <v>31</v>
      </c>
      <c r="L10" s="209"/>
      <c r="M10" s="179" t="s">
        <v>2</v>
      </c>
      <c r="N10" s="179" t="s">
        <v>2</v>
      </c>
      <c r="O10" s="179" t="s">
        <v>2</v>
      </c>
      <c r="P10" s="179" t="s">
        <v>2</v>
      </c>
      <c r="R10" s="179" t="s">
        <v>3</v>
      </c>
      <c r="S10" s="179" t="s">
        <v>3</v>
      </c>
      <c r="T10" s="179" t="s">
        <v>3</v>
      </c>
      <c r="U10" s="179" t="s">
        <v>3</v>
      </c>
      <c r="V10" s="179"/>
      <c r="W10" s="179" t="s">
        <v>3</v>
      </c>
      <c r="X10" s="179" t="s">
        <v>3</v>
      </c>
      <c r="Z10" s="179" t="s">
        <v>289</v>
      </c>
      <c r="AA10" s="179" t="s">
        <v>4</v>
      </c>
      <c r="AB10" s="179" t="s">
        <v>4</v>
      </c>
      <c r="AC10" s="179" t="s">
        <v>4</v>
      </c>
      <c r="AD10" s="179" t="s">
        <v>4</v>
      </c>
      <c r="AE10" s="179" t="s">
        <v>4</v>
      </c>
      <c r="AF10" s="179" t="s">
        <v>4</v>
      </c>
    </row>
    <row r="11" spans="2:32" s="13" customFormat="1" x14ac:dyDescent="0.6">
      <c r="B11" s="180" t="s">
        <v>32</v>
      </c>
      <c r="C11" s="15"/>
      <c r="D11" s="180" t="s">
        <v>72</v>
      </c>
      <c r="E11" s="15"/>
      <c r="F11" s="180" t="s">
        <v>24</v>
      </c>
      <c r="G11" s="15"/>
      <c r="H11" s="180" t="s">
        <v>33</v>
      </c>
      <c r="I11" s="15"/>
      <c r="J11" s="180" t="s">
        <v>21</v>
      </c>
      <c r="L11" s="208" t="s">
        <v>5</v>
      </c>
      <c r="M11" s="15"/>
      <c r="N11" s="180" t="s">
        <v>6</v>
      </c>
      <c r="O11" s="15"/>
      <c r="P11" s="180" t="s">
        <v>7</v>
      </c>
      <c r="R11" s="180" t="s">
        <v>8</v>
      </c>
      <c r="S11" s="180" t="s">
        <v>8</v>
      </c>
      <c r="T11" s="180" t="s">
        <v>8</v>
      </c>
      <c r="U11" s="15"/>
      <c r="V11" s="208" t="s">
        <v>9</v>
      </c>
      <c r="W11" s="180" t="s">
        <v>9</v>
      </c>
      <c r="X11" s="180" t="s">
        <v>9</v>
      </c>
      <c r="Z11" s="180" t="s">
        <v>5</v>
      </c>
      <c r="AA11" s="15"/>
      <c r="AB11" s="180" t="s">
        <v>6</v>
      </c>
      <c r="AC11" s="15"/>
      <c r="AD11" s="180" t="s">
        <v>7</v>
      </c>
      <c r="AE11" s="15"/>
      <c r="AF11" s="180" t="s">
        <v>34</v>
      </c>
    </row>
    <row r="12" spans="2:32" s="13" customFormat="1" ht="75.75" customHeight="1" x14ac:dyDescent="0.6">
      <c r="B12" s="181" t="s">
        <v>32</v>
      </c>
      <c r="C12" s="16"/>
      <c r="D12" s="181" t="s">
        <v>23</v>
      </c>
      <c r="E12" s="16"/>
      <c r="F12" s="181" t="s">
        <v>24</v>
      </c>
      <c r="G12" s="16"/>
      <c r="H12" s="181" t="s">
        <v>33</v>
      </c>
      <c r="I12" s="16"/>
      <c r="J12" s="181" t="s">
        <v>21</v>
      </c>
      <c r="L12" s="181"/>
      <c r="M12" s="16"/>
      <c r="N12" s="181" t="s">
        <v>6</v>
      </c>
      <c r="O12" s="16"/>
      <c r="P12" s="181" t="s">
        <v>7</v>
      </c>
      <c r="R12" s="181" t="s">
        <v>5</v>
      </c>
      <c r="S12" s="16"/>
      <c r="T12" s="181" t="s">
        <v>6</v>
      </c>
      <c r="U12" s="16"/>
      <c r="V12" s="207" t="s">
        <v>5</v>
      </c>
      <c r="W12" s="16"/>
      <c r="X12" s="181" t="s">
        <v>12</v>
      </c>
      <c r="Z12" s="181" t="s">
        <v>5</v>
      </c>
      <c r="AA12" s="16"/>
      <c r="AB12" s="181" t="s">
        <v>6</v>
      </c>
      <c r="AC12" s="16"/>
      <c r="AD12" s="181" t="s">
        <v>7</v>
      </c>
      <c r="AE12" s="16"/>
      <c r="AF12" s="181" t="s">
        <v>34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210" t="s">
        <v>67</v>
      </c>
      <c r="C14" s="210"/>
      <c r="D14" s="210"/>
      <c r="E14" s="210"/>
      <c r="F14" s="210"/>
      <c r="G14" s="210"/>
      <c r="H14" s="210"/>
      <c r="I14" s="210"/>
      <c r="J14" s="210"/>
      <c r="K14" s="19"/>
      <c r="L14" s="107">
        <f>SUM(L13:L13)</f>
        <v>0</v>
      </c>
      <c r="M14" s="99"/>
      <c r="N14" s="107" t="s">
        <v>98</v>
      </c>
      <c r="O14" s="99"/>
      <c r="P14" s="107" t="s">
        <v>98</v>
      </c>
      <c r="Q14" s="99"/>
      <c r="R14" s="107" t="s">
        <v>98</v>
      </c>
      <c r="S14" s="99"/>
      <c r="T14" s="107" t="s">
        <v>98</v>
      </c>
      <c r="U14" s="99"/>
      <c r="V14" s="107" t="s">
        <v>98</v>
      </c>
      <c r="W14" s="99"/>
      <c r="X14" s="107" t="s">
        <v>98</v>
      </c>
      <c r="Y14" s="99"/>
      <c r="Z14" s="107" t="s">
        <v>98</v>
      </c>
      <c r="AA14" s="99"/>
      <c r="AB14" s="107" t="s">
        <v>98</v>
      </c>
      <c r="AC14" s="99"/>
      <c r="AD14" s="107" t="s">
        <v>98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06">
        <v>5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43"/>
  <sheetViews>
    <sheetView rightToLeft="1" view="pageBreakPreview" zoomScale="70" zoomScaleNormal="100" zoomScaleSheetLayoutView="70" workbookViewId="0">
      <selection activeCell="L10" sqref="L10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7" t="s">
        <v>83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2:20" ht="30" x14ac:dyDescent="0.55000000000000004"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2:20" ht="30" x14ac:dyDescent="0.55000000000000004">
      <c r="B4" s="177" t="s">
        <v>290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211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8" t="s">
        <v>35</v>
      </c>
      <c r="D8" s="179" t="s">
        <v>271</v>
      </c>
      <c r="F8" s="179" t="s">
        <v>3</v>
      </c>
      <c r="G8" s="179" t="s">
        <v>3</v>
      </c>
      <c r="H8" s="179" t="s">
        <v>3</v>
      </c>
      <c r="J8" s="179" t="s">
        <v>289</v>
      </c>
      <c r="K8" s="179" t="s">
        <v>4</v>
      </c>
      <c r="L8" s="179" t="s">
        <v>4</v>
      </c>
    </row>
    <row r="9" spans="2:20" s="4" customFormat="1" x14ac:dyDescent="0.55000000000000004">
      <c r="B9" s="214" t="s">
        <v>35</v>
      </c>
      <c r="D9" s="212" t="s">
        <v>36</v>
      </c>
      <c r="F9" s="212" t="s">
        <v>37</v>
      </c>
      <c r="G9" s="27"/>
      <c r="H9" s="212" t="s">
        <v>38</v>
      </c>
      <c r="J9" s="212" t="s">
        <v>36</v>
      </c>
      <c r="K9" s="27"/>
      <c r="L9" s="213" t="s">
        <v>34</v>
      </c>
    </row>
    <row r="10" spans="2:20" s="4" customFormat="1" x14ac:dyDescent="0.55000000000000004">
      <c r="B10" s="3" t="s">
        <v>247</v>
      </c>
      <c r="C10" s="103"/>
      <c r="D10" s="103">
        <v>22770000000</v>
      </c>
      <c r="E10" s="103"/>
      <c r="F10" s="103">
        <v>0</v>
      </c>
      <c r="G10" s="103"/>
      <c r="H10" s="103">
        <v>0</v>
      </c>
      <c r="I10" s="103"/>
      <c r="J10" s="103">
        <v>22770000000</v>
      </c>
      <c r="K10" s="5"/>
      <c r="L10" s="31">
        <f>J10/'سرمایه گذاری ها'!$O$17</f>
        <v>0.12634000407378868</v>
      </c>
      <c r="N10"/>
    </row>
    <row r="11" spans="2:20" s="4" customFormat="1" x14ac:dyDescent="0.55000000000000004">
      <c r="B11" s="3" t="s">
        <v>245</v>
      </c>
      <c r="C11" s="103"/>
      <c r="D11" s="103">
        <v>22750000000</v>
      </c>
      <c r="E11" s="103"/>
      <c r="F11" s="103">
        <v>0</v>
      </c>
      <c r="G11" s="103"/>
      <c r="H11" s="103">
        <v>0</v>
      </c>
      <c r="I11" s="103"/>
      <c r="J11" s="103">
        <v>22750000000</v>
      </c>
      <c r="K11" s="5"/>
      <c r="L11" s="31">
        <f>J11/'سرمایه گذاری ها'!$O$17</f>
        <v>0.12622903349489206</v>
      </c>
      <c r="N11"/>
    </row>
    <row r="12" spans="2:20" s="4" customFormat="1" x14ac:dyDescent="0.55000000000000004">
      <c r="B12" s="3" t="s">
        <v>276</v>
      </c>
      <c r="C12" s="103"/>
      <c r="D12" s="103">
        <v>22000000000</v>
      </c>
      <c r="E12" s="103"/>
      <c r="F12" s="103">
        <v>0</v>
      </c>
      <c r="G12" s="103"/>
      <c r="H12" s="103">
        <v>0</v>
      </c>
      <c r="I12" s="103"/>
      <c r="J12" s="103">
        <v>22000000000</v>
      </c>
      <c r="K12" s="5"/>
      <c r="L12" s="31">
        <f>J12/'سرمایه گذاری ها'!$O$17</f>
        <v>0.12206763678626924</v>
      </c>
      <c r="N12"/>
    </row>
    <row r="13" spans="2:20" s="4" customFormat="1" x14ac:dyDescent="0.55000000000000004">
      <c r="B13" s="3" t="s">
        <v>248</v>
      </c>
      <c r="C13" s="103"/>
      <c r="D13" s="103">
        <v>1586940679</v>
      </c>
      <c r="E13" s="103"/>
      <c r="F13" s="103">
        <v>12711365781</v>
      </c>
      <c r="G13" s="103"/>
      <c r="H13" s="103">
        <v>13319924406</v>
      </c>
      <c r="I13" s="103"/>
      <c r="J13" s="103">
        <v>978382054</v>
      </c>
      <c r="K13" s="5"/>
      <c r="L13" s="31">
        <f>J13/'سرمایه گذاری ها'!$O$17</f>
        <v>5.4285811457216388E-3</v>
      </c>
      <c r="N13"/>
    </row>
    <row r="14" spans="2:20" s="4" customFormat="1" x14ac:dyDescent="0.55000000000000004">
      <c r="B14" s="3" t="s">
        <v>250</v>
      </c>
      <c r="C14" s="103"/>
      <c r="D14" s="103">
        <v>13944800</v>
      </c>
      <c r="E14" s="103"/>
      <c r="F14" s="103">
        <v>0</v>
      </c>
      <c r="G14" s="103"/>
      <c r="H14" s="103">
        <v>3024000</v>
      </c>
      <c r="I14" s="103"/>
      <c r="J14" s="103">
        <v>10920800</v>
      </c>
      <c r="K14" s="5"/>
      <c r="L14" s="31">
        <f>J14/'سرمایه گذاری ها'!$O$17</f>
        <v>6.0594374900704051E-5</v>
      </c>
      <c r="N14"/>
    </row>
    <row r="15" spans="2:20" s="4" customFormat="1" x14ac:dyDescent="0.55000000000000004">
      <c r="B15" s="3" t="s">
        <v>251</v>
      </c>
      <c r="C15" s="103"/>
      <c r="D15" s="103">
        <v>5311231</v>
      </c>
      <c r="E15" s="103"/>
      <c r="F15" s="103">
        <v>20414</v>
      </c>
      <c r="G15" s="103"/>
      <c r="H15" s="103">
        <v>504000</v>
      </c>
      <c r="I15" s="103"/>
      <c r="J15" s="103">
        <v>4827645</v>
      </c>
      <c r="K15" s="5"/>
      <c r="L15" s="31">
        <f>J15/'سرمایه گذاری ها'!$O$17</f>
        <v>2.6786328017865854E-5</v>
      </c>
      <c r="N15"/>
    </row>
    <row r="16" spans="2:20" s="4" customFormat="1" x14ac:dyDescent="0.55000000000000004">
      <c r="B16" s="3" t="s">
        <v>252</v>
      </c>
      <c r="C16" s="103"/>
      <c r="D16" s="103">
        <v>1970356</v>
      </c>
      <c r="E16" s="103"/>
      <c r="F16" s="103">
        <v>0</v>
      </c>
      <c r="G16" s="103"/>
      <c r="H16" s="103">
        <v>0</v>
      </c>
      <c r="I16" s="103"/>
      <c r="J16" s="103">
        <v>1970356</v>
      </c>
      <c r="K16" s="5"/>
      <c r="L16" s="31">
        <f>J16/'سرمایه گذاری ها'!$O$17</f>
        <v>1.0932577297620288E-5</v>
      </c>
      <c r="N16"/>
    </row>
    <row r="17" spans="1:14" s="4" customFormat="1" x14ac:dyDescent="0.55000000000000004">
      <c r="B17" s="3" t="s">
        <v>255</v>
      </c>
      <c r="C17" s="103"/>
      <c r="D17" s="103">
        <v>159850024</v>
      </c>
      <c r="E17" s="103"/>
      <c r="F17" s="103">
        <v>581428261</v>
      </c>
      <c r="G17" s="103"/>
      <c r="H17" s="103">
        <v>739822145</v>
      </c>
      <c r="I17" s="103"/>
      <c r="J17" s="103">
        <v>1456140</v>
      </c>
      <c r="K17" s="5"/>
      <c r="L17" s="31">
        <f>J17/'سرمایه گذاری ها'!$O$17</f>
        <v>8.0794349377253669E-6</v>
      </c>
      <c r="N17"/>
    </row>
    <row r="18" spans="1:14" s="4" customFormat="1" x14ac:dyDescent="0.55000000000000004">
      <c r="B18" s="3" t="s">
        <v>260</v>
      </c>
      <c r="C18" s="103"/>
      <c r="D18" s="103">
        <v>410400</v>
      </c>
      <c r="E18" s="103"/>
      <c r="F18" s="103">
        <v>1001735</v>
      </c>
      <c r="G18" s="103"/>
      <c r="H18" s="103">
        <v>0</v>
      </c>
      <c r="I18" s="103"/>
      <c r="J18" s="103">
        <v>1412135</v>
      </c>
      <c r="K18" s="5"/>
      <c r="L18" s="31">
        <f>J18/'سرمایه گذاری ها'!$O$17</f>
        <v>7.8352719215081057E-6</v>
      </c>
      <c r="N18"/>
    </row>
    <row r="19" spans="1:14" s="4" customFormat="1" x14ac:dyDescent="0.55000000000000004">
      <c r="B19" s="3" t="s">
        <v>259</v>
      </c>
      <c r="C19" s="103"/>
      <c r="D19" s="103">
        <v>512353</v>
      </c>
      <c r="E19" s="103"/>
      <c r="F19" s="103">
        <v>1530462</v>
      </c>
      <c r="G19" s="103"/>
      <c r="H19" s="103">
        <v>1008000</v>
      </c>
      <c r="I19" s="103"/>
      <c r="J19" s="103">
        <v>1034815</v>
      </c>
      <c r="K19" s="5"/>
      <c r="L19" s="31">
        <f>J19/'سرمایه گذاری ها'!$O$17</f>
        <v>5.7417009800446913E-6</v>
      </c>
      <c r="N19"/>
    </row>
    <row r="20" spans="1:14" s="4" customFormat="1" x14ac:dyDescent="0.55000000000000004">
      <c r="B20" s="3" t="s">
        <v>249</v>
      </c>
      <c r="C20" s="103"/>
      <c r="D20" s="103">
        <v>126267084</v>
      </c>
      <c r="E20" s="103"/>
      <c r="F20" s="103">
        <v>534738</v>
      </c>
      <c r="G20" s="103"/>
      <c r="H20" s="103">
        <v>125838352</v>
      </c>
      <c r="I20" s="103"/>
      <c r="J20" s="103">
        <v>963470</v>
      </c>
      <c r="K20" s="5"/>
      <c r="L20" s="31">
        <f>J20/'سرمایه گذاری ها'!$O$17</f>
        <v>5.3458411824757651E-6</v>
      </c>
      <c r="N20"/>
    </row>
    <row r="21" spans="1:14" s="4" customFormat="1" x14ac:dyDescent="0.55000000000000004">
      <c r="B21" s="3" t="s">
        <v>256</v>
      </c>
      <c r="C21" s="103"/>
      <c r="D21" s="103">
        <v>957597</v>
      </c>
      <c r="E21" s="103"/>
      <c r="F21" s="103">
        <v>4049</v>
      </c>
      <c r="G21" s="103"/>
      <c r="H21" s="103">
        <v>0</v>
      </c>
      <c r="I21" s="103"/>
      <c r="J21" s="103">
        <v>961646</v>
      </c>
      <c r="K21" s="5"/>
      <c r="L21" s="31">
        <f>J21/'سرمایه گذاری ها'!$O$17</f>
        <v>5.3357206656803939E-6</v>
      </c>
      <c r="N21"/>
    </row>
    <row r="22" spans="1:14" s="4" customFormat="1" x14ac:dyDescent="0.55000000000000004">
      <c r="B22" s="3" t="s">
        <v>253</v>
      </c>
      <c r="C22" s="103"/>
      <c r="D22" s="103">
        <v>1950000</v>
      </c>
      <c r="E22" s="103"/>
      <c r="F22" s="103">
        <v>580173262</v>
      </c>
      <c r="G22" s="103"/>
      <c r="H22" s="103">
        <v>581173262</v>
      </c>
      <c r="I22" s="103"/>
      <c r="J22" s="103">
        <v>950000</v>
      </c>
      <c r="K22" s="5"/>
      <c r="L22" s="31">
        <f>J22/'سرمایه گذاری ها'!$O$17</f>
        <v>5.2711024975888991E-6</v>
      </c>
      <c r="N22"/>
    </row>
    <row r="23" spans="1:14" s="4" customFormat="1" x14ac:dyDescent="0.55000000000000004">
      <c r="B23" s="3" t="s">
        <v>257</v>
      </c>
      <c r="C23" s="103"/>
      <c r="D23" s="103">
        <v>1030070</v>
      </c>
      <c r="E23" s="103"/>
      <c r="F23" s="103">
        <v>542363012</v>
      </c>
      <c r="G23" s="103"/>
      <c r="H23" s="103">
        <v>542521352</v>
      </c>
      <c r="I23" s="103"/>
      <c r="J23" s="103">
        <v>871730</v>
      </c>
      <c r="K23" s="5"/>
      <c r="L23" s="31">
        <f>J23/'سرمایه گذاری ها'!$O$17</f>
        <v>4.8368191370770218E-6</v>
      </c>
      <c r="N23"/>
    </row>
    <row r="24" spans="1:14" s="4" customFormat="1" x14ac:dyDescent="0.55000000000000004">
      <c r="B24" s="3" t="s">
        <v>258</v>
      </c>
      <c r="C24" s="103"/>
      <c r="D24" s="103">
        <v>591743</v>
      </c>
      <c r="E24" s="103"/>
      <c r="F24" s="103">
        <v>2502</v>
      </c>
      <c r="G24" s="103"/>
      <c r="H24" s="103">
        <v>0</v>
      </c>
      <c r="I24" s="103"/>
      <c r="J24" s="103">
        <v>594245</v>
      </c>
      <c r="K24" s="5"/>
      <c r="L24" s="31">
        <f>J24/'سرمایه گذاری ها'!$O$17</f>
        <v>3.2971855828207529E-6</v>
      </c>
      <c r="N24"/>
    </row>
    <row r="25" spans="1:14" s="4" customFormat="1" x14ac:dyDescent="0.55000000000000004">
      <c r="B25" s="3" t="s">
        <v>254</v>
      </c>
      <c r="C25" s="103"/>
      <c r="D25" s="103">
        <v>1328568</v>
      </c>
      <c r="E25" s="103"/>
      <c r="F25" s="103">
        <v>5617</v>
      </c>
      <c r="G25" s="103"/>
      <c r="H25" s="103">
        <v>804000</v>
      </c>
      <c r="I25" s="103"/>
      <c r="J25" s="103">
        <v>530185</v>
      </c>
      <c r="K25" s="5"/>
      <c r="L25" s="31">
        <f>J25/'سرمایه گذاری ها'!$O$17</f>
        <v>2.9417468186149162E-6</v>
      </c>
      <c r="N25"/>
    </row>
    <row r="26" spans="1:14" s="4" customFormat="1" x14ac:dyDescent="0.55000000000000004">
      <c r="B26" s="3" t="s">
        <v>261</v>
      </c>
      <c r="C26" s="103"/>
      <c r="D26" s="103">
        <v>113448</v>
      </c>
      <c r="E26" s="103"/>
      <c r="F26" s="103">
        <v>480</v>
      </c>
      <c r="G26" s="103"/>
      <c r="H26" s="103">
        <v>0</v>
      </c>
      <c r="I26" s="103"/>
      <c r="J26" s="103">
        <v>113928</v>
      </c>
      <c r="K26" s="5"/>
      <c r="L26" s="31">
        <f>J26/'سرمایه گذاری ها'!$O$17</f>
        <v>6.321328056266401E-7</v>
      </c>
      <c r="N26"/>
    </row>
    <row r="27" spans="1:14" s="4" customFormat="1" x14ac:dyDescent="0.55000000000000004">
      <c r="B27" s="3" t="s">
        <v>262</v>
      </c>
      <c r="C27" s="103"/>
      <c r="D27" s="103">
        <v>100000</v>
      </c>
      <c r="E27" s="103"/>
      <c r="F27" s="103">
        <v>1500423</v>
      </c>
      <c r="G27" s="103"/>
      <c r="H27" s="103">
        <v>1500423</v>
      </c>
      <c r="I27" s="103"/>
      <c r="J27" s="103">
        <v>100000</v>
      </c>
      <c r="K27" s="5"/>
      <c r="L27" s="31">
        <f>J27/'سرمایه گذاری ها'!$O$17</f>
        <v>5.5485289448304202E-7</v>
      </c>
      <c r="N27"/>
    </row>
    <row r="28" spans="1:14" s="4" customFormat="1" x14ac:dyDescent="0.55000000000000004">
      <c r="B28" s="3" t="s">
        <v>263</v>
      </c>
      <c r="C28" s="103"/>
      <c r="D28" s="103">
        <v>2206</v>
      </c>
      <c r="E28" s="103"/>
      <c r="F28" s="103">
        <v>0</v>
      </c>
      <c r="G28" s="103"/>
      <c r="H28" s="103">
        <v>0</v>
      </c>
      <c r="I28" s="103"/>
      <c r="J28" s="103">
        <v>2206</v>
      </c>
      <c r="K28" s="5"/>
      <c r="L28" s="31">
        <f>J28/'سرمایه گذاری ها'!$O$17</f>
        <v>1.2240054852295907E-8</v>
      </c>
      <c r="N28"/>
    </row>
    <row r="29" spans="1:14" ht="27" thickBot="1" x14ac:dyDescent="0.6">
      <c r="B29" s="49" t="s">
        <v>67</v>
      </c>
      <c r="C29" s="50"/>
      <c r="D29" s="50">
        <f t="shared" ref="D29:J29" si="0">SUM(D10:D28)</f>
        <v>69421280559</v>
      </c>
      <c r="E29" s="50">
        <f t="shared" si="0"/>
        <v>0</v>
      </c>
      <c r="F29" s="50">
        <f t="shared" si="0"/>
        <v>14419930736</v>
      </c>
      <c r="G29" s="50">
        <f t="shared" si="0"/>
        <v>0</v>
      </c>
      <c r="H29" s="50">
        <f t="shared" si="0"/>
        <v>15316119940</v>
      </c>
      <c r="I29" s="50">
        <f t="shared" si="0"/>
        <v>0</v>
      </c>
      <c r="J29" s="50">
        <f t="shared" si="0"/>
        <v>68525091355</v>
      </c>
      <c r="K29" s="59"/>
      <c r="L29" s="59">
        <f>SUM(L10:L28)</f>
        <v>0.38021345283036645</v>
      </c>
      <c r="N29"/>
    </row>
    <row r="30" spans="1:14" ht="27" customHeight="1" thickTop="1" x14ac:dyDescent="0.55000000000000004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N30"/>
    </row>
    <row r="31" spans="1:14" x14ac:dyDescent="0.55000000000000004">
      <c r="D31"/>
      <c r="N31"/>
    </row>
    <row r="32" spans="1:14" x14ac:dyDescent="0.55000000000000004">
      <c r="D32"/>
      <c r="N32"/>
    </row>
    <row r="33" spans="1:14" x14ac:dyDescent="0.55000000000000004">
      <c r="A33" s="211">
        <v>6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N33"/>
    </row>
    <row r="34" spans="1:14" x14ac:dyDescent="0.55000000000000004">
      <c r="D34"/>
      <c r="N34"/>
    </row>
    <row r="35" spans="1:14" x14ac:dyDescent="0.55000000000000004">
      <c r="D35"/>
      <c r="N35"/>
    </row>
    <row r="36" spans="1:14" x14ac:dyDescent="0.55000000000000004">
      <c r="D36"/>
      <c r="N36"/>
    </row>
    <row r="37" spans="1:14" x14ac:dyDescent="0.55000000000000004">
      <c r="D37"/>
      <c r="N37"/>
    </row>
    <row r="38" spans="1:14" x14ac:dyDescent="0.55000000000000004">
      <c r="D38"/>
      <c r="N38"/>
    </row>
    <row r="39" spans="1:14" x14ac:dyDescent="0.55000000000000004">
      <c r="D39"/>
      <c r="N39"/>
    </row>
    <row r="40" spans="1:14" x14ac:dyDescent="0.55000000000000004">
      <c r="D40"/>
      <c r="N40"/>
    </row>
    <row r="41" spans="1:14" x14ac:dyDescent="0.55000000000000004">
      <c r="D41"/>
      <c r="N41"/>
    </row>
    <row r="42" spans="1:14" x14ac:dyDescent="0.55000000000000004">
      <c r="N42"/>
    </row>
    <row r="43" spans="1:14" x14ac:dyDescent="0.55000000000000004">
      <c r="D43" s="3"/>
      <c r="N43"/>
    </row>
  </sheetData>
  <sortState xmlns:xlrd2="http://schemas.microsoft.com/office/spreadsheetml/2017/richdata2" ref="B10:L28">
    <sortCondition descending="1" ref="J10:J28"/>
  </sortState>
  <mergeCells count="14">
    <mergeCell ref="A30:L30"/>
    <mergeCell ref="A33:L33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20"/>
  <sheetViews>
    <sheetView rightToLeft="1" view="pageBreakPreview" zoomScaleNormal="100" zoomScaleSheetLayoutView="100" workbookViewId="0">
      <selection activeCell="J32" sqref="J32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9.7109375" bestFit="1" customWidth="1"/>
    <col min="5" max="5" width="0.7109375" customWidth="1"/>
    <col min="6" max="6" width="14.28515625" bestFit="1" customWidth="1"/>
    <col min="7" max="7" width="0.7109375" customWidth="1"/>
    <col min="8" max="8" width="16" bestFit="1" customWidth="1"/>
    <col min="9" max="9" width="0.7109375" customWidth="1"/>
    <col min="10" max="10" width="13.140625" bestFit="1" customWidth="1"/>
    <col min="11" max="11" width="0.7109375" customWidth="1"/>
    <col min="12" max="12" width="19.85546875" bestFit="1" customWidth="1"/>
    <col min="13" max="13" width="0.7109375" customWidth="1"/>
    <col min="14" max="14" width="14" bestFit="1" customWidth="1"/>
    <col min="15" max="15" width="0.7109375" customWidth="1"/>
    <col min="16" max="16" width="19" bestFit="1" customWidth="1"/>
    <col min="17" max="17" width="0.7109375" customWidth="1"/>
    <col min="18" max="18" width="11.140625" bestFit="1" customWidth="1"/>
    <col min="19" max="19" width="0.7109375" customWidth="1"/>
    <col min="20" max="20" width="22.28515625" bestFit="1" customWidth="1"/>
    <col min="21" max="21" width="0.7109375" customWidth="1"/>
    <col min="22" max="22" width="18.5703125" bestFit="1" customWidth="1"/>
    <col min="23" max="23" width="0.7109375" customWidth="1"/>
    <col min="24" max="24" width="18" bestFit="1" customWidth="1"/>
    <col min="25" max="25" width="0.7109375" customWidth="1"/>
    <col min="26" max="26" width="18.28515625" customWidth="1"/>
  </cols>
  <sheetData>
    <row r="1" spans="1:26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spans="1:26" ht="25.5" x14ac:dyDescent="0.25">
      <c r="A2" s="194" t="s">
        <v>121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spans="1:26" ht="25.5" x14ac:dyDescent="0.25">
      <c r="A3" s="194" t="s">
        <v>290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spans="1:26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24" x14ac:dyDescent="0.25">
      <c r="A5" s="153" t="s">
        <v>212</v>
      </c>
      <c r="B5" s="152" t="s">
        <v>131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spans="1:26" ht="21" x14ac:dyDescent="0.25">
      <c r="A6" s="125"/>
      <c r="B6" s="125"/>
      <c r="C6" s="125"/>
      <c r="D6" s="125"/>
      <c r="E6" s="196"/>
      <c r="F6" s="196"/>
      <c r="G6" s="196"/>
      <c r="H6" s="196"/>
      <c r="I6" s="125"/>
      <c r="J6" s="196" t="s">
        <v>3</v>
      </c>
      <c r="K6" s="196"/>
      <c r="L6" s="196"/>
      <c r="M6" s="196"/>
      <c r="N6" s="196"/>
      <c r="O6" s="196"/>
      <c r="P6" s="196"/>
      <c r="Q6" s="125"/>
      <c r="R6" s="196" t="s">
        <v>289</v>
      </c>
      <c r="S6" s="196"/>
      <c r="T6" s="196"/>
      <c r="U6" s="196"/>
      <c r="V6" s="196"/>
      <c r="W6" s="196"/>
      <c r="X6" s="196"/>
      <c r="Y6" s="196"/>
      <c r="Z6" s="196"/>
    </row>
    <row r="7" spans="1:26" ht="21" x14ac:dyDescent="0.25">
      <c r="A7" s="125"/>
      <c r="B7" s="125"/>
      <c r="C7" s="125"/>
      <c r="D7" s="125"/>
      <c r="E7" s="126"/>
      <c r="F7" s="126"/>
      <c r="G7" s="126"/>
      <c r="H7" s="126"/>
      <c r="I7" s="125"/>
      <c r="J7" s="200" t="s">
        <v>132</v>
      </c>
      <c r="K7" s="200"/>
      <c r="L7" s="200"/>
      <c r="M7" s="126"/>
      <c r="N7" s="200" t="s">
        <v>133</v>
      </c>
      <c r="O7" s="200"/>
      <c r="P7" s="200"/>
      <c r="Q7" s="125"/>
      <c r="R7" s="126"/>
      <c r="S7" s="126"/>
      <c r="T7" s="126"/>
      <c r="U7" s="126"/>
      <c r="V7" s="126"/>
      <c r="W7" s="126"/>
      <c r="X7" s="126"/>
      <c r="Y7" s="126"/>
      <c r="Z7" s="126"/>
    </row>
    <row r="8" spans="1:26" ht="21" x14ac:dyDescent="0.25">
      <c r="A8" s="196" t="s">
        <v>134</v>
      </c>
      <c r="B8" s="196"/>
      <c r="C8" s="125"/>
      <c r="D8" s="127" t="s">
        <v>135</v>
      </c>
      <c r="E8" s="125"/>
      <c r="F8" s="127" t="s">
        <v>6</v>
      </c>
      <c r="G8" s="125"/>
      <c r="H8" s="127" t="s">
        <v>7</v>
      </c>
      <c r="I8" s="125"/>
      <c r="J8" s="128" t="s">
        <v>5</v>
      </c>
      <c r="K8" s="126"/>
      <c r="L8" s="128" t="s">
        <v>6</v>
      </c>
      <c r="M8" s="125"/>
      <c r="N8" s="128" t="s">
        <v>5</v>
      </c>
      <c r="O8" s="126"/>
      <c r="P8" s="128" t="s">
        <v>12</v>
      </c>
      <c r="Q8" s="125"/>
      <c r="R8" s="127" t="s">
        <v>5</v>
      </c>
      <c r="S8" s="125"/>
      <c r="T8" s="127" t="s">
        <v>136</v>
      </c>
      <c r="U8" s="125"/>
      <c r="V8" s="167" t="s">
        <v>6</v>
      </c>
      <c r="W8" s="125"/>
      <c r="X8" s="163" t="s">
        <v>7</v>
      </c>
      <c r="Y8" s="125"/>
      <c r="Z8" s="127" t="s">
        <v>137</v>
      </c>
    </row>
    <row r="9" spans="1:26" ht="21" x14ac:dyDescent="0.25">
      <c r="A9" s="163"/>
      <c r="B9" s="163" t="s">
        <v>284</v>
      </c>
      <c r="C9" s="125"/>
      <c r="D9" s="162">
        <v>0</v>
      </c>
      <c r="E9" s="125"/>
      <c r="F9" s="163">
        <v>0</v>
      </c>
      <c r="G9" s="125"/>
      <c r="H9" s="163">
        <v>0</v>
      </c>
      <c r="I9" s="125"/>
      <c r="J9" s="169">
        <v>423728</v>
      </c>
      <c r="K9" s="159"/>
      <c r="L9" s="169">
        <v>18691912879</v>
      </c>
      <c r="M9" s="159"/>
      <c r="N9" s="169">
        <v>0</v>
      </c>
      <c r="O9" s="159"/>
      <c r="P9" s="169">
        <v>0</v>
      </c>
      <c r="Q9" s="159"/>
      <c r="R9" s="169">
        <v>423728</v>
      </c>
      <c r="S9" s="159"/>
      <c r="T9" s="169">
        <v>44746</v>
      </c>
      <c r="U9" s="159"/>
      <c r="V9" s="172">
        <v>18691912879</v>
      </c>
      <c r="W9" s="159"/>
      <c r="X9" s="173">
        <v>18937380928.294399</v>
      </c>
      <c r="Y9" s="125"/>
      <c r="Z9" s="163">
        <v>0</v>
      </c>
    </row>
    <row r="10" spans="1:26" ht="21" x14ac:dyDescent="0.25">
      <c r="A10" s="163"/>
      <c r="B10" s="163" t="s">
        <v>285</v>
      </c>
      <c r="C10" s="125"/>
      <c r="D10" s="163">
        <v>0</v>
      </c>
      <c r="E10" s="125"/>
      <c r="F10" s="163">
        <v>0</v>
      </c>
      <c r="G10" s="125"/>
      <c r="H10" s="163">
        <v>0</v>
      </c>
      <c r="I10" s="125"/>
      <c r="J10" s="170">
        <v>275080</v>
      </c>
      <c r="K10" s="159"/>
      <c r="L10" s="170">
        <v>4024671569</v>
      </c>
      <c r="M10" s="159"/>
      <c r="N10" s="170">
        <v>0</v>
      </c>
      <c r="O10" s="159"/>
      <c r="P10" s="170">
        <v>0</v>
      </c>
      <c r="Q10" s="159"/>
      <c r="R10" s="170">
        <v>275080</v>
      </c>
      <c r="S10" s="159"/>
      <c r="T10" s="170">
        <v>15414</v>
      </c>
      <c r="U10" s="159"/>
      <c r="V10" s="172">
        <v>4024671569</v>
      </c>
      <c r="W10" s="159"/>
      <c r="X10" s="170">
        <v>4234995020.256</v>
      </c>
      <c r="Y10" s="125"/>
      <c r="Z10" s="163">
        <v>10.36</v>
      </c>
    </row>
    <row r="11" spans="1:26" ht="21" x14ac:dyDescent="0.25">
      <c r="A11" s="163"/>
      <c r="B11" s="163" t="s">
        <v>286</v>
      </c>
      <c r="C11" s="125"/>
      <c r="D11" s="163">
        <v>0</v>
      </c>
      <c r="E11" s="125"/>
      <c r="F11" s="163">
        <v>0</v>
      </c>
      <c r="G11" s="125"/>
      <c r="H11" s="163">
        <v>0</v>
      </c>
      <c r="I11" s="125"/>
      <c r="J11" s="170">
        <v>188485</v>
      </c>
      <c r="K11" s="159"/>
      <c r="L11" s="170">
        <v>3518498217</v>
      </c>
      <c r="M11" s="159"/>
      <c r="N11" s="170">
        <v>0</v>
      </c>
      <c r="O11" s="159"/>
      <c r="P11" s="170">
        <v>0</v>
      </c>
      <c r="Q11" s="159"/>
      <c r="R11" s="170">
        <v>188485</v>
      </c>
      <c r="S11" s="159"/>
      <c r="T11" s="170">
        <v>18609</v>
      </c>
      <c r="U11" s="159"/>
      <c r="V11" s="172">
        <v>3518498217</v>
      </c>
      <c r="W11" s="159"/>
      <c r="X11" s="170">
        <v>3486647636.6782498</v>
      </c>
      <c r="Y11" s="125"/>
      <c r="Z11" s="163">
        <v>1.91</v>
      </c>
    </row>
    <row r="12" spans="1:26" ht="21" x14ac:dyDescent="0.25">
      <c r="A12" s="163"/>
      <c r="B12" s="163" t="s">
        <v>230</v>
      </c>
      <c r="C12" s="125"/>
      <c r="D12" s="163">
        <v>400000</v>
      </c>
      <c r="E12" s="125"/>
      <c r="F12" s="163">
        <v>3918540227</v>
      </c>
      <c r="G12" s="125"/>
      <c r="H12" s="163">
        <v>3915345000</v>
      </c>
      <c r="I12" s="125"/>
      <c r="J12" s="170">
        <v>140000</v>
      </c>
      <c r="K12" s="159"/>
      <c r="L12" s="170">
        <v>1408632118</v>
      </c>
      <c r="M12" s="159"/>
      <c r="N12" s="170">
        <v>-540000</v>
      </c>
      <c r="O12" s="159"/>
      <c r="P12" s="170">
        <v>5372013150</v>
      </c>
      <c r="Q12" s="159"/>
      <c r="R12" s="170">
        <v>0</v>
      </c>
      <c r="S12" s="159"/>
      <c r="T12" s="170">
        <v>0</v>
      </c>
      <c r="U12" s="159"/>
      <c r="V12" s="172">
        <v>0</v>
      </c>
      <c r="W12" s="159"/>
      <c r="X12" s="170">
        <v>0</v>
      </c>
      <c r="Y12" s="125"/>
      <c r="Z12" s="163">
        <v>2.3199999999999998</v>
      </c>
    </row>
    <row r="13" spans="1:26" ht="21.75" thickBot="1" x14ac:dyDescent="0.3">
      <c r="A13" s="163"/>
      <c r="B13" s="166" t="s">
        <v>287</v>
      </c>
      <c r="C13" s="125"/>
      <c r="D13" s="166">
        <v>0</v>
      </c>
      <c r="E13" s="125"/>
      <c r="F13" s="166">
        <v>0</v>
      </c>
      <c r="G13" s="125"/>
      <c r="H13" s="166">
        <v>0</v>
      </c>
      <c r="I13" s="125"/>
      <c r="J13" s="165">
        <v>67491</v>
      </c>
      <c r="K13" s="159"/>
      <c r="L13" s="165">
        <v>615086949</v>
      </c>
      <c r="M13" s="159"/>
      <c r="N13" s="165">
        <v>-67491</v>
      </c>
      <c r="O13" s="159"/>
      <c r="P13" s="165">
        <v>592541420</v>
      </c>
      <c r="Q13" s="159"/>
      <c r="R13" s="165">
        <v>0</v>
      </c>
      <c r="S13" s="159"/>
      <c r="T13" s="165">
        <v>0</v>
      </c>
      <c r="U13" s="159"/>
      <c r="V13" s="165">
        <v>0</v>
      </c>
      <c r="W13" s="159"/>
      <c r="X13" s="165">
        <v>0</v>
      </c>
      <c r="Y13" s="125"/>
      <c r="Z13" s="166">
        <v>0</v>
      </c>
    </row>
    <row r="14" spans="1:26" ht="21.75" thickTop="1" x14ac:dyDescent="0.25">
      <c r="A14" s="196" t="s">
        <v>67</v>
      </c>
      <c r="B14" s="196"/>
      <c r="C14" s="125"/>
      <c r="D14" s="127">
        <f>SUM(D9:D13)</f>
        <v>400000</v>
      </c>
      <c r="E14" s="125"/>
      <c r="F14" s="127">
        <f>SUM(F9:F13)</f>
        <v>3918540227</v>
      </c>
      <c r="G14" s="125"/>
      <c r="H14" s="127">
        <f>SUM(H9:H13)</f>
        <v>3915345000</v>
      </c>
      <c r="I14" s="125"/>
      <c r="J14" s="174">
        <f>SUM(J9:J13)</f>
        <v>1094784</v>
      </c>
      <c r="K14" s="175"/>
      <c r="L14" s="174">
        <f>SUM(L9:L13)</f>
        <v>28258801732</v>
      </c>
      <c r="M14" s="159"/>
      <c r="N14" s="174">
        <f>SUM(N9:N13)</f>
        <v>-607491</v>
      </c>
      <c r="O14" s="175"/>
      <c r="P14" s="174">
        <f>SUM(P9:P13)</f>
        <v>5964554570</v>
      </c>
      <c r="Q14" s="159"/>
      <c r="R14" s="174">
        <f>SUM(R9:R13)</f>
        <v>887293</v>
      </c>
      <c r="S14" s="159"/>
      <c r="T14" s="174"/>
      <c r="U14" s="159"/>
      <c r="V14" s="174">
        <f>SUM(V9:V13)</f>
        <v>26235082665</v>
      </c>
      <c r="W14" s="159"/>
      <c r="X14" s="174">
        <f>SUM(X9:X13)</f>
        <v>26659023585.228649</v>
      </c>
      <c r="Y14" s="125"/>
      <c r="Z14" s="127">
        <f>SUM(Z9:Z13)</f>
        <v>14.59</v>
      </c>
    </row>
    <row r="15" spans="1:26" x14ac:dyDescent="0.2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x14ac:dyDescent="0.2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x14ac:dyDescent="0.2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x14ac:dyDescent="0.2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27" customHeight="1" x14ac:dyDescent="0.25">
      <c r="A20" s="215">
        <v>7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</row>
  </sheetData>
  <mergeCells count="11">
    <mergeCell ref="A20:Z20"/>
    <mergeCell ref="A1:Z1"/>
    <mergeCell ref="A2:Z2"/>
    <mergeCell ref="A3:Z3"/>
    <mergeCell ref="E6:H6"/>
    <mergeCell ref="J6:P6"/>
    <mergeCell ref="R6:Z6"/>
    <mergeCell ref="A14:B14"/>
    <mergeCell ref="J7:L7"/>
    <mergeCell ref="N7:P7"/>
    <mergeCell ref="A8:B8"/>
  </mergeCells>
  <pageMargins left="0.7" right="0.7" top="0.75" bottom="0.75" header="0.3" footer="0.3"/>
  <pageSetup paperSize="9" scale="5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1"/>
  <sheetViews>
    <sheetView rightToLeft="1" view="pageBreakPreview" zoomScale="55" zoomScaleNormal="70" zoomScaleSheetLayoutView="55" workbookViewId="0">
      <selection activeCell="L17" sqref="L17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6" t="s">
        <v>83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2:28" ht="35.25" x14ac:dyDescent="0.6">
      <c r="B3" s="216" t="s">
        <v>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2:28" ht="35.25" x14ac:dyDescent="0.6">
      <c r="B4" s="216" t="s">
        <v>290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</row>
    <row r="5" spans="2:28" ht="138.75" customHeight="1" x14ac:dyDescent="0.6"/>
    <row r="6" spans="2:28" s="2" customFormat="1" ht="30" x14ac:dyDescent="0.55000000000000004">
      <c r="B6" s="11" t="s">
        <v>76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8" t="s">
        <v>71</v>
      </c>
      <c r="D8" s="177" t="s">
        <v>289</v>
      </c>
      <c r="E8" s="177" t="s">
        <v>4</v>
      </c>
      <c r="F8" s="177" t="s">
        <v>4</v>
      </c>
      <c r="G8" s="177" t="s">
        <v>4</v>
      </c>
      <c r="H8" s="177" t="s">
        <v>4</v>
      </c>
      <c r="I8" s="177" t="s">
        <v>4</v>
      </c>
      <c r="J8" s="177" t="s">
        <v>4</v>
      </c>
      <c r="K8" s="177" t="s">
        <v>4</v>
      </c>
      <c r="L8" s="177" t="s">
        <v>4</v>
      </c>
      <c r="M8" s="177" t="s">
        <v>4</v>
      </c>
      <c r="N8" s="177" t="s">
        <v>4</v>
      </c>
    </row>
    <row r="9" spans="2:28" ht="30" x14ac:dyDescent="0.6">
      <c r="B9" s="218" t="s">
        <v>1</v>
      </c>
      <c r="D9" s="217" t="s">
        <v>5</v>
      </c>
      <c r="E9" s="17"/>
      <c r="F9" s="217" t="s">
        <v>26</v>
      </c>
      <c r="G9" s="17"/>
      <c r="H9" s="217" t="s">
        <v>27</v>
      </c>
      <c r="I9" s="17"/>
      <c r="J9" s="217" t="s">
        <v>28</v>
      </c>
      <c r="K9" s="17"/>
      <c r="L9" s="212" t="s">
        <v>29</v>
      </c>
      <c r="M9" s="17"/>
      <c r="N9" s="217" t="s">
        <v>30</v>
      </c>
    </row>
    <row r="10" spans="2:28" ht="30" x14ac:dyDescent="0.6">
      <c r="B10" s="89" t="s">
        <v>220</v>
      </c>
      <c r="D10" s="87">
        <v>61300</v>
      </c>
      <c r="E10" s="88"/>
      <c r="F10" s="87">
        <v>522280</v>
      </c>
      <c r="G10" s="88"/>
      <c r="H10" s="87">
        <v>551146</v>
      </c>
      <c r="J10" s="75" t="s">
        <v>288</v>
      </c>
      <c r="L10" s="86">
        <v>33779126223</v>
      </c>
      <c r="N10" s="10" t="s">
        <v>91</v>
      </c>
    </row>
    <row r="11" spans="2:28" ht="30" x14ac:dyDescent="0.6">
      <c r="B11" s="89" t="s">
        <v>223</v>
      </c>
      <c r="D11" s="87">
        <v>35700</v>
      </c>
      <c r="E11" s="88"/>
      <c r="F11" s="87">
        <v>569740</v>
      </c>
      <c r="G11" s="88"/>
      <c r="H11" s="87">
        <v>601229</v>
      </c>
      <c r="J11" s="75" t="s">
        <v>288</v>
      </c>
      <c r="L11" s="86">
        <v>21459984972</v>
      </c>
      <c r="N11" s="10" t="s">
        <v>91</v>
      </c>
    </row>
    <row r="12" spans="2:28" ht="30" x14ac:dyDescent="0.6">
      <c r="B12" s="89" t="s">
        <v>240</v>
      </c>
      <c r="D12" s="87">
        <v>17318</v>
      </c>
      <c r="E12" s="88"/>
      <c r="F12" s="87">
        <v>530900</v>
      </c>
      <c r="G12" s="88"/>
      <c r="H12" s="87">
        <v>560242</v>
      </c>
      <c r="J12" s="75" t="s">
        <v>288</v>
      </c>
      <c r="L12" s="86">
        <v>9700512419</v>
      </c>
      <c r="N12" s="10" t="s">
        <v>91</v>
      </c>
    </row>
    <row r="13" spans="2:28" ht="30" x14ac:dyDescent="0.6">
      <c r="B13" s="89" t="s">
        <v>237</v>
      </c>
      <c r="D13" s="87">
        <v>4592</v>
      </c>
      <c r="E13" s="88"/>
      <c r="F13" s="87">
        <v>714570</v>
      </c>
      <c r="G13" s="88"/>
      <c r="H13" s="87">
        <v>754064</v>
      </c>
      <c r="J13" s="75" t="s">
        <v>288</v>
      </c>
      <c r="L13" s="86">
        <v>3462034280</v>
      </c>
      <c r="N13" s="10" t="s">
        <v>91</v>
      </c>
    </row>
    <row r="14" spans="2:28" ht="30" x14ac:dyDescent="0.6">
      <c r="B14" s="89" t="s">
        <v>226</v>
      </c>
      <c r="D14" s="87">
        <v>4616</v>
      </c>
      <c r="E14" s="88"/>
      <c r="F14" s="87">
        <v>542260</v>
      </c>
      <c r="G14" s="88"/>
      <c r="H14" s="87">
        <v>572230</v>
      </c>
      <c r="J14" s="75" t="s">
        <v>288</v>
      </c>
      <c r="L14" s="86">
        <v>2640934923</v>
      </c>
      <c r="N14" s="10" t="s">
        <v>91</v>
      </c>
    </row>
    <row r="15" spans="2:28" ht="26.25" customHeight="1" x14ac:dyDescent="0.6">
      <c r="B15" s="71"/>
      <c r="D15" s="72"/>
      <c r="E15" s="61"/>
      <c r="F15" s="72"/>
      <c r="G15" s="61"/>
      <c r="H15" s="73"/>
      <c r="J15" s="71"/>
      <c r="L15" s="72">
        <v>0</v>
      </c>
      <c r="N15" s="10"/>
    </row>
    <row r="16" spans="2:28" ht="31.5" thickBot="1" x14ac:dyDescent="0.9">
      <c r="B16" s="60" t="s">
        <v>67</v>
      </c>
      <c r="D16" s="76"/>
      <c r="E16" s="77"/>
      <c r="F16" s="76">
        <f>SUM(F10:F15)</f>
        <v>2879750</v>
      </c>
      <c r="G16" s="77"/>
      <c r="H16" s="76">
        <f>SUM(H10:H15)</f>
        <v>3038911</v>
      </c>
      <c r="I16" s="78"/>
      <c r="J16" s="104"/>
      <c r="K16" s="78"/>
      <c r="L16" s="76">
        <f>SUM(L10:L15)</f>
        <v>71042592817</v>
      </c>
      <c r="M16" s="78"/>
      <c r="N16" s="79"/>
    </row>
    <row r="17" spans="2:14" ht="21.75" thickTop="1" x14ac:dyDescent="0.6">
      <c r="H17"/>
      <c r="L17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ht="33" customHeight="1" x14ac:dyDescent="0.6">
      <c r="B22" s="176">
        <v>8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</sheetData>
  <mergeCells count="12">
    <mergeCell ref="B22:N22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2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2024-10-22T12:20:18Z</cp:lastPrinted>
  <dcterms:created xsi:type="dcterms:W3CDTF">2021-12-28T12:49:50Z</dcterms:created>
  <dcterms:modified xsi:type="dcterms:W3CDTF">2024-10-23T06:57:10Z</dcterms:modified>
</cp:coreProperties>
</file>