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مرداد\پایدار\"/>
    </mc:Choice>
  </mc:AlternateContent>
  <xr:revisionPtr revIDLastSave="0" documentId="13_ncr:1_{B2FBDEBB-0DCF-4BF1-AA9A-6533B25F02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سهام!$C$11:$AA$17</definedName>
    <definedName name="_xlnm.Print_Area" localSheetId="4">'اوراق مشارکت'!$A$1:$AN$34</definedName>
    <definedName name="_xlnm.Print_Area" localSheetId="9">'جمع درآمدها'!$A$1:$L$22</definedName>
    <definedName name="_xlnm.Print_Area" localSheetId="13">'درآمد سپرده بانکی'!$A$1:$L$37</definedName>
    <definedName name="_xlnm.Print_Area" localSheetId="16">'درآمد سود سهام'!$A$1:$U$37</definedName>
    <definedName name="_xlnm.Print_Area" localSheetId="19">'درآمد ناشی از تغییر قیمت اوراق'!$A$1:$S$22</definedName>
    <definedName name="_xlnm.Print_Area" localSheetId="20">'درآمد ناشی از فروش'!$A$1:$T$51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2">'سرمایه‌گذاری در اوراق بهادار'!$A$1:$U$38</definedName>
    <definedName name="_xlnm.Print_Area" localSheetId="18">'سود سپرده بانکی'!$A$1:$O$36</definedName>
    <definedName name="_xlnm.Print_Area" localSheetId="2">سهام!$A$1:$AA$21</definedName>
    <definedName name="_xlnm.Print_Area" localSheetId="0">'صفحه اول '!$A$1:$M$53</definedName>
    <definedName name="_xlnm.Print_Area" localSheetId="5">'گواهی سپرده'!$A$1:$AF$27</definedName>
  </definedNames>
  <calcPr calcId="191029"/>
</workbook>
</file>

<file path=xl/calcChain.xml><?xml version="1.0" encoding="utf-8"?>
<calcChain xmlns="http://schemas.openxmlformats.org/spreadsheetml/2006/main">
  <c r="N32" i="11" l="1"/>
  <c r="Q11" i="20"/>
  <c r="F19" i="4"/>
  <c r="H19" i="4"/>
  <c r="L19" i="4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E19" i="1"/>
  <c r="G19" i="1"/>
  <c r="I19" i="1"/>
  <c r="O19" i="1"/>
  <c r="Q19" i="1"/>
  <c r="S19" i="1"/>
  <c r="W19" i="1"/>
  <c r="Y19" i="1"/>
  <c r="F11" i="15"/>
  <c r="I9" i="23"/>
  <c r="M9" i="23"/>
  <c r="O9" i="23"/>
  <c r="S9" i="23"/>
  <c r="T20" i="8"/>
  <c r="D34" i="13"/>
  <c r="F9" i="15" s="1"/>
  <c r="H34" i="13"/>
  <c r="L32" i="12"/>
  <c r="N32" i="12"/>
  <c r="P32" i="12"/>
  <c r="R32" i="12"/>
  <c r="S11" i="20"/>
  <c r="O11" i="20"/>
  <c r="K11" i="20"/>
  <c r="T32" i="11"/>
  <c r="K10" i="19"/>
  <c r="M10" i="19"/>
  <c r="I15" i="16" s="1"/>
  <c r="Q10" i="19"/>
  <c r="K15" i="16" s="1"/>
  <c r="O9" i="19"/>
  <c r="O10" i="19" s="1"/>
  <c r="K19" i="1"/>
  <c r="M19" i="1"/>
  <c r="I14" i="16" s="1"/>
  <c r="O15" i="16"/>
  <c r="M15" i="16"/>
  <c r="G15" i="16"/>
  <c r="E15" i="16"/>
  <c r="C49" i="10"/>
  <c r="E49" i="10"/>
  <c r="G49" i="10"/>
  <c r="I49" i="10"/>
  <c r="K49" i="10"/>
  <c r="M49" i="10"/>
  <c r="O49" i="10"/>
  <c r="Q49" i="10"/>
  <c r="D33" i="7"/>
  <c r="L33" i="7"/>
  <c r="N33" i="7"/>
  <c r="J20" i="8"/>
  <c r="L20" i="8"/>
  <c r="N20" i="8"/>
  <c r="P20" i="8"/>
  <c r="R20" i="8"/>
  <c r="F13" i="14"/>
  <c r="F10" i="15" s="1"/>
  <c r="D32" i="12"/>
  <c r="F32" i="12"/>
  <c r="H32" i="12"/>
  <c r="J32" i="12"/>
  <c r="F12" i="15" s="1"/>
  <c r="D32" i="11"/>
  <c r="F32" i="11"/>
  <c r="H32" i="11"/>
  <c r="J32" i="11"/>
  <c r="F13" i="15" s="1"/>
  <c r="P32" i="11"/>
  <c r="R32" i="11"/>
  <c r="L32" i="11"/>
  <c r="V32" i="11"/>
  <c r="D30" i="6"/>
  <c r="E30" i="6"/>
  <c r="F30" i="6"/>
  <c r="G30" i="6"/>
  <c r="H30" i="6"/>
  <c r="I30" i="6"/>
  <c r="P27" i="3"/>
  <c r="R27" i="3"/>
  <c r="T27" i="3"/>
  <c r="V27" i="3"/>
  <c r="X27" i="3"/>
  <c r="Z27" i="3"/>
  <c r="AB27" i="3"/>
  <c r="AD27" i="3"/>
  <c r="AH27" i="3"/>
  <c r="AJ27" i="3"/>
  <c r="D13" i="14"/>
  <c r="D20" i="9"/>
  <c r="F20" i="9"/>
  <c r="H20" i="9"/>
  <c r="J20" i="9"/>
  <c r="L20" i="9"/>
  <c r="N20" i="9"/>
  <c r="P20" i="9"/>
  <c r="R20" i="9"/>
  <c r="F33" i="7"/>
  <c r="H33" i="7"/>
  <c r="J33" i="7"/>
  <c r="J30" i="6"/>
  <c r="F15" i="15" l="1"/>
  <c r="H10" i="15" s="1"/>
  <c r="H11" i="15" l="1"/>
  <c r="H9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AA12" i="1" l="1"/>
  <c r="AA16" i="1"/>
  <c r="AL16" i="3"/>
  <c r="AL20" i="3"/>
  <c r="AL24" i="3"/>
  <c r="AL23" i="3"/>
  <c r="AA13" i="1"/>
  <c r="AA17" i="1"/>
  <c r="AL17" i="3"/>
  <c r="AL21" i="3"/>
  <c r="AL25" i="3"/>
  <c r="AL15" i="3"/>
  <c r="AA14" i="1"/>
  <c r="AL14" i="3"/>
  <c r="AL18" i="3"/>
  <c r="AL22" i="3"/>
  <c r="AA15" i="1"/>
  <c r="AL19" i="3"/>
  <c r="Q15" i="16"/>
  <c r="J12" i="15"/>
  <c r="J13" i="15"/>
  <c r="J10" i="15"/>
  <c r="J11" i="15"/>
  <c r="AA11" i="1"/>
  <c r="Q13" i="16"/>
  <c r="AL13" i="3"/>
  <c r="Q17" i="16"/>
  <c r="Q12" i="16"/>
  <c r="Q14" i="16"/>
  <c r="J9" i="15"/>
  <c r="AF14" i="5"/>
  <c r="L10" i="6"/>
  <c r="J15" i="15" l="1"/>
  <c r="L30" i="6"/>
  <c r="AL27" i="3"/>
  <c r="AA19" i="1"/>
  <c r="E32" i="12"/>
  <c r="G32" i="12"/>
  <c r="I32" i="12"/>
  <c r="K32" i="12"/>
  <c r="M32" i="12"/>
  <c r="O32" i="12"/>
  <c r="Q32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<sst xmlns="http://schemas.openxmlformats.org/spreadsheetml/2006/main" count="952" uniqueCount="291">
  <si>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</si>
  <si>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</si>
  <si>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</si>
  <si>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</si>
  <si>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</si>
  <si>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</si>
  <si>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</si>
  <si>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</si>
  <si>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</si>
  <si>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</si>
  <si>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</si>
  <si>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</si>
  <si>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</si>
  <si>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</si>
  <si>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</si>
  <si>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</si>
  <si>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</si>
  <si>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</si>
  <si>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</si>
  <si>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</si>
  <si>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</si>
  <si>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</si>
  <si>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</si>
  <si>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</si>
  <si>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</si>
  <si>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</si>
  <si>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</si>
  <si>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</si>
  <si>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</si>
  <si>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</si>
  <si>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</si>
  <si>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</si>
  <si>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</si>
  <si>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</si>
  <si>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</si>
  <si>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</si>
  <si>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</si>
  <si>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</si>
  <si>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</si>
  <si>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</si>
  <si>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</si>
  <si>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</si>
  <si>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</si>
  <si>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</si>
  <si>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</si>
  <si>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</si>
  <si>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</si>
  <si>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</si>
  <si>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</si>
  <si>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</si>
  <si>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</si>
  <si>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</si>
  <si>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</si>
  <si>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</si>
  <si>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</si>
  <si>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</si>
  <si>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</si>
  <si>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</si>
  <si>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</si>
  <si>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</si>
  <si>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</si>
  <si>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</si>
  <si>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</si>
  <si>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</si>
  <si>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</si>
  <si>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</si>
  <si>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</si>
  <si>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</si>
  <si>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</si>
  <si>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</si>
  <si>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</si>
  <si>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</si>
  <si>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</si>
  <si>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</si>
  <si>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</si>
  <si>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</si>
  <si>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</si>
  <si>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</si>
  <si>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</si>
  <si>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</si>
  <si>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</si>
  <si>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اسنادخزانه-م6بودجه00-030723</t>
  </si>
  <si>
    <t>1403/07/23</t>
  </si>
  <si>
    <t>اسنادخزانه-م7بودجه00-030912</t>
  </si>
  <si>
    <t>3. درآمد حاصل از سرمایه گذاری ها</t>
  </si>
  <si>
    <t>صندوق سرمایه‌گذاری مشترک گنجینه الماس پایدار</t>
  </si>
  <si>
    <t>تنزیل سود بانک</t>
  </si>
  <si>
    <t>سپرده های بانکی</t>
  </si>
  <si>
    <t>اسناد خزانه-م10بودجه00-031115</t>
  </si>
  <si>
    <t>نفت ایرانول</t>
  </si>
  <si>
    <t>مرابحه عام دولت105-ش.خ030503</t>
  </si>
  <si>
    <t>1401/03/03</t>
  </si>
  <si>
    <t>1403/05/03</t>
  </si>
  <si>
    <t>پالایش نفت بندرعباس</t>
  </si>
  <si>
    <t>کنترل نوسانات</t>
  </si>
  <si>
    <t>اسناد خزانه-م1بودجه01-040326</t>
  </si>
  <si>
    <t>1400/06/07</t>
  </si>
  <si>
    <t>1403/11/15</t>
  </si>
  <si>
    <t>سیمان‌مازندران‌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</si>
  <si>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</si>
  <si>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</si>
  <si>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</si>
  <si>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</si>
  <si>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</si>
  <si>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</si>
  <si>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</si>
  <si>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1401/12/10</t>
  </si>
  <si>
    <t>1403/08/14</t>
  </si>
  <si>
    <t>اسنادخزانه-م4بودجه00-030522</t>
  </si>
  <si>
    <t>ایران خودرو دیزل</t>
  </si>
  <si>
    <t>پویا زرکان آق دره</t>
  </si>
  <si>
    <t>کشتیرانی دریای خزر</t>
  </si>
  <si>
    <t>اسنادخزانه-م8بودجه01-040728</t>
  </si>
  <si>
    <t>اسنادخزانه-م5بودجه00-030626</t>
  </si>
  <si>
    <t>1403/06/26</t>
  </si>
  <si>
    <t>سیمان‌ارومیه‌</t>
  </si>
  <si>
    <t>اسنادخزانه-م7بودجه01-040714</t>
  </si>
  <si>
    <t>فولاد امیرکبیرکاشان</t>
  </si>
  <si>
    <t>اسنادخزانه-م4بودجه01-040917</t>
  </si>
  <si>
    <t>صندوق واسطه گری مالی یکم-سهام</t>
  </si>
  <si>
    <t>آهن و فولاد غدیر ایرانیان</t>
  </si>
  <si>
    <t>سرمایه گذاری خوارزمی</t>
  </si>
  <si>
    <t>1403/02/12</t>
  </si>
  <si>
    <t>1403/02/01</t>
  </si>
  <si>
    <t>تعدیل کارمزد کارگزار</t>
  </si>
  <si>
    <t>سیمان فارس و خوزستان</t>
  </si>
  <si>
    <t>گروه‌بهمن‌</t>
  </si>
  <si>
    <t>گروه مالی صبا تامین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</si>
  <si>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</si>
  <si>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</si>
  <si>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</si>
  <si>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</si>
  <si>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</si>
  <si>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</si>
  <si>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</si>
  <si>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</si>
  <si>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</si>
  <si>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</si>
  <si>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</si>
  <si>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</si>
  <si>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</si>
  <si>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</si>
  <si>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</si>
  <si>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</si>
  <si>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</si>
  <si>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</si>
  <si>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</si>
  <si>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</si>
  <si>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</si>
  <si>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</si>
  <si>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</si>
  <si>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</si>
  <si>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</si>
  <si>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</si>
  <si>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</si>
  <si>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</si>
  <si>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</si>
  <si>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</si>
  <si>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</si>
  <si>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</si>
  <si>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</si>
  <si>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</si>
  <si>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</si>
  <si>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</si>
  <si>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</si>
  <si>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</si>
  <si>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</si>
  <si>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</si>
  <si>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</si>
  <si>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</si>
  <si>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</si>
  <si>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</si>
  <si>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</si>
  <si>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</si>
  <si>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</si>
  <si>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</si>
  <si>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</si>
  <si>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1403/03/07</t>
  </si>
  <si>
    <t>1403/03/30</t>
  </si>
  <si>
    <t>1403/03/06</t>
  </si>
  <si>
    <t>1403/03/23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</si>
  <si>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</si>
  <si>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</si>
  <si>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</si>
  <si>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</si>
  <si>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</si>
  <si>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</si>
  <si>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</si>
  <si>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</si>
  <si>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</si>
  <si>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</si>
  <si>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</si>
  <si>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</si>
  <si>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</si>
  <si>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</si>
  <si>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</si>
  <si>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</si>
  <si>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</si>
  <si>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</si>
  <si>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</si>
  <si>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</si>
  <si>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</si>
  <si>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</si>
  <si>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3-1</t>
  </si>
  <si>
    <t>3-3</t>
  </si>
  <si>
    <t>3-4</t>
  </si>
  <si>
    <t>4-4- سود اوراق بدهی و سپرده های بانکی</t>
  </si>
  <si>
    <t>4-5- درآمد حاصل از تغییر قیمت اوراق بهادار</t>
  </si>
  <si>
    <t>4-6- درآمد حاصل از فروش اوراق بهادار</t>
  </si>
  <si>
    <t>5.</t>
  </si>
  <si>
    <t>1-3-</t>
  </si>
  <si>
    <t>2-3- درآمد حاصل سرمایه گذاری در سهام و حق تقدم</t>
  </si>
  <si>
    <t>3-3- درآمد حاصل از سرمایه گذاری در اوراق بهادار با درآمد ثابت</t>
  </si>
  <si>
    <t>4-3- درآمد حاصل از سپرده های بانکی</t>
  </si>
  <si>
    <t>5-3-  سایر درآمدها</t>
  </si>
  <si>
    <t>1-1- سرمایه گذاری در سهام و حق تقدم سهام</t>
  </si>
  <si>
    <t xml:space="preserve">  2-1- سرمایه گذاری در اوراق مشتقه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</si>
  <si>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</si>
  <si>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</si>
  <si>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</si>
  <si>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-6-1</t>
  </si>
  <si>
    <t>1-4--درآمد سود صندوق</t>
  </si>
  <si>
    <t>2-4- درآمد حاصل از سود سهام</t>
  </si>
  <si>
    <t>3-4- سود اوراق بهادار با درآمد ثابت</t>
  </si>
  <si>
    <t>7-4- سود (زیان) ناشی از اعمال اختیار معامله سهام</t>
  </si>
  <si>
    <t>1403/04/31</t>
  </si>
  <si>
    <t>سرمایه گذاری سیمان تامین</t>
  </si>
  <si>
    <t>رایان هم افزا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</si>
  <si>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</si>
  <si>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</si>
  <si>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</si>
  <si>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</si>
  <si>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</si>
  <si>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</si>
  <si>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</si>
  <si>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</si>
  <si>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</si>
  <si>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اسنادخزانه-م8بودجه00-030919</t>
  </si>
  <si>
    <t>1400/06/16</t>
  </si>
  <si>
    <t>1403/09/19</t>
  </si>
  <si>
    <t>صندوق س سهامی بیدار-اهرمی</t>
  </si>
  <si>
    <t>1403/04/20</t>
  </si>
  <si>
    <t>1403/04/30</t>
  </si>
  <si>
    <t>1403/04/13</t>
  </si>
  <si>
    <t>1403/05/31</t>
  </si>
  <si>
    <t>برای ماه منتهی به 1403/05/31</t>
  </si>
  <si>
    <t>اسناد خزانه-م3بودجه01-040520</t>
  </si>
  <si>
    <t>1401/05/18</t>
  </si>
  <si>
    <t>1404/05/20</t>
  </si>
  <si>
    <t>اسنادخزانه-م5بودجه01-041015</t>
  </si>
  <si>
    <t>1401/12/08</t>
  </si>
  <si>
    <t>1404/10/14</t>
  </si>
  <si>
    <t>اسناد خزانه-م13بودجه02-051021</t>
  </si>
  <si>
    <t>1405/10/21</t>
  </si>
  <si>
    <t>اسناد خزانه-م7بودجه02-040910</t>
  </si>
  <si>
    <t>1402/12/20</t>
  </si>
  <si>
    <t>1404/09/10</t>
  </si>
  <si>
    <t>سپرده بلند مدت موسسه اعتباری ملل نارمک 026660345000000705</t>
  </si>
  <si>
    <t>سپرده بلند مدت بانک تجارت مرکزی 0479602809353</t>
  </si>
  <si>
    <t>سپرده بلند مدت بانک گردشگری اقدسیه 141.333.1452722.1</t>
  </si>
  <si>
    <t>سپرده کوتاه مدت بانک خاورمیانه نیایش  1013-10-810-707074698</t>
  </si>
  <si>
    <t>سپرده کوتاه مدت بانک تجارت مرکزی 0279001525988</t>
  </si>
  <si>
    <t>حساب جاری بانک پارسیان ملاصدرا 20100036908606</t>
  </si>
  <si>
    <t>سپرده کوتاه مدت بانک دی ناصرخسرو 0205494378008</t>
  </si>
  <si>
    <t>سپرده بلند مدت بانک آینده بهشتی- کاوسی فر 0801132999004</t>
  </si>
  <si>
    <t>سپرده کوتاه مدت بانک گردشگری اقدسیه 141.9967.1452722.1</t>
  </si>
  <si>
    <t>سپرده کوتاه مدت بانک توسعه تعاون ساوه  3501-311-4782812-1</t>
  </si>
  <si>
    <t>سپرده کوتاه مدت موسسه اعتباری ملل نارمک  026610277000000402</t>
  </si>
  <si>
    <t>سپرده کوتاه مدت بانک پارسیان ملاصدرا 47000682641602</t>
  </si>
  <si>
    <t>سپرده کوتاه مدت بانک پاسارگاد ملاصدرا 211-8100-16429728-1</t>
  </si>
  <si>
    <t>سپرده کوتاه مدت بانک پارسیان ملاصدرا 47000235398602</t>
  </si>
  <si>
    <t>حساب جاری بانک آینده شهید بهشتی 0100306754006</t>
  </si>
  <si>
    <t>سپرده کوتاه مدت بانک سامان ملاصدرا 829.810.3953256.1</t>
  </si>
  <si>
    <t>سپرده کوتاه مدت بانک آینده شهید بهشتی 0203287125000</t>
  </si>
  <si>
    <t>سپرده کوتاه مدت بانک آینده سمنان 0203367028007</t>
  </si>
  <si>
    <t>سپرده کوتاه مدت بانک آینده بخارست 0301966828009</t>
  </si>
  <si>
    <t>-0.29%</t>
  </si>
  <si>
    <t>-0.70%</t>
  </si>
  <si>
    <t>-0.38%</t>
  </si>
  <si>
    <t>0.04%</t>
  </si>
  <si>
    <t>-0.73%</t>
  </si>
  <si>
    <t>-0.50%</t>
  </si>
  <si>
    <t>-0.78%</t>
  </si>
  <si>
    <t>-0.85%</t>
  </si>
  <si>
    <t>سپرده بلند مدت موسسه اعتباری ملل نارمک 026660345000000557</t>
  </si>
  <si>
    <t>سپرده بلند مدت بانک پاسارگاد ملاصدرا 211.307.16429728.2</t>
  </si>
  <si>
    <t>سپرده بلند مدت بانک پاسارگاد ملاصدرا 211-307-16429728-1</t>
  </si>
  <si>
    <t>سپرده بلند مدت بانک خاورمیانه نیایش 1013-60-925-000000675</t>
  </si>
  <si>
    <t>سپرده بلند مدت موسسه اعتباری ملل نارمک 026660357000000007</t>
  </si>
  <si>
    <t>سپرده بلند مدت موسسه اعتباری ملل نارمک 026660357000000077</t>
  </si>
  <si>
    <t>سپرده کوتاه مدت بانک ایران زمین انقلاب 114-840-1396320-1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</si>
</sst>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1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5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64" fontId="4" fillId="0" borderId="0" xfId="1" applyFont="1" applyAlignment="1">
      <alignment horizontal="center" vertical="center" wrapText="1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3" fontId="24" fillId="0" borderId="7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24" fillId="0" borderId="7" xfId="0" applyNumberFormat="1" applyFont="1" applyBorder="1" applyAlignment="1">
      <alignment horizontal="center" vertical="center"/>
    </xf>
    <xf numFmtId="4" fontId="24" fillId="0" borderId="8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0" fontId="4" fillId="2" borderId="0" xfId="0" applyNumberFormat="1" applyFont="1" applyFill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9" fillId="0" borderId="0" xfId="0" applyNumberFormat="1" applyFont="1" applyAlignment="1">
      <alignment horizontal="right" vertical="center"/>
    </xf>
    <xf numFmtId="49" fontId="29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165" fontId="27" fillId="0" borderId="6" xfId="1" applyNumberFormat="1" applyFont="1" applyBorder="1" applyAlignment="1">
      <alignment horizontal="center" vertical="center"/>
    </xf>
    <xf numFmtId="165" fontId="27" fillId="0" borderId="7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165" fontId="27" fillId="0" borderId="6" xfId="0" applyNumberFormat="1" applyFont="1" applyBorder="1" applyAlignment="1">
      <alignment horizontal="center" vertical="center"/>
    </xf>
    <xf numFmtId="165" fontId="27" fillId="0" borderId="10" xfId="1" applyNumberFormat="1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top"/>
    </xf>
    <xf numFmtId="0" fontId="24" fillId="0" borderId="7" xfId="0" applyFont="1" applyBorder="1" applyAlignment="1">
      <alignment vertical="top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6" fillId="0" borderId="5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581025</xdr:colOff>
      <xdr:row>53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C2B107-BE59-E425-862C-52605F44E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0175" y="0"/>
          <a:ext cx="7896225" cy="1011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H18" sqref="H18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F11" sqref="F11"/>
    </sheetView>
  </sheetViews>
  <sheetFormatPr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4" t="s">
        <v>85</v>
      </c>
      <c r="C2" s="174"/>
      <c r="D2" s="174"/>
      <c r="E2" s="174"/>
      <c r="F2" s="174"/>
      <c r="G2" s="174"/>
      <c r="H2" s="174"/>
      <c r="I2" s="174"/>
      <c r="J2" s="174"/>
    </row>
    <row r="3" spans="2:30" ht="26.25" customHeight="1" x14ac:dyDescent="0.55000000000000004">
      <c r="B3" s="174" t="s">
        <v>39</v>
      </c>
      <c r="C3" s="174"/>
      <c r="D3" s="174"/>
      <c r="E3" s="174"/>
      <c r="F3" s="174"/>
      <c r="G3" s="174"/>
      <c r="H3" s="174"/>
      <c r="I3" s="174"/>
      <c r="J3" s="174"/>
    </row>
    <row r="4" spans="2:30" ht="26.25" customHeight="1" x14ac:dyDescent="0.55000000000000004">
      <c r="B4" s="174" t="s">
        <v>245</v>
      </c>
      <c r="C4" s="174"/>
      <c r="D4" s="174"/>
      <c r="E4" s="174"/>
      <c r="F4" s="174"/>
      <c r="G4" s="174"/>
      <c r="H4" s="174"/>
      <c r="I4" s="174"/>
      <c r="J4" s="174"/>
    </row>
    <row r="5" spans="2:30" ht="26.25" customHeight="1" x14ac:dyDescent="0.55000000000000004"/>
    <row r="6" spans="2:30" ht="26.25" customHeight="1" x14ac:dyDescent="0.55000000000000004">
      <c r="B6" s="12" t="s">
        <v>84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18" t="s">
        <v>43</v>
      </c>
      <c r="C8" s="30"/>
      <c r="D8" s="124" t="s">
        <v>146</v>
      </c>
      <c r="E8" s="30"/>
      <c r="F8" s="218" t="s">
        <v>36</v>
      </c>
      <c r="G8" s="30"/>
      <c r="H8" s="218" t="s">
        <v>60</v>
      </c>
      <c r="I8" s="30"/>
      <c r="J8" s="218" t="s">
        <v>11</v>
      </c>
    </row>
    <row r="9" spans="2:30" s="4" customFormat="1" ht="26.25" customHeight="1" x14ac:dyDescent="0.55000000000000004">
      <c r="B9" s="4" t="s">
        <v>147</v>
      </c>
      <c r="D9" s="150" t="s">
        <v>205</v>
      </c>
      <c r="F9" s="63">
        <f>'درآمد سپرده بانکی'!D34</f>
        <v>2109094595</v>
      </c>
      <c r="H9" s="154">
        <f>F9/$F$15</f>
        <v>0.4953646290473161</v>
      </c>
      <c r="I9" s="6"/>
      <c r="J9" s="154">
        <f>F9/'سرمایه گذاری ها'!$O$17</f>
        <v>1.1504559018006769E-2</v>
      </c>
    </row>
    <row r="10" spans="2:30" s="4" customFormat="1" ht="26.25" customHeight="1" x14ac:dyDescent="0.55000000000000004">
      <c r="B10" s="4" t="s">
        <v>67</v>
      </c>
      <c r="D10" s="150" t="s">
        <v>202</v>
      </c>
      <c r="F10" s="63">
        <f>'سایر درآمدها'!F13</f>
        <v>21107465</v>
      </c>
      <c r="H10" s="154">
        <f>F10/$F$15</f>
        <v>4.9575261321335891E-3</v>
      </c>
      <c r="I10" s="6"/>
      <c r="J10" s="154">
        <f>F10/'سرمایه گذاری ها'!$O$17</f>
        <v>1.1513569727440899E-4</v>
      </c>
    </row>
    <row r="11" spans="2:30" s="4" customFormat="1" ht="26.25" customHeight="1" x14ac:dyDescent="0.55000000000000004">
      <c r="B11" s="4" t="s">
        <v>148</v>
      </c>
      <c r="D11" s="150" t="s">
        <v>203</v>
      </c>
      <c r="F11" s="63">
        <f>'درآمد سرمایه گذاری در صندوق'!G9</f>
        <v>0</v>
      </c>
      <c r="H11" s="154">
        <f>F11/$F$15</f>
        <v>0</v>
      </c>
      <c r="I11" s="6"/>
      <c r="J11" s="154">
        <f>F11/'سرمایه گذاری ها'!$O$17</f>
        <v>0</v>
      </c>
    </row>
    <row r="12" spans="2:30" s="4" customFormat="1" ht="26.25" customHeight="1" x14ac:dyDescent="0.55000000000000004">
      <c r="B12" s="4" t="s">
        <v>149</v>
      </c>
      <c r="D12" s="150" t="s">
        <v>204</v>
      </c>
      <c r="F12" s="63">
        <f>'سرمایه‌گذاری در اوراق بهادار'!J32</f>
        <v>3616122465</v>
      </c>
      <c r="H12" s="154">
        <f>F12/$F$15</f>
        <v>0.84932139492984249</v>
      </c>
      <c r="I12" s="6"/>
      <c r="J12" s="154">
        <f>F12/'سرمایه گذاری ها'!$O$17</f>
        <v>1.9725001625606375E-2</v>
      </c>
    </row>
    <row r="13" spans="2:30" s="4" customFormat="1" ht="26.25" customHeight="1" x14ac:dyDescent="0.55000000000000004">
      <c r="B13" s="4" t="s">
        <v>151</v>
      </c>
      <c r="D13" s="149" t="s">
        <v>150</v>
      </c>
      <c r="F13" s="63">
        <f>'سرمایه‌گذاری در سهام'!J32</f>
        <v>-1488663660</v>
      </c>
      <c r="H13" s="154">
        <f>F13/$F$15</f>
        <v>-0.34964355010929221</v>
      </c>
      <c r="I13" s="6"/>
      <c r="J13" s="154">
        <f>F13/'سرمایه گذاری ها'!$O$17</f>
        <v>-8.120270648378369E-3</v>
      </c>
    </row>
    <row r="14" spans="2:30" s="4" customFormat="1" ht="26.25" customHeight="1" x14ac:dyDescent="0.55000000000000004">
      <c r="F14" s="63"/>
      <c r="H14" s="153"/>
      <c r="I14" s="6"/>
      <c r="J14" s="151"/>
    </row>
    <row r="15" spans="2:30" ht="24.75" thickBot="1" x14ac:dyDescent="0.65">
      <c r="B15" s="24" t="s">
        <v>68</v>
      </c>
      <c r="D15" s="24"/>
      <c r="F15" s="64">
        <f>SUM(F9:F14)</f>
        <v>4257660865</v>
      </c>
      <c r="G15" s="19"/>
      <c r="H15" s="152">
        <f>SUM(H9:H14)</f>
        <v>1</v>
      </c>
      <c r="I15" s="49"/>
      <c r="J15" s="155">
        <f>SUM(J9:J14)</f>
        <v>2.3224425692509182E-2</v>
      </c>
    </row>
    <row r="16" spans="2:30" ht="21.75" thickTop="1" x14ac:dyDescent="0.55000000000000004">
      <c r="F16" s="3"/>
    </row>
    <row r="20" spans="1:12" ht="26.25" customHeight="1" x14ac:dyDescent="0.55000000000000004">
      <c r="A20" s="173">
        <v>9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sheetPr>
    <pageSetUpPr fitToPage="1"/>
  </sheetPr>
  <dimension ref="A1:S20"/>
  <sheetViews>
    <sheetView rightToLeft="1" workbookViewId="0">
      <selection activeCell="M11" sqref="M11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6.5703125" bestFit="1" customWidth="1"/>
    <col min="16" max="16" width="1.42578125" customWidth="1"/>
    <col min="17" max="17" width="16.5703125" bestFit="1" customWidth="1"/>
    <col min="18" max="18" width="1.42578125" customWidth="1"/>
    <col min="19" max="19" width="17.28515625" bestFit="1" customWidth="1"/>
  </cols>
  <sheetData>
    <row r="1" spans="1:19" ht="25.5" x14ac:dyDescent="0.25">
      <c r="A1" s="191" t="s">
        <v>85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</row>
    <row r="2" spans="1:19" ht="25.5" x14ac:dyDescent="0.25">
      <c r="A2" s="191" t="s">
        <v>39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</row>
    <row r="3" spans="1:19" ht="25.5" x14ac:dyDescent="0.25">
      <c r="A3" s="191" t="s">
        <v>245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</row>
    <row r="4" spans="1:19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 ht="24" x14ac:dyDescent="0.25">
      <c r="A5" s="159" t="s">
        <v>210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</row>
    <row r="6" spans="1:19" ht="21" x14ac:dyDescent="0.25">
      <c r="A6" s="126"/>
      <c r="B6" s="126"/>
      <c r="C6" s="193" t="s">
        <v>41</v>
      </c>
      <c r="D6" s="193"/>
      <c r="E6" s="193"/>
      <c r="F6" s="193"/>
      <c r="G6" s="193"/>
      <c r="H6" s="193"/>
      <c r="I6" s="193"/>
      <c r="J6" s="193"/>
      <c r="K6" s="193"/>
      <c r="L6" s="126"/>
      <c r="M6" s="193" t="s">
        <v>152</v>
      </c>
      <c r="N6" s="193"/>
      <c r="O6" s="193"/>
      <c r="P6" s="193"/>
      <c r="Q6" s="193"/>
      <c r="R6" s="193"/>
      <c r="S6" s="193"/>
    </row>
    <row r="7" spans="1:19" ht="21" x14ac:dyDescent="0.25">
      <c r="A7" s="126"/>
      <c r="B7" s="126"/>
      <c r="C7" s="127"/>
      <c r="D7" s="127"/>
      <c r="E7" s="127"/>
      <c r="F7" s="127"/>
      <c r="G7" s="127"/>
      <c r="H7" s="127"/>
      <c r="I7" s="197" t="s">
        <v>62</v>
      </c>
      <c r="J7" s="197"/>
      <c r="K7" s="197"/>
      <c r="L7" s="126"/>
      <c r="M7" s="127"/>
      <c r="N7" s="127"/>
      <c r="O7" s="127"/>
      <c r="P7" s="127"/>
      <c r="Q7" s="197" t="s">
        <v>62</v>
      </c>
      <c r="R7" s="197"/>
      <c r="S7" s="197"/>
    </row>
    <row r="8" spans="1:19" ht="21" x14ac:dyDescent="0.25">
      <c r="A8" s="128" t="s">
        <v>142</v>
      </c>
      <c r="B8" s="126"/>
      <c r="C8" s="128" t="s">
        <v>153</v>
      </c>
      <c r="D8" s="126"/>
      <c r="E8" s="128" t="s">
        <v>58</v>
      </c>
      <c r="F8" s="126"/>
      <c r="G8" s="128" t="s">
        <v>59</v>
      </c>
      <c r="H8" s="126"/>
      <c r="I8" s="129" t="s">
        <v>36</v>
      </c>
      <c r="J8" s="127"/>
      <c r="K8" s="129" t="s">
        <v>60</v>
      </c>
      <c r="L8" s="126"/>
      <c r="M8" s="128" t="s">
        <v>153</v>
      </c>
      <c r="N8" s="126"/>
      <c r="O8" s="128" t="s">
        <v>59</v>
      </c>
      <c r="P8" s="126"/>
      <c r="Q8" s="129" t="s">
        <v>36</v>
      </c>
      <c r="R8" s="127"/>
      <c r="S8" s="129" t="s">
        <v>60</v>
      </c>
    </row>
    <row r="9" spans="1:19" ht="21" x14ac:dyDescent="0.25">
      <c r="A9" s="128" t="s">
        <v>240</v>
      </c>
      <c r="B9" s="126"/>
      <c r="C9" s="128">
        <v>0</v>
      </c>
      <c r="D9" s="126"/>
      <c r="E9" s="128">
        <v>0</v>
      </c>
      <c r="F9" s="126"/>
      <c r="G9" s="164">
        <v>0</v>
      </c>
      <c r="H9" s="126"/>
      <c r="I9" s="165">
        <v>0</v>
      </c>
      <c r="J9" s="126"/>
      <c r="K9" s="129">
        <v>0</v>
      </c>
      <c r="L9" s="126"/>
      <c r="M9" s="128">
        <v>0</v>
      </c>
      <c r="N9" s="126"/>
      <c r="O9" s="164">
        <v>367811266</v>
      </c>
      <c r="P9" s="166"/>
      <c r="Q9" s="165">
        <v>367811266</v>
      </c>
      <c r="R9" s="126"/>
      <c r="S9" s="129">
        <v>2.69</v>
      </c>
    </row>
    <row r="10" spans="1:19" ht="21" x14ac:dyDescent="0.25">
      <c r="A10" s="128" t="s">
        <v>119</v>
      </c>
      <c r="B10" s="140"/>
      <c r="C10" s="138">
        <v>0</v>
      </c>
      <c r="D10" s="140"/>
      <c r="E10" s="138">
        <v>0</v>
      </c>
      <c r="F10" s="140"/>
      <c r="G10" s="138">
        <v>0</v>
      </c>
      <c r="H10" s="140"/>
      <c r="I10" s="138">
        <v>0</v>
      </c>
      <c r="J10" s="140"/>
      <c r="K10" s="141">
        <v>0</v>
      </c>
      <c r="L10" s="140"/>
      <c r="M10" s="138">
        <v>0</v>
      </c>
      <c r="N10" s="140"/>
      <c r="O10" s="138">
        <v>-381038837</v>
      </c>
      <c r="P10" s="140"/>
      <c r="Q10" s="138">
        <v>-381038837</v>
      </c>
      <c r="R10" s="140"/>
      <c r="S10" s="129">
        <v>-2.79</v>
      </c>
    </row>
    <row r="11" spans="1:19" ht="21.75" thickBot="1" x14ac:dyDescent="0.3">
      <c r="A11" s="137" t="s">
        <v>62</v>
      </c>
      <c r="B11" s="140"/>
      <c r="C11" s="139">
        <v>0</v>
      </c>
      <c r="D11" s="140"/>
      <c r="E11" s="139">
        <v>0</v>
      </c>
      <c r="F11" s="140"/>
      <c r="G11" s="139">
        <v>0</v>
      </c>
      <c r="H11" s="140"/>
      <c r="I11" s="139">
        <v>0</v>
      </c>
      <c r="J11" s="140"/>
      <c r="K11" s="142">
        <f>SUM(K9:K10)</f>
        <v>0</v>
      </c>
      <c r="L11" s="140"/>
      <c r="M11" s="139">
        <v>0</v>
      </c>
      <c r="N11" s="140"/>
      <c r="O11" s="139">
        <f>SUM(O9:O10)</f>
        <v>-13227571</v>
      </c>
      <c r="P11" s="140"/>
      <c r="Q11" s="139">
        <f>SUM(Q9:Q10)</f>
        <v>-13227571</v>
      </c>
      <c r="R11" s="140"/>
      <c r="S11" s="142">
        <f>SUM(S9:S10)</f>
        <v>-0.10000000000000009</v>
      </c>
    </row>
    <row r="12" spans="1:19" ht="15.75" thickTop="1" x14ac:dyDescent="0.25"/>
    <row r="20" spans="1:19" ht="30" x14ac:dyDescent="0.25">
      <c r="A20" s="173">
        <v>10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</row>
  </sheetData>
  <mergeCells count="9">
    <mergeCell ref="A20:S20"/>
    <mergeCell ref="A1:S1"/>
    <mergeCell ref="A2:S2"/>
    <mergeCell ref="A3:S3"/>
    <mergeCell ref="B5:S5"/>
    <mergeCell ref="C6:K6"/>
    <mergeCell ref="M6:S6"/>
    <mergeCell ref="I7:K7"/>
    <mergeCell ref="Q7:S7"/>
  </mergeCells>
  <pageMargins left="0.7" right="0.7" top="0.75" bottom="0.75" header="0.3" footer="0.3"/>
  <pageSetup paperSize="9" scale="68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B35"/>
  <sheetViews>
    <sheetView rightToLeft="1" topLeftCell="A6" zoomScale="70" zoomScaleNormal="70" zoomScaleSheetLayoutView="70" workbookViewId="0">
      <selection activeCell="N32" sqref="N32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22" t="s">
        <v>85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</row>
    <row r="3" spans="2:28" ht="35.25" x14ac:dyDescent="0.55000000000000004">
      <c r="B3" s="222" t="s">
        <v>39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</row>
    <row r="4" spans="2:28" ht="35.25" x14ac:dyDescent="0.55000000000000004">
      <c r="B4" s="222" t="s">
        <v>245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</row>
    <row r="7" spans="2:28" s="2" customFormat="1" ht="30" x14ac:dyDescent="0.55000000000000004">
      <c r="B7" s="12" t="s">
        <v>211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75" t="s">
        <v>1</v>
      </c>
      <c r="D8" s="176" t="s">
        <v>41</v>
      </c>
      <c r="E8" s="176" t="s">
        <v>41</v>
      </c>
      <c r="F8" s="176" t="s">
        <v>41</v>
      </c>
      <c r="G8" s="176" t="s">
        <v>41</v>
      </c>
      <c r="H8" s="176" t="s">
        <v>41</v>
      </c>
      <c r="I8" s="176" t="s">
        <v>41</v>
      </c>
      <c r="J8" s="176" t="s">
        <v>41</v>
      </c>
      <c r="K8" s="176" t="s">
        <v>41</v>
      </c>
      <c r="L8" s="176" t="s">
        <v>41</v>
      </c>
      <c r="N8" s="176" t="s">
        <v>42</v>
      </c>
      <c r="O8" s="176" t="s">
        <v>42</v>
      </c>
      <c r="P8" s="176" t="s">
        <v>42</v>
      </c>
      <c r="Q8" s="176" t="s">
        <v>42</v>
      </c>
      <c r="R8" s="176" t="s">
        <v>42</v>
      </c>
      <c r="S8" s="176" t="s">
        <v>42</v>
      </c>
      <c r="T8" s="176" t="s">
        <v>42</v>
      </c>
      <c r="U8" s="176" t="s">
        <v>42</v>
      </c>
      <c r="V8" s="176" t="s">
        <v>42</v>
      </c>
    </row>
    <row r="9" spans="2:28" s="33" customFormat="1" ht="55.5" customHeight="1" x14ac:dyDescent="0.25">
      <c r="B9" s="175" t="s">
        <v>1</v>
      </c>
      <c r="D9" s="220" t="s">
        <v>57</v>
      </c>
      <c r="E9" s="34"/>
      <c r="F9" s="220" t="s">
        <v>58</v>
      </c>
      <c r="G9" s="34"/>
      <c r="H9" s="220" t="s">
        <v>59</v>
      </c>
      <c r="I9" s="34"/>
      <c r="J9" s="220" t="s">
        <v>36</v>
      </c>
      <c r="K9" s="34"/>
      <c r="L9" s="220" t="s">
        <v>60</v>
      </c>
      <c r="N9" s="220" t="s">
        <v>57</v>
      </c>
      <c r="O9" s="34"/>
      <c r="P9" s="220" t="s">
        <v>58</v>
      </c>
      <c r="Q9" s="34"/>
      <c r="R9" s="220" t="s">
        <v>59</v>
      </c>
      <c r="S9" s="34"/>
      <c r="T9" s="220" t="s">
        <v>36</v>
      </c>
      <c r="U9" s="34"/>
      <c r="V9" s="220" t="s">
        <v>60</v>
      </c>
    </row>
    <row r="10" spans="2:28" x14ac:dyDescent="0.55000000000000004">
      <c r="B10" s="4" t="s">
        <v>125</v>
      </c>
      <c r="D10" s="63">
        <v>0</v>
      </c>
      <c r="E10" s="118"/>
      <c r="F10" s="63">
        <v>0</v>
      </c>
      <c r="G10" s="118"/>
      <c r="H10" s="63">
        <v>0</v>
      </c>
      <c r="I10" s="118"/>
      <c r="J10" s="63">
        <v>0</v>
      </c>
      <c r="K10" s="118"/>
      <c r="L10" s="132">
        <v>0</v>
      </c>
      <c r="M10" s="118"/>
      <c r="N10" s="63">
        <v>0</v>
      </c>
      <c r="O10" s="118"/>
      <c r="P10" s="63">
        <v>0</v>
      </c>
      <c r="Q10" s="118"/>
      <c r="R10" s="63">
        <v>342799964</v>
      </c>
      <c r="S10" s="118"/>
      <c r="T10" s="63">
        <v>342799964</v>
      </c>
      <c r="U10" s="118"/>
      <c r="V10" s="130">
        <v>2.5099999999999998</v>
      </c>
    </row>
    <row r="11" spans="2:28" x14ac:dyDescent="0.55000000000000004">
      <c r="B11" s="4" t="s">
        <v>120</v>
      </c>
      <c r="D11" s="63">
        <v>0</v>
      </c>
      <c r="E11" s="118"/>
      <c r="F11" s="63">
        <v>0</v>
      </c>
      <c r="G11" s="118"/>
      <c r="H11" s="63">
        <v>0</v>
      </c>
      <c r="I11" s="118"/>
      <c r="J11" s="63">
        <v>0</v>
      </c>
      <c r="K11" s="118"/>
      <c r="L11" s="132">
        <v>0</v>
      </c>
      <c r="M11" s="118"/>
      <c r="N11" s="63">
        <v>105278912</v>
      </c>
      <c r="O11" s="118"/>
      <c r="P11" s="63">
        <v>0</v>
      </c>
      <c r="Q11" s="118"/>
      <c r="R11" s="63">
        <v>131066577</v>
      </c>
      <c r="S11" s="118"/>
      <c r="T11" s="63">
        <v>236345489</v>
      </c>
      <c r="U11" s="118"/>
      <c r="V11" s="130">
        <v>1.73</v>
      </c>
    </row>
    <row r="12" spans="2:28" ht="23.25" customHeight="1" x14ac:dyDescent="0.55000000000000004">
      <c r="B12" s="4" t="s">
        <v>110</v>
      </c>
      <c r="D12" s="63">
        <v>0</v>
      </c>
      <c r="E12" s="118"/>
      <c r="F12" s="63">
        <v>0</v>
      </c>
      <c r="G12" s="118"/>
      <c r="H12" s="63">
        <v>0</v>
      </c>
      <c r="I12" s="118"/>
      <c r="J12" s="63">
        <v>0</v>
      </c>
      <c r="K12" s="118"/>
      <c r="L12" s="132">
        <v>0</v>
      </c>
      <c r="M12" s="118"/>
      <c r="N12" s="63">
        <v>0</v>
      </c>
      <c r="O12" s="118"/>
      <c r="P12" s="63">
        <v>0</v>
      </c>
      <c r="Q12" s="118"/>
      <c r="R12" s="63">
        <v>193879988</v>
      </c>
      <c r="S12" s="118"/>
      <c r="T12" s="63">
        <v>193879988</v>
      </c>
      <c r="U12" s="118"/>
      <c r="V12" s="130">
        <v>1.42</v>
      </c>
    </row>
    <row r="13" spans="2:28" ht="23.25" customHeight="1" x14ac:dyDescent="0.55000000000000004">
      <c r="B13" s="4" t="s">
        <v>89</v>
      </c>
      <c r="D13" s="63">
        <v>0</v>
      </c>
      <c r="E13" s="118"/>
      <c r="F13" s="63">
        <v>0</v>
      </c>
      <c r="G13" s="118"/>
      <c r="H13" s="63">
        <v>-38414162</v>
      </c>
      <c r="I13" s="118"/>
      <c r="J13" s="63">
        <v>-38414162</v>
      </c>
      <c r="K13" s="118"/>
      <c r="L13" s="132">
        <v>-0.88</v>
      </c>
      <c r="M13" s="118"/>
      <c r="N13" s="63">
        <v>83882699</v>
      </c>
      <c r="O13" s="118"/>
      <c r="P13" s="63">
        <v>0</v>
      </c>
      <c r="Q13" s="118"/>
      <c r="R13" s="63">
        <v>33834496</v>
      </c>
      <c r="S13" s="118"/>
      <c r="T13" s="63">
        <v>117717195</v>
      </c>
      <c r="U13" s="118"/>
      <c r="V13" s="130">
        <v>0.86</v>
      </c>
    </row>
    <row r="14" spans="2:28" ht="23.25" customHeight="1" x14ac:dyDescent="0.55000000000000004">
      <c r="B14" s="4" t="s">
        <v>126</v>
      </c>
      <c r="D14" s="63">
        <v>0</v>
      </c>
      <c r="E14" s="118"/>
      <c r="F14" s="63">
        <v>0</v>
      </c>
      <c r="G14" s="118"/>
      <c r="H14" s="63">
        <v>-5807052</v>
      </c>
      <c r="I14" s="118"/>
      <c r="J14" s="63">
        <v>-5807052</v>
      </c>
      <c r="K14" s="118"/>
      <c r="L14" s="132">
        <v>-0.13</v>
      </c>
      <c r="M14" s="118"/>
      <c r="N14" s="63">
        <v>65978050</v>
      </c>
      <c r="O14" s="118"/>
      <c r="P14" s="63">
        <v>0</v>
      </c>
      <c r="Q14" s="118"/>
      <c r="R14" s="63">
        <v>32661736</v>
      </c>
      <c r="S14" s="118"/>
      <c r="T14" s="63">
        <v>98639786</v>
      </c>
      <c r="U14" s="118"/>
      <c r="V14" s="130">
        <v>0.72</v>
      </c>
    </row>
    <row r="15" spans="2:28" ht="23.25" customHeight="1" x14ac:dyDescent="0.55000000000000004">
      <c r="B15" s="4" t="s">
        <v>128</v>
      </c>
      <c r="D15" s="63">
        <v>0</v>
      </c>
      <c r="E15" s="118"/>
      <c r="F15" s="63">
        <v>0</v>
      </c>
      <c r="G15" s="118"/>
      <c r="H15" s="63">
        <v>0</v>
      </c>
      <c r="I15" s="118"/>
      <c r="J15" s="63">
        <v>0</v>
      </c>
      <c r="K15" s="118"/>
      <c r="L15" s="132">
        <v>0</v>
      </c>
      <c r="M15" s="118"/>
      <c r="N15" s="63">
        <v>16400000</v>
      </c>
      <c r="O15" s="118"/>
      <c r="P15" s="63">
        <v>0</v>
      </c>
      <c r="Q15" s="118"/>
      <c r="R15" s="63">
        <v>8284717</v>
      </c>
      <c r="S15" s="118"/>
      <c r="T15" s="63">
        <v>24684717</v>
      </c>
      <c r="U15" s="118"/>
      <c r="V15" s="130">
        <v>0.18</v>
      </c>
    </row>
    <row r="16" spans="2:28" ht="23.25" customHeight="1" x14ac:dyDescent="0.55000000000000004">
      <c r="B16" s="4" t="s">
        <v>13</v>
      </c>
      <c r="D16" s="63">
        <v>0</v>
      </c>
      <c r="E16" s="118"/>
      <c r="F16" s="63">
        <v>0</v>
      </c>
      <c r="G16" s="118"/>
      <c r="H16" s="63">
        <v>0</v>
      </c>
      <c r="I16" s="118"/>
      <c r="J16" s="63">
        <v>0</v>
      </c>
      <c r="K16" s="118"/>
      <c r="L16" s="132">
        <v>0</v>
      </c>
      <c r="M16" s="118"/>
      <c r="N16" s="63">
        <v>0</v>
      </c>
      <c r="O16" s="118"/>
      <c r="P16" s="63">
        <v>0</v>
      </c>
      <c r="Q16" s="118"/>
      <c r="R16" s="63">
        <v>19556683</v>
      </c>
      <c r="S16" s="118"/>
      <c r="T16" s="63">
        <v>19556683</v>
      </c>
      <c r="U16" s="118"/>
      <c r="V16" s="130">
        <v>0.14000000000000001</v>
      </c>
    </row>
    <row r="17" spans="2:22" ht="23.25" customHeight="1" x14ac:dyDescent="0.55000000000000004">
      <c r="B17" s="4" t="s">
        <v>226</v>
      </c>
      <c r="D17" s="63">
        <v>0</v>
      </c>
      <c r="E17" s="118"/>
      <c r="F17" s="63">
        <v>0</v>
      </c>
      <c r="G17" s="118"/>
      <c r="H17" s="63">
        <v>14571502</v>
      </c>
      <c r="I17" s="118"/>
      <c r="J17" s="63">
        <v>14571502</v>
      </c>
      <c r="K17" s="118"/>
      <c r="L17" s="132">
        <v>0.33</v>
      </c>
      <c r="M17" s="118"/>
      <c r="N17" s="63">
        <v>0</v>
      </c>
      <c r="O17" s="118"/>
      <c r="P17" s="63">
        <v>0</v>
      </c>
      <c r="Q17" s="118"/>
      <c r="R17" s="63">
        <v>14571502</v>
      </c>
      <c r="S17" s="118"/>
      <c r="T17" s="63">
        <v>14571502</v>
      </c>
      <c r="U17" s="118"/>
      <c r="V17" s="130">
        <v>0.11</v>
      </c>
    </row>
    <row r="18" spans="2:22" ht="23.25" customHeight="1" x14ac:dyDescent="0.55000000000000004">
      <c r="B18" s="4" t="s">
        <v>117</v>
      </c>
      <c r="D18" s="63">
        <v>0</v>
      </c>
      <c r="E18" s="118"/>
      <c r="F18" s="63">
        <v>0</v>
      </c>
      <c r="G18" s="118"/>
      <c r="H18" s="63">
        <v>0</v>
      </c>
      <c r="I18" s="118"/>
      <c r="J18" s="63">
        <v>0</v>
      </c>
      <c r="K18" s="118"/>
      <c r="L18" s="132">
        <v>0</v>
      </c>
      <c r="M18" s="118"/>
      <c r="N18" s="63">
        <v>195967500</v>
      </c>
      <c r="O18" s="118"/>
      <c r="P18" s="63">
        <v>0</v>
      </c>
      <c r="Q18" s="118"/>
      <c r="R18" s="63">
        <v>-194350129</v>
      </c>
      <c r="S18" s="118"/>
      <c r="T18" s="63">
        <v>1617371</v>
      </c>
      <c r="U18" s="118"/>
      <c r="V18" s="130">
        <v>0.01</v>
      </c>
    </row>
    <row r="19" spans="2:22" ht="23.25" customHeight="1" x14ac:dyDescent="0.55000000000000004">
      <c r="B19" s="4" t="s">
        <v>98</v>
      </c>
      <c r="D19" s="63">
        <v>0</v>
      </c>
      <c r="E19" s="118"/>
      <c r="F19" s="63">
        <v>0</v>
      </c>
      <c r="G19" s="118"/>
      <c r="H19" s="63">
        <v>0</v>
      </c>
      <c r="I19" s="118"/>
      <c r="J19" s="63">
        <v>0</v>
      </c>
      <c r="K19" s="118"/>
      <c r="L19" s="132">
        <v>0</v>
      </c>
      <c r="M19" s="118"/>
      <c r="N19" s="63">
        <v>0</v>
      </c>
      <c r="O19" s="118"/>
      <c r="P19" s="63">
        <v>0</v>
      </c>
      <c r="Q19" s="118"/>
      <c r="R19" s="63">
        <v>-32679976</v>
      </c>
      <c r="S19" s="118"/>
      <c r="T19" s="63">
        <v>-32679976</v>
      </c>
      <c r="U19" s="118"/>
      <c r="V19" s="130">
        <v>-0.24</v>
      </c>
    </row>
    <row r="20" spans="2:22" ht="23.25" customHeight="1" x14ac:dyDescent="0.55000000000000004">
      <c r="B20" s="4" t="s">
        <v>227</v>
      </c>
      <c r="D20" s="63">
        <v>0</v>
      </c>
      <c r="E20" s="118"/>
      <c r="F20" s="63">
        <v>0</v>
      </c>
      <c r="G20" s="118"/>
      <c r="H20" s="63">
        <v>0</v>
      </c>
      <c r="I20" s="118"/>
      <c r="J20" s="63">
        <v>0</v>
      </c>
      <c r="K20" s="118"/>
      <c r="L20" s="132">
        <v>0</v>
      </c>
      <c r="M20" s="118"/>
      <c r="N20" s="63">
        <v>48319273</v>
      </c>
      <c r="O20" s="118"/>
      <c r="P20" s="63">
        <v>0</v>
      </c>
      <c r="Q20" s="118"/>
      <c r="R20" s="63">
        <v>-87250500</v>
      </c>
      <c r="S20" s="118"/>
      <c r="T20" s="63">
        <v>-38931227</v>
      </c>
      <c r="U20" s="118"/>
      <c r="V20" s="130">
        <v>-0.28000000000000003</v>
      </c>
    </row>
    <row r="21" spans="2:22" ht="23.25" customHeight="1" x14ac:dyDescent="0.55000000000000004">
      <c r="B21" s="4" t="s">
        <v>121</v>
      </c>
      <c r="D21" s="63">
        <v>0</v>
      </c>
      <c r="E21" s="118"/>
      <c r="F21" s="63">
        <v>0</v>
      </c>
      <c r="G21" s="118"/>
      <c r="H21" s="63">
        <v>0</v>
      </c>
      <c r="I21" s="118"/>
      <c r="J21" s="63">
        <v>0</v>
      </c>
      <c r="K21" s="118"/>
      <c r="L21" s="132">
        <v>0</v>
      </c>
      <c r="M21" s="118"/>
      <c r="N21" s="63">
        <v>0</v>
      </c>
      <c r="O21" s="118"/>
      <c r="P21" s="63">
        <v>0</v>
      </c>
      <c r="Q21" s="118"/>
      <c r="R21" s="63">
        <v>-39364379</v>
      </c>
      <c r="S21" s="118"/>
      <c r="T21" s="63">
        <v>-39364379</v>
      </c>
      <c r="U21" s="118"/>
      <c r="V21" s="130">
        <v>-0.28999999999999998</v>
      </c>
    </row>
    <row r="22" spans="2:22" ht="23.25" customHeight="1" x14ac:dyDescent="0.55000000000000004">
      <c r="B22" s="4" t="s">
        <v>109</v>
      </c>
      <c r="D22" s="63">
        <v>0</v>
      </c>
      <c r="E22" s="118"/>
      <c r="F22" s="63">
        <v>0</v>
      </c>
      <c r="G22" s="118"/>
      <c r="H22" s="63">
        <v>0</v>
      </c>
      <c r="I22" s="118"/>
      <c r="J22" s="63">
        <v>0</v>
      </c>
      <c r="K22" s="118"/>
      <c r="L22" s="132">
        <v>0</v>
      </c>
      <c r="M22" s="118"/>
      <c r="N22" s="63">
        <v>0</v>
      </c>
      <c r="O22" s="118"/>
      <c r="P22" s="63">
        <v>0</v>
      </c>
      <c r="Q22" s="118"/>
      <c r="R22" s="63">
        <v>-45682250</v>
      </c>
      <c r="S22" s="118"/>
      <c r="T22" s="63">
        <v>-45682250</v>
      </c>
      <c r="U22" s="118"/>
      <c r="V22" s="130">
        <v>-0.33</v>
      </c>
    </row>
    <row r="23" spans="2:22" ht="23.25" customHeight="1" x14ac:dyDescent="0.55000000000000004">
      <c r="B23" s="4" t="s">
        <v>127</v>
      </c>
      <c r="D23" s="63">
        <v>0</v>
      </c>
      <c r="E23" s="118"/>
      <c r="F23" s="63">
        <v>0</v>
      </c>
      <c r="G23" s="118"/>
      <c r="H23" s="63">
        <v>-86667254</v>
      </c>
      <c r="I23" s="118"/>
      <c r="J23" s="63">
        <v>-86667254</v>
      </c>
      <c r="K23" s="118"/>
      <c r="L23" s="132">
        <v>-1.98</v>
      </c>
      <c r="M23" s="118"/>
      <c r="N23" s="63">
        <v>0</v>
      </c>
      <c r="O23" s="118"/>
      <c r="P23" s="63">
        <v>0</v>
      </c>
      <c r="Q23" s="118"/>
      <c r="R23" s="63">
        <v>-80077926</v>
      </c>
      <c r="S23" s="118"/>
      <c r="T23" s="63">
        <v>-80077926</v>
      </c>
      <c r="U23" s="118"/>
      <c r="V23" s="130">
        <v>-0.59</v>
      </c>
    </row>
    <row r="24" spans="2:22" ht="23.25" customHeight="1" x14ac:dyDescent="0.55000000000000004">
      <c r="B24" s="4" t="s">
        <v>115</v>
      </c>
      <c r="D24" s="63">
        <v>0</v>
      </c>
      <c r="E24" s="118"/>
      <c r="F24" s="63">
        <v>0</v>
      </c>
      <c r="G24" s="118"/>
      <c r="H24" s="63">
        <v>0</v>
      </c>
      <c r="I24" s="118"/>
      <c r="J24" s="63">
        <v>0</v>
      </c>
      <c r="K24" s="118"/>
      <c r="L24" s="132">
        <v>0</v>
      </c>
      <c r="M24" s="118"/>
      <c r="N24" s="63">
        <v>292000000</v>
      </c>
      <c r="O24" s="118"/>
      <c r="P24" s="63">
        <v>0</v>
      </c>
      <c r="Q24" s="118"/>
      <c r="R24" s="63">
        <v>-383941116</v>
      </c>
      <c r="S24" s="118"/>
      <c r="T24" s="63">
        <v>-91941116</v>
      </c>
      <c r="U24" s="118"/>
      <c r="V24" s="130">
        <v>-0.67</v>
      </c>
    </row>
    <row r="25" spans="2:22" ht="23.25" customHeight="1" x14ac:dyDescent="0.55000000000000004">
      <c r="B25" s="4" t="s">
        <v>99</v>
      </c>
      <c r="D25" s="63">
        <v>0</v>
      </c>
      <c r="E25" s="118"/>
      <c r="F25" s="63">
        <v>0</v>
      </c>
      <c r="G25" s="118"/>
      <c r="H25" s="63">
        <v>0</v>
      </c>
      <c r="I25" s="118"/>
      <c r="J25" s="63">
        <v>0</v>
      </c>
      <c r="K25" s="118"/>
      <c r="L25" s="132">
        <v>0</v>
      </c>
      <c r="M25" s="118"/>
      <c r="N25" s="63">
        <v>0</v>
      </c>
      <c r="O25" s="118"/>
      <c r="P25" s="63">
        <v>0</v>
      </c>
      <c r="Q25" s="118"/>
      <c r="R25" s="63">
        <v>-276842915</v>
      </c>
      <c r="S25" s="118"/>
      <c r="T25" s="63">
        <v>-276842915</v>
      </c>
      <c r="U25" s="118"/>
      <c r="V25" s="130">
        <v>-2.02</v>
      </c>
    </row>
    <row r="26" spans="2:22" ht="23.25" customHeight="1" x14ac:dyDescent="0.55000000000000004">
      <c r="B26" s="4" t="s">
        <v>93</v>
      </c>
      <c r="D26" s="63">
        <v>0</v>
      </c>
      <c r="E26" s="118"/>
      <c r="F26" s="63">
        <v>0</v>
      </c>
      <c r="G26" s="118"/>
      <c r="H26" s="63">
        <v>0</v>
      </c>
      <c r="I26" s="118"/>
      <c r="J26" s="63">
        <v>0</v>
      </c>
      <c r="K26" s="118"/>
      <c r="L26" s="132">
        <v>0</v>
      </c>
      <c r="M26" s="118"/>
      <c r="N26" s="63">
        <v>0</v>
      </c>
      <c r="O26" s="118"/>
      <c r="P26" s="63">
        <v>0</v>
      </c>
      <c r="Q26" s="118"/>
      <c r="R26" s="63">
        <v>-392649732</v>
      </c>
      <c r="S26" s="118"/>
      <c r="T26" s="63">
        <v>-392649732</v>
      </c>
      <c r="U26" s="118"/>
      <c r="V26" s="130">
        <v>-2.87</v>
      </c>
    </row>
    <row r="27" spans="2:22" ht="23.25" customHeight="1" x14ac:dyDescent="0.55000000000000004">
      <c r="B27" s="4" t="s">
        <v>111</v>
      </c>
      <c r="D27" s="63">
        <v>0</v>
      </c>
      <c r="E27" s="118"/>
      <c r="F27" s="63">
        <v>0</v>
      </c>
      <c r="G27" s="118"/>
      <c r="H27" s="63">
        <v>-535792950</v>
      </c>
      <c r="I27" s="118"/>
      <c r="J27" s="63">
        <v>-535792950</v>
      </c>
      <c r="K27" s="118"/>
      <c r="L27" s="132">
        <v>-12.23</v>
      </c>
      <c r="M27" s="118"/>
      <c r="N27" s="63">
        <v>106601615</v>
      </c>
      <c r="O27" s="118"/>
      <c r="P27" s="63">
        <v>0</v>
      </c>
      <c r="Q27" s="118"/>
      <c r="R27" s="63">
        <v>-535792950</v>
      </c>
      <c r="S27" s="118"/>
      <c r="T27" s="63">
        <v>-429191335</v>
      </c>
      <c r="U27" s="118"/>
      <c r="V27" s="130">
        <v>-3.14</v>
      </c>
    </row>
    <row r="28" spans="2:22" ht="23.25" customHeight="1" x14ac:dyDescent="0.55000000000000004">
      <c r="B28" s="4" t="s">
        <v>101</v>
      </c>
      <c r="D28" s="63">
        <v>0</v>
      </c>
      <c r="E28" s="118"/>
      <c r="F28" s="63">
        <v>0</v>
      </c>
      <c r="G28" s="118"/>
      <c r="H28" s="63">
        <v>-727407054</v>
      </c>
      <c r="I28" s="118"/>
      <c r="J28" s="63">
        <v>-727407054</v>
      </c>
      <c r="K28" s="118"/>
      <c r="L28" s="132">
        <v>-16.61</v>
      </c>
      <c r="M28" s="118"/>
      <c r="N28" s="63">
        <v>295565553</v>
      </c>
      <c r="O28" s="118"/>
      <c r="P28" s="63">
        <v>0</v>
      </c>
      <c r="Q28" s="118"/>
      <c r="R28" s="63">
        <v>-727407054</v>
      </c>
      <c r="S28" s="118"/>
      <c r="T28" s="63">
        <v>-431841501</v>
      </c>
      <c r="U28" s="118"/>
      <c r="V28" s="130">
        <v>-3.16</v>
      </c>
    </row>
    <row r="29" spans="2:22" x14ac:dyDescent="0.55000000000000004">
      <c r="B29" s="4" t="s">
        <v>100</v>
      </c>
      <c r="D29" s="63">
        <v>0</v>
      </c>
      <c r="E29" s="118"/>
      <c r="F29" s="63">
        <v>0</v>
      </c>
      <c r="G29" s="118"/>
      <c r="H29" s="63">
        <v>0</v>
      </c>
      <c r="I29" s="118"/>
      <c r="J29" s="63">
        <v>0</v>
      </c>
      <c r="K29" s="118"/>
      <c r="L29" s="132">
        <v>0</v>
      </c>
      <c r="M29" s="118"/>
      <c r="N29" s="63">
        <v>38620800</v>
      </c>
      <c r="O29" s="118"/>
      <c r="P29" s="63">
        <v>0</v>
      </c>
      <c r="Q29" s="118"/>
      <c r="R29" s="63">
        <v>-521819377</v>
      </c>
      <c r="S29" s="118"/>
      <c r="T29" s="63">
        <v>-483198577</v>
      </c>
      <c r="U29" s="118"/>
      <c r="V29" s="130">
        <v>-3.53</v>
      </c>
    </row>
    <row r="30" spans="2:22" x14ac:dyDescent="0.55000000000000004">
      <c r="B30" s="4" t="s">
        <v>104</v>
      </c>
      <c r="D30" s="63">
        <v>0</v>
      </c>
      <c r="E30" s="118"/>
      <c r="F30" s="63">
        <v>-109146690</v>
      </c>
      <c r="G30" s="118"/>
      <c r="H30" s="63">
        <v>0</v>
      </c>
      <c r="I30" s="118"/>
      <c r="J30" s="63">
        <v>-109146690</v>
      </c>
      <c r="K30" s="118"/>
      <c r="L30" s="132">
        <v>-2.4900000000000002</v>
      </c>
      <c r="M30" s="118"/>
      <c r="N30" s="63">
        <v>282900000</v>
      </c>
      <c r="O30" s="118"/>
      <c r="P30" s="63">
        <v>-258850620</v>
      </c>
      <c r="Q30" s="118"/>
      <c r="R30" s="63">
        <v>-758536384</v>
      </c>
      <c r="S30" s="118"/>
      <c r="T30" s="63">
        <v>-734487004</v>
      </c>
      <c r="U30" s="118"/>
      <c r="V30" s="130">
        <v>-5.37</v>
      </c>
    </row>
    <row r="31" spans="2:22" x14ac:dyDescent="0.55000000000000004">
      <c r="D31" s="63"/>
      <c r="E31" s="118"/>
      <c r="F31" s="63"/>
      <c r="G31" s="118"/>
      <c r="H31" s="63"/>
      <c r="I31" s="118"/>
      <c r="J31" s="63"/>
      <c r="K31" s="118"/>
      <c r="L31" s="119"/>
      <c r="M31" s="118"/>
      <c r="N31" s="63"/>
      <c r="O31" s="118"/>
      <c r="P31" s="63"/>
      <c r="Q31" s="118"/>
      <c r="R31" s="63"/>
      <c r="S31" s="118"/>
      <c r="T31" s="63"/>
      <c r="U31" s="118"/>
      <c r="V31" s="32"/>
    </row>
    <row r="32" spans="2:22" ht="21.75" thickBot="1" x14ac:dyDescent="0.6">
      <c r="B32" s="36" t="s">
        <v>68</v>
      </c>
      <c r="D32" s="67">
        <f>SUM(D10:D31)</f>
        <v>0</v>
      </c>
      <c r="E32" s="6"/>
      <c r="F32" s="67">
        <f>SUM(F10:F31)</f>
        <v>-109146690</v>
      </c>
      <c r="G32" s="6"/>
      <c r="H32" s="67">
        <f>SUM(H10:H31)</f>
        <v>-1379516970</v>
      </c>
      <c r="I32" s="6"/>
      <c r="J32" s="67">
        <f>SUM(J10:J31)</f>
        <v>-1488663660</v>
      </c>
      <c r="K32" s="6"/>
      <c r="L32" s="131">
        <f>SUM(L10:L31)</f>
        <v>-33.99</v>
      </c>
      <c r="M32" s="6"/>
      <c r="N32" s="67">
        <f>SUM(N10:N31)</f>
        <v>1531514402</v>
      </c>
      <c r="O32" s="6"/>
      <c r="P32" s="67">
        <f>SUM(P10:P31)</f>
        <v>-258850620</v>
      </c>
      <c r="Q32" s="6"/>
      <c r="R32" s="67">
        <f>SUM(R10:R31)</f>
        <v>-3299739025</v>
      </c>
      <c r="S32" s="6"/>
      <c r="T32" s="67">
        <f>SUM(T10:T31)</f>
        <v>-2027075243</v>
      </c>
      <c r="U32" s="6"/>
      <c r="V32" s="131">
        <f>SUM(V10:V31)</f>
        <v>-14.810000000000002</v>
      </c>
    </row>
    <row r="33" spans="1:22" ht="21.75" thickTop="1" x14ac:dyDescent="0.55000000000000004"/>
    <row r="34" spans="1:22" ht="21" customHeight="1" x14ac:dyDescent="0.55000000000000004">
      <c r="A34" s="221">
        <v>11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</row>
    <row r="35" spans="1:22" x14ac:dyDescent="0.55000000000000004">
      <c r="T35" s="22"/>
    </row>
  </sheetData>
  <sortState xmlns:xlrd2="http://schemas.microsoft.com/office/spreadsheetml/2017/richdata2" ref="B10:V30">
    <sortCondition descending="1" ref="T10:T30"/>
  </sortState>
  <mergeCells count="17">
    <mergeCell ref="F9"/>
    <mergeCell ref="H9"/>
    <mergeCell ref="J9"/>
    <mergeCell ref="A34:V34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</mergeCells>
  <printOptions horizontalCentered="1" verticalCentered="1"/>
  <pageMargins left="0" right="0" top="0" bottom="0" header="0.3" footer="0.3"/>
  <pageSetup paperSize="9"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38"/>
  <sheetViews>
    <sheetView rightToLeft="1" view="pageBreakPreview" topLeftCell="A7" zoomScale="85" zoomScaleNormal="70" zoomScaleSheetLayoutView="85" workbookViewId="0">
      <selection activeCell="A31" sqref="A31:XFD32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4" t="s">
        <v>85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5"/>
      <c r="R2" s="15"/>
      <c r="S2" s="15"/>
      <c r="T2" s="15"/>
      <c r="U2" s="15"/>
    </row>
    <row r="3" spans="2:28" ht="30" x14ac:dyDescent="0.6">
      <c r="B3" s="174" t="s">
        <v>39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5"/>
      <c r="R3" s="15"/>
    </row>
    <row r="4" spans="2:28" ht="30" x14ac:dyDescent="0.6">
      <c r="B4" s="174" t="s">
        <v>245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5"/>
      <c r="R4" s="15"/>
    </row>
    <row r="5" spans="2:28" ht="54" customHeight="1" x14ac:dyDescent="0.6"/>
    <row r="6" spans="2:28" s="2" customFormat="1" ht="30" x14ac:dyDescent="0.55000000000000004">
      <c r="B6" s="12" t="s">
        <v>212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4" customFormat="1" ht="27" customHeight="1" x14ac:dyDescent="0.6">
      <c r="B7" s="175" t="s">
        <v>43</v>
      </c>
      <c r="D7" s="176" t="s">
        <v>41</v>
      </c>
      <c r="E7" s="176" t="s">
        <v>41</v>
      </c>
      <c r="F7" s="176" t="s">
        <v>41</v>
      </c>
      <c r="G7" s="176" t="s">
        <v>41</v>
      </c>
      <c r="H7" s="176" t="s">
        <v>41</v>
      </c>
      <c r="I7" s="176" t="s">
        <v>41</v>
      </c>
      <c r="J7" s="176" t="s">
        <v>41</v>
      </c>
      <c r="L7" s="176" t="s">
        <v>42</v>
      </c>
      <c r="M7" s="176" t="s">
        <v>42</v>
      </c>
      <c r="N7" s="176" t="s">
        <v>42</v>
      </c>
      <c r="O7" s="176" t="s">
        <v>42</v>
      </c>
      <c r="P7" s="176" t="s">
        <v>42</v>
      </c>
      <c r="Q7" s="176" t="s">
        <v>42</v>
      </c>
      <c r="R7" s="176" t="s">
        <v>42</v>
      </c>
    </row>
    <row r="8" spans="2:28" s="38" customFormat="1" ht="48" customHeight="1" x14ac:dyDescent="0.75">
      <c r="B8" s="175" t="s">
        <v>43</v>
      </c>
      <c r="D8" s="223" t="s">
        <v>61</v>
      </c>
      <c r="E8" s="39"/>
      <c r="F8" s="223" t="s">
        <v>58</v>
      </c>
      <c r="G8" s="39"/>
      <c r="H8" s="223" t="s">
        <v>59</v>
      </c>
      <c r="I8" s="39"/>
      <c r="J8" s="223" t="s">
        <v>62</v>
      </c>
      <c r="L8" s="223" t="s">
        <v>61</v>
      </c>
      <c r="M8" s="39"/>
      <c r="N8" s="223" t="s">
        <v>58</v>
      </c>
      <c r="O8" s="39"/>
      <c r="P8" s="223" t="s">
        <v>59</v>
      </c>
      <c r="Q8" s="39"/>
      <c r="R8" s="223" t="s">
        <v>62</v>
      </c>
    </row>
    <row r="9" spans="2:28" ht="21.75" x14ac:dyDescent="0.6">
      <c r="B9" s="35" t="s">
        <v>90</v>
      </c>
      <c r="C9" s="4"/>
      <c r="D9" s="65">
        <v>77114843</v>
      </c>
      <c r="E9" s="6"/>
      <c r="F9" s="65">
        <v>0</v>
      </c>
      <c r="G9" s="6"/>
      <c r="H9" s="65">
        <v>104703516</v>
      </c>
      <c r="I9" s="6"/>
      <c r="J9" s="65">
        <v>181818359</v>
      </c>
      <c r="K9" s="6"/>
      <c r="L9" s="65">
        <v>1988900495</v>
      </c>
      <c r="M9" s="6"/>
      <c r="N9" s="65">
        <v>0</v>
      </c>
      <c r="O9" s="6"/>
      <c r="P9" s="65">
        <v>104703516</v>
      </c>
      <c r="Q9" s="4"/>
      <c r="R9" s="65">
        <v>2093604011</v>
      </c>
    </row>
    <row r="10" spans="2:28" ht="21.75" x14ac:dyDescent="0.6">
      <c r="B10" s="4" t="s">
        <v>113</v>
      </c>
      <c r="C10" s="4"/>
      <c r="D10" s="66">
        <v>0</v>
      </c>
      <c r="E10" s="6"/>
      <c r="F10" s="66">
        <v>0</v>
      </c>
      <c r="G10" s="6"/>
      <c r="H10" s="66">
        <v>1008883614</v>
      </c>
      <c r="I10" s="6"/>
      <c r="J10" s="66">
        <v>1008883614</v>
      </c>
      <c r="K10" s="6"/>
      <c r="L10" s="66">
        <v>0</v>
      </c>
      <c r="M10" s="6"/>
      <c r="N10" s="66">
        <v>0</v>
      </c>
      <c r="O10" s="6"/>
      <c r="P10" s="66">
        <v>1134067225</v>
      </c>
      <c r="Q10" s="4"/>
      <c r="R10" s="66">
        <v>1134067225</v>
      </c>
    </row>
    <row r="11" spans="2:28" ht="21.75" x14ac:dyDescent="0.6">
      <c r="B11" s="4" t="s">
        <v>105</v>
      </c>
      <c r="C11" s="4"/>
      <c r="D11" s="66">
        <v>0</v>
      </c>
      <c r="E11" s="6"/>
      <c r="F11" s="66">
        <v>0</v>
      </c>
      <c r="G11" s="6"/>
      <c r="H11" s="66">
        <v>761528368</v>
      </c>
      <c r="I11" s="6"/>
      <c r="J11" s="66">
        <v>761528368</v>
      </c>
      <c r="K11" s="6"/>
      <c r="L11" s="66">
        <v>0</v>
      </c>
      <c r="M11" s="6"/>
      <c r="N11" s="66">
        <v>0</v>
      </c>
      <c r="O11" s="6"/>
      <c r="P11" s="66">
        <v>761528368</v>
      </c>
      <c r="Q11" s="4"/>
      <c r="R11" s="66">
        <v>761528368</v>
      </c>
    </row>
    <row r="12" spans="2:28" ht="21.75" x14ac:dyDescent="0.6">
      <c r="B12" s="4" t="s">
        <v>80</v>
      </c>
      <c r="C12" s="4"/>
      <c r="D12" s="66">
        <v>0</v>
      </c>
      <c r="E12" s="6"/>
      <c r="F12" s="66">
        <v>0</v>
      </c>
      <c r="G12" s="6"/>
      <c r="H12" s="66">
        <v>0</v>
      </c>
      <c r="I12" s="6"/>
      <c r="J12" s="66">
        <v>0</v>
      </c>
      <c r="K12" s="6"/>
      <c r="L12" s="66">
        <v>0</v>
      </c>
      <c r="M12" s="6"/>
      <c r="N12" s="66">
        <v>0</v>
      </c>
      <c r="O12" s="6"/>
      <c r="P12" s="66">
        <v>471325377</v>
      </c>
      <c r="Q12" s="4"/>
      <c r="R12" s="66">
        <v>471325377</v>
      </c>
    </row>
    <row r="13" spans="2:28" ht="21.75" x14ac:dyDescent="0.6">
      <c r="B13" s="4" t="s">
        <v>231</v>
      </c>
      <c r="C13" s="4"/>
      <c r="D13" s="66">
        <v>0</v>
      </c>
      <c r="E13" s="6"/>
      <c r="F13" s="66">
        <v>389954587</v>
      </c>
      <c r="G13" s="6"/>
      <c r="H13" s="66">
        <v>7563033</v>
      </c>
      <c r="I13" s="6"/>
      <c r="J13" s="66">
        <v>397517620</v>
      </c>
      <c r="K13" s="6"/>
      <c r="L13" s="66">
        <v>0</v>
      </c>
      <c r="M13" s="6"/>
      <c r="N13" s="66">
        <v>404357715</v>
      </c>
      <c r="O13" s="6"/>
      <c r="P13" s="66">
        <v>7563033</v>
      </c>
      <c r="Q13" s="4"/>
      <c r="R13" s="66">
        <v>411920748</v>
      </c>
    </row>
    <row r="14" spans="2:28" ht="21.75" x14ac:dyDescent="0.6">
      <c r="B14" s="4" t="s">
        <v>246</v>
      </c>
      <c r="C14" s="4"/>
      <c r="D14" s="66">
        <v>0</v>
      </c>
      <c r="E14" s="6"/>
      <c r="F14" s="66">
        <v>410285721</v>
      </c>
      <c r="G14" s="6"/>
      <c r="H14" s="66">
        <v>0</v>
      </c>
      <c r="I14" s="6"/>
      <c r="J14" s="66">
        <v>410285721</v>
      </c>
      <c r="K14" s="6"/>
      <c r="L14" s="66">
        <v>0</v>
      </c>
      <c r="M14" s="6"/>
      <c r="N14" s="66">
        <v>410285721</v>
      </c>
      <c r="O14" s="6"/>
      <c r="P14" s="66">
        <v>0</v>
      </c>
      <c r="Q14" s="4"/>
      <c r="R14" s="66">
        <v>410285721</v>
      </c>
    </row>
    <row r="15" spans="2:28" ht="21.75" x14ac:dyDescent="0.6">
      <c r="B15" s="4" t="s">
        <v>228</v>
      </c>
      <c r="C15" s="4"/>
      <c r="D15" s="66">
        <v>0</v>
      </c>
      <c r="E15" s="6"/>
      <c r="F15" s="66">
        <v>528498692</v>
      </c>
      <c r="G15" s="6"/>
      <c r="H15" s="66">
        <v>0</v>
      </c>
      <c r="I15" s="6"/>
      <c r="J15" s="66">
        <v>528498692</v>
      </c>
      <c r="K15" s="6"/>
      <c r="L15" s="66">
        <v>0</v>
      </c>
      <c r="M15" s="6"/>
      <c r="N15" s="66">
        <v>298460543</v>
      </c>
      <c r="O15" s="6"/>
      <c r="P15" s="66">
        <v>0</v>
      </c>
      <c r="Q15" s="4"/>
      <c r="R15" s="66">
        <v>298460543</v>
      </c>
    </row>
    <row r="16" spans="2:28" ht="21.75" x14ac:dyDescent="0.6">
      <c r="B16" s="4" t="s">
        <v>81</v>
      </c>
      <c r="C16" s="4"/>
      <c r="D16" s="66">
        <v>0</v>
      </c>
      <c r="E16" s="6"/>
      <c r="F16" s="66">
        <v>0</v>
      </c>
      <c r="G16" s="6"/>
      <c r="H16" s="66">
        <v>190925222</v>
      </c>
      <c r="I16" s="6"/>
      <c r="J16" s="66">
        <v>190925222</v>
      </c>
      <c r="K16" s="6"/>
      <c r="L16" s="66">
        <v>0</v>
      </c>
      <c r="M16" s="6"/>
      <c r="N16" s="66">
        <v>0</v>
      </c>
      <c r="O16" s="6"/>
      <c r="P16" s="66">
        <v>226851121</v>
      </c>
      <c r="Q16" s="4"/>
      <c r="R16" s="66">
        <v>226851121</v>
      </c>
    </row>
    <row r="17" spans="2:18" ht="21.75" x14ac:dyDescent="0.6">
      <c r="B17" s="4" t="s">
        <v>237</v>
      </c>
      <c r="C17" s="4"/>
      <c r="D17" s="66">
        <v>0</v>
      </c>
      <c r="E17" s="6"/>
      <c r="F17" s="66">
        <v>40133925</v>
      </c>
      <c r="G17" s="6"/>
      <c r="H17" s="66">
        <v>0</v>
      </c>
      <c r="I17" s="6"/>
      <c r="J17" s="66">
        <v>40133925</v>
      </c>
      <c r="K17" s="6"/>
      <c r="L17" s="66">
        <v>0</v>
      </c>
      <c r="M17" s="6"/>
      <c r="N17" s="66">
        <v>30034006</v>
      </c>
      <c r="O17" s="6"/>
      <c r="P17" s="66">
        <v>0</v>
      </c>
      <c r="Q17" s="4"/>
      <c r="R17" s="66">
        <v>30034006</v>
      </c>
    </row>
    <row r="18" spans="2:18" ht="21.75" x14ac:dyDescent="0.6">
      <c r="B18" s="4" t="s">
        <v>254</v>
      </c>
      <c r="C18" s="4"/>
      <c r="D18" s="66">
        <v>0</v>
      </c>
      <c r="E18" s="6"/>
      <c r="F18" s="66">
        <v>19901163</v>
      </c>
      <c r="G18" s="6"/>
      <c r="H18" s="66">
        <v>0</v>
      </c>
      <c r="I18" s="6"/>
      <c r="J18" s="66">
        <v>19901163</v>
      </c>
      <c r="K18" s="6"/>
      <c r="L18" s="66">
        <v>0</v>
      </c>
      <c r="M18" s="6"/>
      <c r="N18" s="66">
        <v>19901163</v>
      </c>
      <c r="O18" s="6"/>
      <c r="P18" s="66">
        <v>0</v>
      </c>
      <c r="Q18" s="4"/>
      <c r="R18" s="66">
        <v>19901163</v>
      </c>
    </row>
    <row r="19" spans="2:18" ht="21.75" x14ac:dyDescent="0.6">
      <c r="B19" s="4" t="s">
        <v>88</v>
      </c>
      <c r="C19" s="4"/>
      <c r="D19" s="66">
        <v>0</v>
      </c>
      <c r="E19" s="6"/>
      <c r="F19" s="66">
        <v>0</v>
      </c>
      <c r="G19" s="6"/>
      <c r="H19" s="66">
        <v>12922488</v>
      </c>
      <c r="I19" s="6"/>
      <c r="J19" s="66">
        <v>12922488</v>
      </c>
      <c r="K19" s="6"/>
      <c r="L19" s="66">
        <v>0</v>
      </c>
      <c r="M19" s="6"/>
      <c r="N19" s="66">
        <v>0</v>
      </c>
      <c r="O19" s="6"/>
      <c r="P19" s="66">
        <v>12922488</v>
      </c>
      <c r="Q19" s="4"/>
      <c r="R19" s="66">
        <v>12922488</v>
      </c>
    </row>
    <row r="20" spans="2:18" ht="21.75" x14ac:dyDescent="0.6">
      <c r="B20" s="4" t="s">
        <v>249</v>
      </c>
      <c r="C20" s="4"/>
      <c r="D20" s="66">
        <v>0</v>
      </c>
      <c r="E20" s="6"/>
      <c r="F20" s="66">
        <v>11108665</v>
      </c>
      <c r="G20" s="6"/>
      <c r="H20" s="66">
        <v>0</v>
      </c>
      <c r="I20" s="6"/>
      <c r="J20" s="66">
        <v>11108665</v>
      </c>
      <c r="K20" s="6"/>
      <c r="L20" s="66">
        <v>0</v>
      </c>
      <c r="M20" s="6"/>
      <c r="N20" s="66">
        <v>11108665</v>
      </c>
      <c r="O20" s="6"/>
      <c r="P20" s="66">
        <v>0</v>
      </c>
      <c r="Q20" s="4"/>
      <c r="R20" s="66">
        <v>11108665</v>
      </c>
    </row>
    <row r="21" spans="2:18" ht="21.75" x14ac:dyDescent="0.6">
      <c r="B21" s="4" t="s">
        <v>108</v>
      </c>
      <c r="C21" s="4"/>
      <c r="D21" s="66">
        <v>0</v>
      </c>
      <c r="E21" s="6"/>
      <c r="F21" s="66">
        <v>0</v>
      </c>
      <c r="G21" s="6"/>
      <c r="H21" s="66">
        <v>0</v>
      </c>
      <c r="I21" s="6"/>
      <c r="J21" s="66">
        <v>0</v>
      </c>
      <c r="K21" s="6"/>
      <c r="L21" s="66">
        <v>0</v>
      </c>
      <c r="M21" s="6"/>
      <c r="N21" s="66">
        <v>0</v>
      </c>
      <c r="O21" s="6"/>
      <c r="P21" s="66">
        <v>9513536</v>
      </c>
      <c r="Q21" s="4"/>
      <c r="R21" s="66">
        <v>9513536</v>
      </c>
    </row>
    <row r="22" spans="2:18" ht="21.75" x14ac:dyDescent="0.6">
      <c r="B22" s="4" t="s">
        <v>252</v>
      </c>
      <c r="C22" s="4"/>
      <c r="D22" s="66">
        <v>0</v>
      </c>
      <c r="E22" s="6"/>
      <c r="F22" s="66">
        <v>-3713653</v>
      </c>
      <c r="G22" s="6"/>
      <c r="H22" s="66">
        <v>0</v>
      </c>
      <c r="I22" s="6"/>
      <c r="J22" s="66">
        <v>-3713653</v>
      </c>
      <c r="K22" s="6"/>
      <c r="L22" s="66">
        <v>0</v>
      </c>
      <c r="M22" s="6"/>
      <c r="N22" s="66">
        <v>-3713653</v>
      </c>
      <c r="O22" s="6"/>
      <c r="P22" s="66">
        <v>0</v>
      </c>
      <c r="Q22" s="4"/>
      <c r="R22" s="66">
        <v>-3713653</v>
      </c>
    </row>
    <row r="23" spans="2:18" ht="21.75" x14ac:dyDescent="0.6">
      <c r="B23" s="4" t="s">
        <v>112</v>
      </c>
      <c r="C23" s="4"/>
      <c r="D23" s="66">
        <v>0</v>
      </c>
      <c r="E23" s="6"/>
      <c r="F23" s="66">
        <v>0</v>
      </c>
      <c r="G23" s="6"/>
      <c r="H23" s="66">
        <v>0</v>
      </c>
      <c r="I23" s="6"/>
      <c r="J23" s="66">
        <v>0</v>
      </c>
      <c r="K23" s="6"/>
      <c r="L23" s="66">
        <v>0</v>
      </c>
      <c r="M23" s="6"/>
      <c r="N23" s="66">
        <v>0</v>
      </c>
      <c r="O23" s="6"/>
      <c r="P23" s="66">
        <v>-11683877</v>
      </c>
      <c r="Q23" s="4"/>
      <c r="R23" s="66">
        <v>-11683877</v>
      </c>
    </row>
    <row r="24" spans="2:18" ht="21.75" x14ac:dyDescent="0.6">
      <c r="B24" s="4" t="s">
        <v>118</v>
      </c>
      <c r="C24" s="4"/>
      <c r="D24" s="66">
        <v>0</v>
      </c>
      <c r="E24" s="6"/>
      <c r="F24" s="66">
        <v>0</v>
      </c>
      <c r="G24" s="6"/>
      <c r="H24" s="66">
        <v>0</v>
      </c>
      <c r="I24" s="6"/>
      <c r="J24" s="66">
        <v>0</v>
      </c>
      <c r="K24" s="6"/>
      <c r="L24" s="66">
        <v>0</v>
      </c>
      <c r="M24" s="6"/>
      <c r="N24" s="66">
        <v>0</v>
      </c>
      <c r="O24" s="6"/>
      <c r="P24" s="66">
        <v>-13209603</v>
      </c>
      <c r="Q24" s="4"/>
      <c r="R24" s="66">
        <v>-13209603</v>
      </c>
    </row>
    <row r="25" spans="2:18" ht="21.75" x14ac:dyDescent="0.6">
      <c r="B25" s="4" t="s">
        <v>102</v>
      </c>
      <c r="C25" s="4"/>
      <c r="D25" s="66">
        <v>0</v>
      </c>
      <c r="E25" s="6"/>
      <c r="F25" s="66">
        <v>0</v>
      </c>
      <c r="G25" s="6"/>
      <c r="H25" s="66">
        <v>0</v>
      </c>
      <c r="I25" s="6"/>
      <c r="J25" s="66">
        <v>0</v>
      </c>
      <c r="K25" s="6"/>
      <c r="L25" s="66">
        <v>0</v>
      </c>
      <c r="M25" s="6"/>
      <c r="N25" s="66">
        <v>0</v>
      </c>
      <c r="O25" s="6"/>
      <c r="P25" s="66">
        <v>-15236034</v>
      </c>
      <c r="Q25" s="4"/>
      <c r="R25" s="66">
        <v>-15236034</v>
      </c>
    </row>
    <row r="26" spans="2:18" ht="21.75" x14ac:dyDescent="0.6">
      <c r="B26" s="4" t="s">
        <v>116</v>
      </c>
      <c r="C26" s="4"/>
      <c r="D26" s="66">
        <v>0</v>
      </c>
      <c r="E26" s="6"/>
      <c r="F26" s="66">
        <v>0</v>
      </c>
      <c r="G26" s="6"/>
      <c r="H26" s="66">
        <v>0</v>
      </c>
      <c r="I26" s="6"/>
      <c r="J26" s="66">
        <v>0</v>
      </c>
      <c r="K26" s="6"/>
      <c r="L26" s="66">
        <v>0</v>
      </c>
      <c r="M26" s="6"/>
      <c r="N26" s="66">
        <v>0</v>
      </c>
      <c r="O26" s="6"/>
      <c r="P26" s="66">
        <v>-17842764</v>
      </c>
      <c r="Q26" s="4"/>
      <c r="R26" s="66">
        <v>-17842764</v>
      </c>
    </row>
    <row r="27" spans="2:18" ht="21.75" x14ac:dyDescent="0.6">
      <c r="B27" s="4" t="s">
        <v>83</v>
      </c>
      <c r="C27" s="4"/>
      <c r="D27" s="66">
        <v>0</v>
      </c>
      <c r="E27" s="6"/>
      <c r="F27" s="66">
        <v>0</v>
      </c>
      <c r="G27" s="6"/>
      <c r="H27" s="66">
        <v>0</v>
      </c>
      <c r="I27" s="6"/>
      <c r="J27" s="66">
        <v>0</v>
      </c>
      <c r="K27" s="6"/>
      <c r="L27" s="66">
        <v>0</v>
      </c>
      <c r="M27" s="6"/>
      <c r="N27" s="66">
        <v>0</v>
      </c>
      <c r="O27" s="6"/>
      <c r="P27" s="66">
        <v>-18416257</v>
      </c>
      <c r="Q27" s="4"/>
      <c r="R27" s="66">
        <v>-18416257</v>
      </c>
    </row>
    <row r="28" spans="2:18" ht="21.75" x14ac:dyDescent="0.6">
      <c r="B28" s="4" t="s">
        <v>234</v>
      </c>
      <c r="C28" s="4"/>
      <c r="D28" s="66">
        <v>0</v>
      </c>
      <c r="E28" s="6"/>
      <c r="F28" s="66">
        <v>52073255</v>
      </c>
      <c r="G28" s="6"/>
      <c r="H28" s="66">
        <v>4239026</v>
      </c>
      <c r="I28" s="6"/>
      <c r="J28" s="66">
        <v>56312281</v>
      </c>
      <c r="K28" s="6"/>
      <c r="L28" s="66">
        <v>0</v>
      </c>
      <c r="M28" s="6"/>
      <c r="N28" s="66">
        <v>-27749476</v>
      </c>
      <c r="O28" s="6"/>
      <c r="P28" s="66">
        <v>4239026</v>
      </c>
      <c r="Q28" s="4"/>
      <c r="R28" s="66">
        <v>-23510450</v>
      </c>
    </row>
    <row r="29" spans="2:18" ht="21.75" x14ac:dyDescent="0.6">
      <c r="B29" s="4" t="s">
        <v>79</v>
      </c>
      <c r="C29" s="4"/>
      <c r="D29" s="66">
        <v>0</v>
      </c>
      <c r="E29" s="6"/>
      <c r="F29" s="66">
        <v>0</v>
      </c>
      <c r="G29" s="6"/>
      <c r="H29" s="66">
        <v>0</v>
      </c>
      <c r="I29" s="6"/>
      <c r="J29" s="66">
        <v>0</v>
      </c>
      <c r="K29" s="6"/>
      <c r="L29" s="66">
        <v>0</v>
      </c>
      <c r="M29" s="6"/>
      <c r="N29" s="66">
        <v>0</v>
      </c>
      <c r="O29" s="6"/>
      <c r="P29" s="66">
        <v>-66464947</v>
      </c>
      <c r="Q29" s="4"/>
      <c r="R29" s="66">
        <v>-66464947</v>
      </c>
    </row>
    <row r="30" spans="2:18" ht="21.75" x14ac:dyDescent="0.6">
      <c r="B30" s="4" t="s">
        <v>95</v>
      </c>
      <c r="C30" s="4"/>
      <c r="D30" s="66">
        <v>0</v>
      </c>
      <c r="E30" s="6"/>
      <c r="F30" s="66">
        <v>0</v>
      </c>
      <c r="G30" s="6"/>
      <c r="H30" s="66">
        <v>0</v>
      </c>
      <c r="I30" s="6"/>
      <c r="J30" s="66">
        <v>0</v>
      </c>
      <c r="K30" s="6"/>
      <c r="L30" s="66">
        <v>0</v>
      </c>
      <c r="M30" s="6"/>
      <c r="N30" s="66">
        <v>0</v>
      </c>
      <c r="O30" s="6"/>
      <c r="P30" s="66">
        <v>-455435619</v>
      </c>
      <c r="Q30" s="4"/>
      <c r="R30" s="66">
        <v>-455435619</v>
      </c>
    </row>
    <row r="31" spans="2:18" ht="21.75" x14ac:dyDescent="0.6">
      <c r="B31" s="4"/>
      <c r="C31" s="4"/>
      <c r="D31" s="66"/>
      <c r="E31" s="6"/>
      <c r="F31" s="66"/>
      <c r="G31" s="6"/>
      <c r="H31" s="66"/>
      <c r="I31" s="6"/>
      <c r="J31" s="66"/>
      <c r="K31" s="6"/>
      <c r="L31" s="66"/>
      <c r="M31" s="6"/>
      <c r="N31" s="66"/>
      <c r="O31" s="6"/>
      <c r="P31" s="66"/>
      <c r="Q31" s="4"/>
      <c r="R31" s="66"/>
    </row>
    <row r="32" spans="2:18" ht="24.75" thickBot="1" x14ac:dyDescent="0.65">
      <c r="B32" s="19" t="s">
        <v>68</v>
      </c>
      <c r="D32" s="68">
        <f>SUM(D9:D31)</f>
        <v>77114843</v>
      </c>
      <c r="E32" s="68">
        <f t="shared" ref="E32:M32" si="0">SUM(E9:E30)</f>
        <v>0</v>
      </c>
      <c r="F32" s="68">
        <f t="shared" si="0"/>
        <v>1448242355</v>
      </c>
      <c r="G32" s="68">
        <f t="shared" si="0"/>
        <v>0</v>
      </c>
      <c r="H32" s="68">
        <f t="shared" si="0"/>
        <v>2090765267</v>
      </c>
      <c r="I32" s="68">
        <f t="shared" si="0"/>
        <v>0</v>
      </c>
      <c r="J32" s="68">
        <f t="shared" si="0"/>
        <v>3616122465</v>
      </c>
      <c r="K32" s="68">
        <f t="shared" si="0"/>
        <v>0</v>
      </c>
      <c r="L32" s="68">
        <f t="shared" si="0"/>
        <v>1988900495</v>
      </c>
      <c r="M32" s="68">
        <f t="shared" si="0"/>
        <v>0</v>
      </c>
      <c r="N32" s="68">
        <f>SUM(N9:N31)</f>
        <v>1142684684</v>
      </c>
      <c r="O32" s="68">
        <f>SUM(O9:O30)</f>
        <v>0</v>
      </c>
      <c r="P32" s="68">
        <f>SUM(P9:P31)</f>
        <v>2134424589</v>
      </c>
      <c r="Q32" s="68">
        <f>SUM(Q9:Q30)</f>
        <v>0</v>
      </c>
      <c r="R32" s="68">
        <f>SUM(R9:R31)</f>
        <v>5266009768</v>
      </c>
    </row>
    <row r="33" spans="1:18" ht="21.75" thickTop="1" x14ac:dyDescent="0.6">
      <c r="L33"/>
    </row>
    <row r="34" spans="1:18" ht="21" customHeight="1" x14ac:dyDescent="0.6">
      <c r="A34" s="173">
        <v>12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</row>
    <row r="35" spans="1:18" x14ac:dyDescent="0.6">
      <c r="L35"/>
    </row>
    <row r="36" spans="1:18" x14ac:dyDescent="0.6">
      <c r="L36"/>
    </row>
    <row r="37" spans="1:18" x14ac:dyDescent="0.6">
      <c r="L37"/>
    </row>
    <row r="38" spans="1:18" x14ac:dyDescent="0.6">
      <c r="L38"/>
    </row>
  </sheetData>
  <sortState xmlns:xlrd2="http://schemas.microsoft.com/office/spreadsheetml/2017/richdata2" ref="B9:R30">
    <sortCondition descending="1" ref="R9:R30"/>
  </sortState>
  <mergeCells count="15">
    <mergeCell ref="A34:R34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37"/>
  <sheetViews>
    <sheetView rightToLeft="1" view="pageBreakPreview" topLeftCell="A9" zoomScale="70" zoomScaleNormal="70" zoomScaleSheetLayoutView="70" workbookViewId="0">
      <selection activeCell="C23" sqref="C23"/>
    </sheetView>
  </sheetViews>
  <sheetFormatPr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4" t="s">
        <v>85</v>
      </c>
      <c r="C2" s="174"/>
      <c r="D2" s="174"/>
      <c r="E2" s="174"/>
      <c r="F2" s="174"/>
      <c r="G2" s="174"/>
      <c r="H2" s="174"/>
      <c r="I2" s="174"/>
      <c r="J2" s="174"/>
    </row>
    <row r="3" spans="2:26" ht="31.5" customHeight="1" x14ac:dyDescent="0.55000000000000004">
      <c r="B3" s="174" t="s">
        <v>39</v>
      </c>
      <c r="C3" s="174"/>
      <c r="D3" s="174"/>
      <c r="E3" s="174"/>
      <c r="F3" s="174"/>
      <c r="G3" s="174"/>
      <c r="H3" s="174"/>
      <c r="I3" s="174"/>
      <c r="J3" s="174"/>
    </row>
    <row r="4" spans="2:26" ht="31.5" customHeight="1" x14ac:dyDescent="0.55000000000000004">
      <c r="B4" s="174" t="s">
        <v>245</v>
      </c>
      <c r="C4" s="174"/>
      <c r="D4" s="174"/>
      <c r="E4" s="174"/>
      <c r="F4" s="174"/>
      <c r="G4" s="174"/>
      <c r="H4" s="174"/>
      <c r="I4" s="174"/>
      <c r="J4" s="174"/>
    </row>
    <row r="5" spans="2:26" ht="73.5" customHeight="1" x14ac:dyDescent="0.55000000000000004"/>
    <row r="6" spans="2:26" ht="30" x14ac:dyDescent="0.55000000000000004">
      <c r="B6" s="12" t="s">
        <v>213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45" customHeight="1" x14ac:dyDescent="0.55000000000000004">
      <c r="B8" s="178" t="s">
        <v>63</v>
      </c>
      <c r="C8" s="178" t="s">
        <v>63</v>
      </c>
      <c r="D8" s="178" t="s">
        <v>41</v>
      </c>
      <c r="E8" s="178" t="s">
        <v>41</v>
      </c>
      <c r="F8" s="178" t="s">
        <v>41</v>
      </c>
      <c r="H8" s="178" t="s">
        <v>42</v>
      </c>
      <c r="I8" s="178" t="s">
        <v>42</v>
      </c>
      <c r="J8" s="178" t="s">
        <v>42</v>
      </c>
    </row>
    <row r="9" spans="2:26" s="30" customFormat="1" ht="50.25" customHeight="1" x14ac:dyDescent="0.6">
      <c r="B9" s="225" t="s">
        <v>64</v>
      </c>
      <c r="D9" s="225" t="s">
        <v>65</v>
      </c>
      <c r="F9" s="225" t="s">
        <v>66</v>
      </c>
      <c r="H9" s="225" t="s">
        <v>65</v>
      </c>
      <c r="J9" s="225" t="s">
        <v>66</v>
      </c>
    </row>
    <row r="10" spans="2:26" s="4" customFormat="1" ht="27.75" customHeight="1" x14ac:dyDescent="0.55000000000000004">
      <c r="B10" s="6" t="s">
        <v>259</v>
      </c>
      <c r="D10" s="65">
        <v>618756455</v>
      </c>
      <c r="E10" s="6"/>
      <c r="F10" s="10"/>
      <c r="G10" s="6"/>
      <c r="H10" s="65">
        <v>3321620635</v>
      </c>
      <c r="I10" s="6"/>
      <c r="J10" s="95"/>
    </row>
    <row r="11" spans="2:26" s="4" customFormat="1" ht="27.75" customHeight="1" x14ac:dyDescent="0.55000000000000004">
      <c r="B11" s="6" t="s">
        <v>257</v>
      </c>
      <c r="D11" s="66">
        <v>760316939</v>
      </c>
      <c r="E11" s="6"/>
      <c r="F11" s="6"/>
      <c r="G11" s="6"/>
      <c r="H11" s="66">
        <v>1956748012</v>
      </c>
      <c r="I11" s="6"/>
      <c r="J11" s="32"/>
    </row>
    <row r="12" spans="2:26" s="4" customFormat="1" ht="27.75" customHeight="1" x14ac:dyDescent="0.55000000000000004">
      <c r="B12" s="6" t="s">
        <v>258</v>
      </c>
      <c r="D12" s="66">
        <v>549360641</v>
      </c>
      <c r="E12" s="6"/>
      <c r="F12" s="6"/>
      <c r="G12" s="6"/>
      <c r="H12" s="66">
        <v>1463163904</v>
      </c>
      <c r="I12" s="6"/>
      <c r="J12" s="32"/>
    </row>
    <row r="13" spans="2:26" s="4" customFormat="1" ht="27.75" customHeight="1" x14ac:dyDescent="0.55000000000000004">
      <c r="B13" s="6" t="s">
        <v>284</v>
      </c>
      <c r="D13" s="66">
        <v>0</v>
      </c>
      <c r="E13" s="6"/>
      <c r="F13" s="6"/>
      <c r="G13" s="6"/>
      <c r="H13" s="66">
        <v>1369857924</v>
      </c>
      <c r="I13" s="6"/>
      <c r="J13" s="32"/>
    </row>
    <row r="14" spans="2:26" s="4" customFormat="1" ht="27.75" customHeight="1" x14ac:dyDescent="0.55000000000000004">
      <c r="B14" s="6" t="s">
        <v>285</v>
      </c>
      <c r="D14" s="66">
        <v>0</v>
      </c>
      <c r="E14" s="6"/>
      <c r="F14" s="6"/>
      <c r="G14" s="6"/>
      <c r="H14" s="66">
        <v>1048643862</v>
      </c>
      <c r="I14" s="6"/>
      <c r="J14" s="32"/>
    </row>
    <row r="15" spans="2:26" s="4" customFormat="1" ht="27.75" customHeight="1" x14ac:dyDescent="0.55000000000000004">
      <c r="B15" s="6" t="s">
        <v>286</v>
      </c>
      <c r="D15" s="66">
        <v>0</v>
      </c>
      <c r="E15" s="6"/>
      <c r="F15" s="6"/>
      <c r="G15" s="6"/>
      <c r="H15" s="66">
        <v>497534269</v>
      </c>
      <c r="I15" s="6"/>
      <c r="J15" s="32"/>
    </row>
    <row r="16" spans="2:26" s="4" customFormat="1" ht="27.75" customHeight="1" x14ac:dyDescent="0.55000000000000004">
      <c r="B16" s="6" t="s">
        <v>287</v>
      </c>
      <c r="D16" s="66">
        <v>168849802</v>
      </c>
      <c r="E16" s="6"/>
      <c r="F16" s="6"/>
      <c r="G16" s="6"/>
      <c r="H16" s="66">
        <v>169022471</v>
      </c>
      <c r="I16" s="6"/>
      <c r="J16" s="32"/>
    </row>
    <row r="17" spans="2:10" s="4" customFormat="1" ht="27.75" customHeight="1" x14ac:dyDescent="0.55000000000000004">
      <c r="B17" s="6" t="s">
        <v>288</v>
      </c>
      <c r="D17" s="66">
        <v>0</v>
      </c>
      <c r="E17" s="6"/>
      <c r="F17" s="6"/>
      <c r="G17" s="6"/>
      <c r="H17" s="66">
        <v>168430497</v>
      </c>
      <c r="I17" s="6"/>
      <c r="J17" s="32"/>
    </row>
    <row r="18" spans="2:10" s="4" customFormat="1" ht="27.75" customHeight="1" x14ac:dyDescent="0.55000000000000004">
      <c r="B18" s="6" t="s">
        <v>289</v>
      </c>
      <c r="D18" s="66">
        <v>0</v>
      </c>
      <c r="E18" s="6"/>
      <c r="F18" s="6"/>
      <c r="G18" s="6"/>
      <c r="H18" s="66">
        <v>127274042</v>
      </c>
      <c r="I18" s="6"/>
      <c r="J18" s="32"/>
    </row>
    <row r="19" spans="2:10" s="4" customFormat="1" ht="27.75" customHeight="1" x14ac:dyDescent="0.55000000000000004">
      <c r="B19" s="6" t="s">
        <v>260</v>
      </c>
      <c r="D19" s="66">
        <v>10244773</v>
      </c>
      <c r="E19" s="6"/>
      <c r="F19" s="6"/>
      <c r="G19" s="6"/>
      <c r="H19" s="66">
        <v>10336005</v>
      </c>
      <c r="I19" s="6"/>
      <c r="J19" s="32"/>
    </row>
    <row r="20" spans="2:10" s="4" customFormat="1" ht="27.75" customHeight="1" x14ac:dyDescent="0.55000000000000004">
      <c r="B20" s="6" t="s">
        <v>261</v>
      </c>
      <c r="D20" s="66">
        <v>1486942</v>
      </c>
      <c r="E20" s="6"/>
      <c r="F20" s="6"/>
      <c r="G20" s="6"/>
      <c r="H20" s="66">
        <v>1507778</v>
      </c>
      <c r="I20" s="6"/>
      <c r="J20" s="32"/>
    </row>
    <row r="21" spans="2:10" s="4" customFormat="1" ht="27.75" customHeight="1" x14ac:dyDescent="0.55000000000000004">
      <c r="B21" s="6" t="s">
        <v>271</v>
      </c>
      <c r="D21" s="66">
        <v>30039</v>
      </c>
      <c r="E21" s="6"/>
      <c r="F21" s="6"/>
      <c r="G21" s="6"/>
      <c r="H21" s="66">
        <v>148300</v>
      </c>
      <c r="I21" s="6"/>
      <c r="J21" s="32"/>
    </row>
    <row r="22" spans="2:10" s="4" customFormat="1" ht="27.75" customHeight="1" x14ac:dyDescent="0.55000000000000004">
      <c r="B22" s="6" t="s">
        <v>263</v>
      </c>
      <c r="D22" s="66">
        <v>22365</v>
      </c>
      <c r="E22" s="6"/>
      <c r="F22" s="6"/>
      <c r="G22" s="6"/>
      <c r="H22" s="66">
        <v>135438</v>
      </c>
      <c r="I22" s="6"/>
      <c r="J22" s="32"/>
    </row>
    <row r="23" spans="2:10" s="4" customFormat="1" ht="27.75" customHeight="1" x14ac:dyDescent="0.55000000000000004">
      <c r="B23" s="6" t="s">
        <v>266</v>
      </c>
      <c r="D23" s="66">
        <v>6862</v>
      </c>
      <c r="E23" s="6"/>
      <c r="F23" s="6"/>
      <c r="G23" s="6"/>
      <c r="H23" s="66">
        <v>25546</v>
      </c>
      <c r="I23" s="6"/>
      <c r="J23" s="32"/>
    </row>
    <row r="24" spans="2:10" s="4" customFormat="1" ht="27.75" customHeight="1" x14ac:dyDescent="0.55000000000000004">
      <c r="B24" s="6" t="s">
        <v>268</v>
      </c>
      <c r="D24" s="66">
        <v>4015</v>
      </c>
      <c r="E24" s="6"/>
      <c r="F24" s="6"/>
      <c r="G24" s="6"/>
      <c r="H24" s="66">
        <v>19656</v>
      </c>
      <c r="I24" s="6"/>
      <c r="J24" s="32"/>
    </row>
    <row r="25" spans="2:10" s="4" customFormat="1" ht="27.75" customHeight="1" x14ac:dyDescent="0.55000000000000004">
      <c r="B25" s="6" t="s">
        <v>267</v>
      </c>
      <c r="D25" s="66">
        <v>4023</v>
      </c>
      <c r="E25" s="6"/>
      <c r="F25" s="6"/>
      <c r="G25" s="6"/>
      <c r="H25" s="66">
        <v>18905</v>
      </c>
      <c r="I25" s="6"/>
      <c r="J25" s="32"/>
    </row>
    <row r="26" spans="2:10" s="4" customFormat="1" ht="27.75" customHeight="1" x14ac:dyDescent="0.55000000000000004">
      <c r="B26" s="6" t="s">
        <v>269</v>
      </c>
      <c r="D26" s="66">
        <v>3676</v>
      </c>
      <c r="E26" s="6"/>
      <c r="F26" s="6"/>
      <c r="G26" s="6"/>
      <c r="H26" s="66">
        <v>17690</v>
      </c>
      <c r="I26" s="6"/>
      <c r="J26" s="32"/>
    </row>
    <row r="27" spans="2:10" s="4" customFormat="1" ht="27.75" customHeight="1" x14ac:dyDescent="0.55000000000000004">
      <c r="B27" s="6" t="s">
        <v>265</v>
      </c>
      <c r="D27" s="66">
        <v>2709</v>
      </c>
      <c r="E27" s="6"/>
      <c r="F27" s="6"/>
      <c r="G27" s="6"/>
      <c r="H27" s="66">
        <v>14516</v>
      </c>
      <c r="I27" s="6"/>
      <c r="J27" s="32"/>
    </row>
    <row r="28" spans="2:10" s="4" customFormat="1" ht="27.75" customHeight="1" x14ac:dyDescent="0.55000000000000004">
      <c r="B28" s="6" t="s">
        <v>272</v>
      </c>
      <c r="D28" s="66">
        <v>1721</v>
      </c>
      <c r="E28" s="6"/>
      <c r="F28" s="6"/>
      <c r="G28" s="6"/>
      <c r="H28" s="66">
        <v>12666</v>
      </c>
      <c r="I28" s="6"/>
      <c r="J28" s="32"/>
    </row>
    <row r="29" spans="2:10" s="4" customFormat="1" ht="27.75" customHeight="1" x14ac:dyDescent="0.55000000000000004">
      <c r="B29" s="6" t="s">
        <v>270</v>
      </c>
      <c r="D29" s="66">
        <v>2481</v>
      </c>
      <c r="E29" s="6"/>
      <c r="F29" s="6"/>
      <c r="G29" s="6"/>
      <c r="H29" s="66">
        <v>12146</v>
      </c>
      <c r="I29" s="6"/>
      <c r="J29" s="32"/>
    </row>
    <row r="30" spans="2:10" s="4" customFormat="1" ht="27.75" customHeight="1" x14ac:dyDescent="0.55000000000000004">
      <c r="B30" s="6" t="s">
        <v>273</v>
      </c>
      <c r="D30" s="66">
        <v>729</v>
      </c>
      <c r="E30" s="6"/>
      <c r="F30" s="6"/>
      <c r="G30" s="6"/>
      <c r="H30" s="66">
        <v>9984</v>
      </c>
      <c r="I30" s="6"/>
      <c r="J30" s="32"/>
    </row>
    <row r="31" spans="2:10" s="4" customFormat="1" ht="27.75" customHeight="1" x14ac:dyDescent="0.55000000000000004">
      <c r="B31" s="6" t="s">
        <v>290</v>
      </c>
      <c r="D31" s="66">
        <v>0</v>
      </c>
      <c r="E31" s="6"/>
      <c r="F31" s="6"/>
      <c r="G31" s="6"/>
      <c r="H31" s="66">
        <v>3786</v>
      </c>
      <c r="I31" s="6"/>
      <c r="J31" s="32"/>
    </row>
    <row r="32" spans="2:10" s="4" customFormat="1" ht="27.75" customHeight="1" x14ac:dyDescent="0.55000000000000004">
      <c r="B32" s="6" t="s">
        <v>274</v>
      </c>
      <c r="D32" s="66">
        <v>423</v>
      </c>
      <c r="E32" s="6"/>
      <c r="F32" s="6"/>
      <c r="G32" s="6"/>
      <c r="H32" s="66">
        <v>2089</v>
      </c>
      <c r="I32" s="6"/>
      <c r="J32" s="32"/>
    </row>
    <row r="33" spans="1:10" s="4" customFormat="1" ht="21.75" customHeight="1" x14ac:dyDescent="0.55000000000000004">
      <c r="D33" s="66"/>
      <c r="E33" s="6"/>
      <c r="F33" s="6"/>
      <c r="G33" s="6"/>
      <c r="H33" s="66"/>
      <c r="I33" s="6"/>
      <c r="J33" s="32"/>
    </row>
    <row r="34" spans="1:10" ht="21.75" customHeight="1" thickBot="1" x14ac:dyDescent="0.6">
      <c r="B34" s="224" t="s">
        <v>68</v>
      </c>
      <c r="C34" s="224"/>
      <c r="D34" s="68">
        <f>SUM(D10:D33)</f>
        <v>2109094595</v>
      </c>
      <c r="E34" s="69"/>
      <c r="F34" s="70"/>
      <c r="G34" s="69"/>
      <c r="H34" s="68">
        <f>SUM(H10:H33)</f>
        <v>10134560121</v>
      </c>
      <c r="I34" s="69"/>
      <c r="J34" s="97"/>
    </row>
    <row r="35" spans="1:10" ht="21.75" customHeight="1" thickTop="1" x14ac:dyDescent="0.55000000000000004">
      <c r="D35" s="2" t="s">
        <v>200</v>
      </c>
      <c r="J35" s="94"/>
    </row>
    <row r="36" spans="1:10" ht="21" customHeight="1" x14ac:dyDescent="0.55000000000000004">
      <c r="A36" s="173">
        <v>13</v>
      </c>
      <c r="B36" s="173"/>
      <c r="C36" s="173"/>
      <c r="D36" s="173"/>
      <c r="E36" s="173"/>
      <c r="F36" s="173"/>
      <c r="G36" s="173"/>
      <c r="H36" s="173"/>
      <c r="I36" s="173"/>
      <c r="J36" s="173"/>
    </row>
    <row r="37" spans="1:10" ht="21.75" customHeight="1" x14ac:dyDescent="0.55000000000000004">
      <c r="J37" s="94"/>
    </row>
  </sheetData>
  <sortState xmlns:xlrd2="http://schemas.microsoft.com/office/spreadsheetml/2017/richdata2" ref="B10:H32">
    <sortCondition descending="1" ref="H10:H32"/>
  </sortState>
  <mergeCells count="13">
    <mergeCell ref="A36:J36"/>
    <mergeCell ref="B2:J2"/>
    <mergeCell ref="B3:J3"/>
    <mergeCell ref="B4:J4"/>
    <mergeCell ref="B34:C3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5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B10" sqref="B10:F12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4" t="s">
        <v>85</v>
      </c>
      <c r="C2" s="174"/>
      <c r="D2" s="174"/>
      <c r="E2" s="174"/>
      <c r="F2" s="174"/>
    </row>
    <row r="3" spans="2:16" ht="30" x14ac:dyDescent="0.55000000000000004">
      <c r="B3" s="174" t="s">
        <v>39</v>
      </c>
      <c r="C3" s="174"/>
      <c r="D3" s="174"/>
      <c r="E3" s="174"/>
      <c r="F3" s="174"/>
    </row>
    <row r="4" spans="2:16" ht="30" x14ac:dyDescent="0.55000000000000004">
      <c r="B4" s="174" t="s">
        <v>245</v>
      </c>
      <c r="C4" s="174"/>
      <c r="D4" s="174"/>
      <c r="E4" s="174"/>
      <c r="F4" s="174"/>
    </row>
    <row r="5" spans="2:16" ht="125.25" customHeight="1" x14ac:dyDescent="0.55000000000000004"/>
    <row r="6" spans="2:16" s="19" customFormat="1" ht="24" x14ac:dyDescent="0.6">
      <c r="B6" s="46" t="s">
        <v>214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17" t="s">
        <v>67</v>
      </c>
      <c r="D8" s="174" t="s">
        <v>41</v>
      </c>
      <c r="F8" s="174" t="s">
        <v>244</v>
      </c>
    </row>
    <row r="9" spans="2:16" ht="30" x14ac:dyDescent="0.55000000000000004">
      <c r="B9" s="227" t="s">
        <v>67</v>
      </c>
      <c r="D9" s="228" t="s">
        <v>36</v>
      </c>
      <c r="F9" s="228" t="s">
        <v>36</v>
      </c>
    </row>
    <row r="10" spans="2:16" x14ac:dyDescent="0.55000000000000004">
      <c r="B10" s="2" t="s">
        <v>67</v>
      </c>
      <c r="D10" s="71">
        <v>0</v>
      </c>
      <c r="E10" s="69"/>
      <c r="F10" s="71">
        <v>12922581</v>
      </c>
    </row>
    <row r="11" spans="2:16" x14ac:dyDescent="0.55000000000000004">
      <c r="B11" s="2" t="s">
        <v>86</v>
      </c>
      <c r="D11" s="71">
        <v>0</v>
      </c>
      <c r="E11" s="69"/>
      <c r="F11" s="71">
        <v>6478497</v>
      </c>
    </row>
    <row r="12" spans="2:16" x14ac:dyDescent="0.55000000000000004">
      <c r="B12" s="2" t="s">
        <v>124</v>
      </c>
      <c r="D12" s="71">
        <v>59003</v>
      </c>
      <c r="E12" s="69"/>
      <c r="F12" s="71">
        <v>1706387</v>
      </c>
    </row>
    <row r="13" spans="2:16" ht="21.75" thickBot="1" x14ac:dyDescent="0.6">
      <c r="B13" s="24" t="s">
        <v>68</v>
      </c>
      <c r="D13" s="68">
        <f>SUM(D10:D12)</f>
        <v>59003</v>
      </c>
      <c r="E13" s="69"/>
      <c r="F13" s="68">
        <f>SUM(F10:F12)</f>
        <v>21107465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6">
        <v>14</v>
      </c>
      <c r="B17" s="226"/>
      <c r="C17" s="226"/>
      <c r="D17" s="226"/>
      <c r="E17" s="226"/>
      <c r="F17" s="226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sheetPr>
    <pageSetUpPr fitToPage="1"/>
  </sheetPr>
  <dimension ref="A1:K21"/>
  <sheetViews>
    <sheetView rightToLeft="1" view="pageBreakPreview" zoomScale="110" zoomScaleNormal="100" zoomScaleSheetLayoutView="110" workbookViewId="0">
      <selection activeCell="A16" sqref="A16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91" t="s">
        <v>85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25.5" x14ac:dyDescent="0.25">
      <c r="A2" s="191" t="s">
        <v>39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1" ht="25.5" x14ac:dyDescent="0.25">
      <c r="A3" s="191" t="s">
        <v>245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1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ht="24" x14ac:dyDescent="0.25">
      <c r="A5" s="229" t="s">
        <v>221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</row>
    <row r="6" spans="1:11" ht="21" x14ac:dyDescent="0.25">
      <c r="A6" s="126"/>
      <c r="B6" s="126"/>
      <c r="C6" s="126"/>
      <c r="D6" s="126"/>
      <c r="E6" s="126"/>
      <c r="F6" s="126"/>
      <c r="G6" s="126"/>
      <c r="H6" s="126"/>
      <c r="I6" s="128" t="s">
        <v>41</v>
      </c>
      <c r="J6" s="126"/>
      <c r="K6" s="128" t="s">
        <v>152</v>
      </c>
    </row>
    <row r="7" spans="1:11" ht="114" customHeight="1" x14ac:dyDescent="0.25">
      <c r="A7" s="128" t="s">
        <v>181</v>
      </c>
      <c r="B7" s="126"/>
      <c r="C7" s="144" t="s">
        <v>182</v>
      </c>
      <c r="D7" s="126"/>
      <c r="E7" s="144" t="s">
        <v>183</v>
      </c>
      <c r="F7" s="126"/>
      <c r="G7" s="144" t="s">
        <v>184</v>
      </c>
      <c r="H7" s="126"/>
      <c r="I7" s="143" t="s">
        <v>185</v>
      </c>
      <c r="J7" s="126"/>
      <c r="K7" s="143" t="s">
        <v>185</v>
      </c>
    </row>
    <row r="8" spans="1:11" x14ac:dyDescent="0.25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1" x14ac:dyDescent="0.25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</row>
    <row r="10" spans="1:11" x14ac:dyDescent="0.25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</row>
    <row r="11" spans="1:11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</row>
    <row r="12" spans="1:11" ht="15.75" thickBot="1" x14ac:dyDescent="0.3">
      <c r="A12" s="161" t="s">
        <v>62</v>
      </c>
      <c r="B12" s="126"/>
      <c r="C12" s="160"/>
      <c r="D12" s="126"/>
      <c r="E12" s="160"/>
      <c r="F12" s="126"/>
      <c r="G12" s="160"/>
      <c r="H12" s="126"/>
      <c r="I12" s="160"/>
      <c r="J12" s="126"/>
      <c r="K12" s="160"/>
    </row>
    <row r="13" spans="1:11" ht="15.75" thickTop="1" x14ac:dyDescent="0.25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</row>
    <row r="14" spans="1:11" x14ac:dyDescent="0.2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</row>
    <row r="15" spans="1:11" ht="29.25" customHeight="1" x14ac:dyDescent="0.25">
      <c r="A15" s="212">
        <v>15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</row>
    <row r="16" spans="1:11" x14ac:dyDescent="0.2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</row>
    <row r="17" spans="1:11" x14ac:dyDescent="0.25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</row>
    <row r="18" spans="1:11" x14ac:dyDescent="0.25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</row>
    <row r="19" spans="1:11" x14ac:dyDescent="0.25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</row>
    <row r="20" spans="1:11" x14ac:dyDescent="0.25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</row>
    <row r="21" spans="1:11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</row>
  </sheetData>
  <mergeCells count="5">
    <mergeCell ref="A1:K1"/>
    <mergeCell ref="A2:K2"/>
    <mergeCell ref="A3:K3"/>
    <mergeCell ref="A5:K5"/>
    <mergeCell ref="A15:K15"/>
  </mergeCells>
  <pageMargins left="0.7" right="0.7" top="0.75" bottom="0.75" header="0.3" footer="0.3"/>
  <pageSetup paperSize="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7"/>
  <sheetViews>
    <sheetView rightToLeft="1" view="pageBreakPreview" topLeftCell="A4" zoomScale="85" zoomScaleNormal="110" zoomScaleSheetLayoutView="85" workbookViewId="0">
      <selection activeCell="F21" sqref="F21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4" t="s">
        <v>85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</row>
    <row r="3" spans="2:28" ht="30" x14ac:dyDescent="0.55000000000000004">
      <c r="B3" s="174" t="s">
        <v>39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</row>
    <row r="4" spans="2:28" ht="30" x14ac:dyDescent="0.55000000000000004">
      <c r="B4" s="174" t="s">
        <v>245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2:28" ht="67.5" customHeight="1" x14ac:dyDescent="0.55000000000000004"/>
    <row r="6" spans="2:28" ht="30" x14ac:dyDescent="0.55000000000000004">
      <c r="B6" s="199" t="s">
        <v>222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30" customFormat="1" ht="24" x14ac:dyDescent="0.6">
      <c r="B7" s="230" t="s">
        <v>1</v>
      </c>
      <c r="D7" s="225" t="s">
        <v>47</v>
      </c>
      <c r="E7" s="225" t="s">
        <v>47</v>
      </c>
      <c r="F7" s="225" t="s">
        <v>47</v>
      </c>
      <c r="G7" s="225" t="s">
        <v>47</v>
      </c>
      <c r="H7" s="225" t="s">
        <v>47</v>
      </c>
      <c r="J7" s="225" t="s">
        <v>41</v>
      </c>
      <c r="K7" s="225" t="s">
        <v>41</v>
      </c>
      <c r="L7" s="225" t="s">
        <v>41</v>
      </c>
      <c r="M7" s="225" t="s">
        <v>41</v>
      </c>
      <c r="N7" s="225" t="s">
        <v>41</v>
      </c>
      <c r="P7" s="225" t="s">
        <v>42</v>
      </c>
      <c r="Q7" s="225" t="s">
        <v>42</v>
      </c>
      <c r="R7" s="225" t="s">
        <v>42</v>
      </c>
      <c r="S7" s="225" t="s">
        <v>42</v>
      </c>
      <c r="T7" s="225" t="s">
        <v>42</v>
      </c>
    </row>
    <row r="8" spans="2:28" s="30" customFormat="1" ht="63.75" customHeight="1" x14ac:dyDescent="0.6">
      <c r="B8" s="230" t="s">
        <v>1</v>
      </c>
      <c r="D8" s="125" t="s">
        <v>176</v>
      </c>
      <c r="E8" s="45"/>
      <c r="F8" s="231" t="s">
        <v>48</v>
      </c>
      <c r="G8" s="45"/>
      <c r="H8" s="231" t="s">
        <v>49</v>
      </c>
      <c r="J8" s="231" t="s">
        <v>50</v>
      </c>
      <c r="K8" s="45"/>
      <c r="L8" s="231" t="s">
        <v>45</v>
      </c>
      <c r="M8" s="45"/>
      <c r="N8" s="231" t="s">
        <v>51</v>
      </c>
      <c r="P8" s="231" t="s">
        <v>50</v>
      </c>
      <c r="Q8" s="45"/>
      <c r="R8" s="231" t="s">
        <v>45</v>
      </c>
      <c r="S8" s="45"/>
      <c r="T8" s="231" t="s">
        <v>51</v>
      </c>
    </row>
    <row r="9" spans="2:28" s="30" customFormat="1" ht="24" x14ac:dyDescent="0.6">
      <c r="B9" s="98" t="s">
        <v>101</v>
      </c>
      <c r="D9" s="75" t="s">
        <v>177</v>
      </c>
      <c r="F9" s="66">
        <v>90000</v>
      </c>
      <c r="H9" s="66">
        <v>3500</v>
      </c>
      <c r="J9" s="75">
        <v>0</v>
      </c>
      <c r="L9" s="75">
        <v>0</v>
      </c>
      <c r="N9" s="75">
        <v>0</v>
      </c>
      <c r="P9" s="66">
        <v>315000000</v>
      </c>
      <c r="R9" s="75">
        <v>19434447</v>
      </c>
      <c r="T9" s="66">
        <v>295565553</v>
      </c>
    </row>
    <row r="10" spans="2:28" s="30" customFormat="1" ht="24" x14ac:dyDescent="0.6">
      <c r="B10" s="98" t="s">
        <v>115</v>
      </c>
      <c r="D10" s="75" t="s">
        <v>122</v>
      </c>
      <c r="F10" s="66">
        <v>40000</v>
      </c>
      <c r="H10" s="66">
        <v>7300</v>
      </c>
      <c r="J10" s="75">
        <v>0</v>
      </c>
      <c r="L10" s="75">
        <v>0</v>
      </c>
      <c r="N10" s="75">
        <v>0</v>
      </c>
      <c r="P10" s="66">
        <v>292000000</v>
      </c>
      <c r="R10" s="75">
        <v>0</v>
      </c>
      <c r="T10" s="66">
        <v>292000000</v>
      </c>
    </row>
    <row r="11" spans="2:28" s="30" customFormat="1" ht="24" x14ac:dyDescent="0.6">
      <c r="B11" s="98" t="s">
        <v>104</v>
      </c>
      <c r="D11" s="75" t="s">
        <v>178</v>
      </c>
      <c r="F11" s="66">
        <v>3450000</v>
      </c>
      <c r="H11" s="66">
        <v>82</v>
      </c>
      <c r="J11" s="75">
        <v>0</v>
      </c>
      <c r="L11" s="75">
        <v>0</v>
      </c>
      <c r="N11" s="75">
        <v>0</v>
      </c>
      <c r="P11" s="66">
        <v>282900000</v>
      </c>
      <c r="R11" s="75">
        <v>0</v>
      </c>
      <c r="T11" s="66">
        <v>282900000</v>
      </c>
    </row>
    <row r="12" spans="2:28" s="30" customFormat="1" ht="24" x14ac:dyDescent="0.6">
      <c r="B12" s="98" t="s">
        <v>117</v>
      </c>
      <c r="D12" s="75" t="s">
        <v>179</v>
      </c>
      <c r="F12" s="66">
        <v>230550</v>
      </c>
      <c r="H12" s="66">
        <v>850</v>
      </c>
      <c r="J12" s="75">
        <v>0</v>
      </c>
      <c r="L12" s="75">
        <v>0</v>
      </c>
      <c r="N12" s="75">
        <v>0</v>
      </c>
      <c r="P12" s="66">
        <v>195967500</v>
      </c>
      <c r="R12" s="75">
        <v>0</v>
      </c>
      <c r="T12" s="66">
        <v>195967500</v>
      </c>
    </row>
    <row r="13" spans="2:28" s="30" customFormat="1" ht="24" x14ac:dyDescent="0.6">
      <c r="B13" s="98" t="s">
        <v>111</v>
      </c>
      <c r="D13" s="75" t="s">
        <v>225</v>
      </c>
      <c r="F13" s="66">
        <v>50000</v>
      </c>
      <c r="H13" s="66">
        <v>2170</v>
      </c>
      <c r="J13" s="75">
        <v>0</v>
      </c>
      <c r="L13" s="75">
        <v>0</v>
      </c>
      <c r="N13" s="75">
        <v>0</v>
      </c>
      <c r="P13" s="66">
        <v>108500000</v>
      </c>
      <c r="R13" s="75">
        <v>1898385</v>
      </c>
      <c r="T13" s="66">
        <v>106601615</v>
      </c>
    </row>
    <row r="14" spans="2:28" s="30" customFormat="1" ht="24" x14ac:dyDescent="0.6">
      <c r="B14" s="98" t="s">
        <v>120</v>
      </c>
      <c r="D14" s="75" t="s">
        <v>180</v>
      </c>
      <c r="F14" s="66">
        <v>100000</v>
      </c>
      <c r="H14" s="66">
        <v>1060</v>
      </c>
      <c r="J14" s="75">
        <v>0</v>
      </c>
      <c r="L14" s="75">
        <v>0</v>
      </c>
      <c r="N14" s="75">
        <v>0</v>
      </c>
      <c r="P14" s="66">
        <v>106000000</v>
      </c>
      <c r="R14" s="75">
        <v>721088</v>
      </c>
      <c r="T14" s="66">
        <v>105278912</v>
      </c>
    </row>
    <row r="15" spans="2:28" s="30" customFormat="1" ht="24" x14ac:dyDescent="0.6">
      <c r="B15" s="98" t="s">
        <v>89</v>
      </c>
      <c r="D15" s="75" t="s">
        <v>241</v>
      </c>
      <c r="F15" s="66">
        <v>8987</v>
      </c>
      <c r="H15" s="66">
        <v>9500</v>
      </c>
      <c r="J15" s="75">
        <v>0</v>
      </c>
      <c r="L15" s="75">
        <v>0</v>
      </c>
      <c r="N15" s="75">
        <v>0</v>
      </c>
      <c r="P15" s="66">
        <v>85376500</v>
      </c>
      <c r="R15" s="75">
        <v>1493801</v>
      </c>
      <c r="T15" s="66">
        <v>83882699</v>
      </c>
    </row>
    <row r="16" spans="2:28" s="30" customFormat="1" ht="24" x14ac:dyDescent="0.6">
      <c r="B16" s="98" t="s">
        <v>126</v>
      </c>
      <c r="D16" s="75" t="s">
        <v>242</v>
      </c>
      <c r="F16" s="66">
        <v>1000000</v>
      </c>
      <c r="H16" s="66">
        <v>70</v>
      </c>
      <c r="J16" s="75">
        <v>0</v>
      </c>
      <c r="L16" s="75">
        <v>0</v>
      </c>
      <c r="N16" s="75">
        <v>0</v>
      </c>
      <c r="P16" s="66">
        <v>70000000</v>
      </c>
      <c r="R16" s="75">
        <v>4021950</v>
      </c>
      <c r="T16" s="66">
        <v>65978050</v>
      </c>
    </row>
    <row r="17" spans="2:20" s="30" customFormat="1" ht="24" x14ac:dyDescent="0.6">
      <c r="B17" s="98" t="s">
        <v>227</v>
      </c>
      <c r="D17" s="75" t="s">
        <v>241</v>
      </c>
      <c r="F17" s="66">
        <v>60000</v>
      </c>
      <c r="H17" s="66">
        <v>850</v>
      </c>
      <c r="J17" s="75">
        <v>0</v>
      </c>
      <c r="L17" s="75">
        <v>0</v>
      </c>
      <c r="N17" s="75">
        <v>0</v>
      </c>
      <c r="P17" s="66">
        <v>51000000</v>
      </c>
      <c r="R17" s="75">
        <v>2680727</v>
      </c>
      <c r="T17" s="66">
        <v>48319273</v>
      </c>
    </row>
    <row r="18" spans="2:20" s="30" customFormat="1" ht="24" x14ac:dyDescent="0.6">
      <c r="B18" s="98" t="s">
        <v>100</v>
      </c>
      <c r="D18" s="75" t="s">
        <v>123</v>
      </c>
      <c r="F18" s="66">
        <v>120690</v>
      </c>
      <c r="H18" s="66">
        <v>320</v>
      </c>
      <c r="J18" s="75">
        <v>0</v>
      </c>
      <c r="L18" s="75">
        <v>0</v>
      </c>
      <c r="N18" s="75">
        <v>0</v>
      </c>
      <c r="P18" s="66">
        <v>38620800</v>
      </c>
      <c r="R18" s="75">
        <v>0</v>
      </c>
      <c r="T18" s="66">
        <v>38620800</v>
      </c>
    </row>
    <row r="19" spans="2:20" s="30" customFormat="1" ht="24" x14ac:dyDescent="0.6">
      <c r="B19" s="98" t="s">
        <v>128</v>
      </c>
      <c r="D19" s="75" t="s">
        <v>243</v>
      </c>
      <c r="F19" s="66">
        <v>200000</v>
      </c>
      <c r="H19" s="66">
        <v>82</v>
      </c>
      <c r="J19" s="75">
        <v>0</v>
      </c>
      <c r="L19" s="75">
        <v>0</v>
      </c>
      <c r="N19" s="75">
        <v>0</v>
      </c>
      <c r="P19" s="66">
        <v>16400000</v>
      </c>
      <c r="R19" s="75">
        <v>0</v>
      </c>
      <c r="T19" s="66">
        <v>16400000</v>
      </c>
    </row>
    <row r="20" spans="2:20" ht="21.75" thickBot="1" x14ac:dyDescent="0.6">
      <c r="B20" s="70" t="s">
        <v>68</v>
      </c>
      <c r="C20" s="102"/>
      <c r="D20" s="102"/>
      <c r="E20" s="102"/>
      <c r="F20" s="68"/>
      <c r="G20" s="70"/>
      <c r="H20" s="68"/>
      <c r="I20" s="69"/>
      <c r="J20" s="68">
        <f>SUM(J9:J19)</f>
        <v>0</v>
      </c>
      <c r="K20" s="69"/>
      <c r="L20" s="68">
        <f>SUM(L9:L19)</f>
        <v>0</v>
      </c>
      <c r="M20" s="69"/>
      <c r="N20" s="68">
        <f>SUM(N9:N19)</f>
        <v>0</v>
      </c>
      <c r="O20" s="69"/>
      <c r="P20" s="68">
        <f>SUM(P9:P19)</f>
        <v>1561764800</v>
      </c>
      <c r="Q20" s="69"/>
      <c r="R20" s="68">
        <f>SUM(R9:R19)</f>
        <v>30250398</v>
      </c>
      <c r="S20" s="69"/>
      <c r="T20" s="68">
        <f>SUM(T9:T19)</f>
        <v>1531514402</v>
      </c>
    </row>
    <row r="21" spans="2:20" ht="21.75" thickTop="1" x14ac:dyDescent="0.55000000000000004">
      <c r="L21"/>
    </row>
    <row r="22" spans="2:20" ht="30" x14ac:dyDescent="0.55000000000000004">
      <c r="B22" s="69"/>
      <c r="C22" s="69"/>
      <c r="D22" s="69"/>
      <c r="E22" s="69"/>
      <c r="F22" s="69"/>
      <c r="G22" s="69"/>
      <c r="H22" s="69"/>
      <c r="I22" s="69"/>
      <c r="J22" s="79">
        <v>16</v>
      </c>
      <c r="K22" s="69"/>
      <c r="L22" s="140"/>
      <c r="M22" s="69"/>
      <c r="N22" s="69"/>
      <c r="O22" s="69"/>
      <c r="P22" s="69"/>
      <c r="Q22" s="69"/>
      <c r="R22" s="69"/>
      <c r="S22" s="69"/>
      <c r="T22" s="69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/>
    </row>
    <row r="35" spans="12:12" x14ac:dyDescent="0.55000000000000004">
      <c r="L35"/>
    </row>
    <row r="36" spans="12:12" x14ac:dyDescent="0.55000000000000004">
      <c r="L36"/>
    </row>
    <row r="37" spans="12:12" x14ac:dyDescent="0.55000000000000004">
      <c r="L37" s="92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sheetPr>
    <pageSetUpPr fitToPage="1"/>
  </sheetPr>
  <dimension ref="A1:S17"/>
  <sheetViews>
    <sheetView rightToLeft="1" workbookViewId="0">
      <selection activeCell="A8" sqref="A8:S8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91" t="s">
        <v>85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</row>
    <row r="2" spans="1:19" ht="25.5" x14ac:dyDescent="0.25">
      <c r="A2" s="191" t="s">
        <v>39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</row>
    <row r="3" spans="1:19" ht="25.5" x14ac:dyDescent="0.25">
      <c r="A3" s="191" t="s">
        <v>245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</row>
    <row r="4" spans="1:19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 ht="24" x14ac:dyDescent="0.25">
      <c r="A5" s="229" t="s">
        <v>223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</row>
    <row r="6" spans="1:19" ht="21" x14ac:dyDescent="0.25">
      <c r="A6" s="193" t="s">
        <v>186</v>
      </c>
      <c r="B6" s="126"/>
      <c r="C6" s="126"/>
      <c r="D6" s="126"/>
      <c r="E6" s="126"/>
      <c r="F6" s="126"/>
      <c r="G6" s="126"/>
      <c r="H6" s="126"/>
      <c r="I6" s="193" t="s">
        <v>41</v>
      </c>
      <c r="J6" s="193"/>
      <c r="K6" s="193"/>
      <c r="L6" s="193"/>
      <c r="M6" s="193"/>
      <c r="N6" s="126"/>
      <c r="O6" s="193" t="s">
        <v>152</v>
      </c>
      <c r="P6" s="193"/>
      <c r="Q6" s="193"/>
      <c r="R6" s="193"/>
      <c r="S6" s="193"/>
    </row>
    <row r="7" spans="1:19" ht="63" x14ac:dyDescent="0.25">
      <c r="A7" s="193"/>
      <c r="B7" s="126"/>
      <c r="C7" s="144" t="s">
        <v>187</v>
      </c>
      <c r="D7" s="126"/>
      <c r="E7" s="144" t="s">
        <v>73</v>
      </c>
      <c r="F7" s="126"/>
      <c r="G7" s="144" t="s">
        <v>188</v>
      </c>
      <c r="H7" s="126"/>
      <c r="I7" s="143" t="s">
        <v>44</v>
      </c>
      <c r="J7" s="127"/>
      <c r="K7" s="143" t="s">
        <v>45</v>
      </c>
      <c r="L7" s="127"/>
      <c r="M7" s="143" t="s">
        <v>46</v>
      </c>
      <c r="N7" s="126"/>
      <c r="O7" s="143" t="s">
        <v>44</v>
      </c>
      <c r="P7" s="127"/>
      <c r="Q7" s="143" t="s">
        <v>45</v>
      </c>
      <c r="R7" s="127"/>
      <c r="S7" s="143" t="s">
        <v>46</v>
      </c>
    </row>
    <row r="8" spans="1:19" ht="18.75" x14ac:dyDescent="0.25">
      <c r="A8" s="136" t="s">
        <v>90</v>
      </c>
      <c r="B8" s="126"/>
      <c r="C8" s="145"/>
      <c r="D8" s="126"/>
      <c r="E8" s="172" t="s">
        <v>92</v>
      </c>
      <c r="F8" s="126"/>
      <c r="G8" s="134">
        <v>18</v>
      </c>
      <c r="H8" s="126"/>
      <c r="I8" s="133">
        <v>77114843</v>
      </c>
      <c r="J8" s="126"/>
      <c r="K8" s="133">
        <v>0</v>
      </c>
      <c r="L8" s="126"/>
      <c r="M8" s="133">
        <v>77114843</v>
      </c>
      <c r="N8" s="126"/>
      <c r="O8" s="133">
        <v>1988900495</v>
      </c>
      <c r="P8" s="126"/>
      <c r="Q8" s="133">
        <v>0</v>
      </c>
      <c r="R8" s="126"/>
      <c r="S8" s="133">
        <v>1988900495</v>
      </c>
    </row>
    <row r="9" spans="1:19" ht="21.75" thickBot="1" x14ac:dyDescent="0.3">
      <c r="A9" s="137" t="s">
        <v>62</v>
      </c>
      <c r="B9" s="126"/>
      <c r="C9" s="135"/>
      <c r="D9" s="126"/>
      <c r="E9" s="171"/>
      <c r="F9" s="126"/>
      <c r="G9" s="135"/>
      <c r="H9" s="126"/>
      <c r="I9" s="135">
        <f>SUM(I8)</f>
        <v>77114843</v>
      </c>
      <c r="J9" s="126"/>
      <c r="K9" s="135">
        <v>0</v>
      </c>
      <c r="L9" s="126"/>
      <c r="M9" s="135">
        <f>SUM(M8)</f>
        <v>77114843</v>
      </c>
      <c r="N9" s="126"/>
      <c r="O9" s="135">
        <f>SUM(O8)</f>
        <v>1988900495</v>
      </c>
      <c r="P9" s="126"/>
      <c r="Q9" s="135">
        <v>0</v>
      </c>
      <c r="R9" s="126"/>
      <c r="S9" s="135">
        <f>SUM(S8)</f>
        <v>1988900495</v>
      </c>
    </row>
    <row r="10" spans="1:19" ht="15.75" thickTop="1" x14ac:dyDescent="0.25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spans="1:19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</row>
    <row r="12" spans="1:19" x14ac:dyDescent="0.25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</row>
    <row r="13" spans="1:19" x14ac:dyDescent="0.25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</row>
    <row r="14" spans="1:19" x14ac:dyDescent="0.2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spans="1:19" ht="30" x14ac:dyDescent="0.25">
      <c r="A15" s="173">
        <v>17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</row>
    <row r="16" spans="1:19" x14ac:dyDescent="0.2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</row>
    <row r="17" spans="1:19" x14ac:dyDescent="0.25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</row>
  </sheetData>
  <mergeCells count="8">
    <mergeCell ref="A15:S15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36"/>
  <sheetViews>
    <sheetView rightToLeft="1" view="pageBreakPreview" zoomScale="70" zoomScaleNormal="70" zoomScaleSheetLayoutView="70" workbookViewId="0">
      <selection activeCell="B6" sqref="B6:J6"/>
    </sheetView>
  </sheetViews>
  <sheetFormatPr defaultRowHeight="21.75" customHeight="1" x14ac:dyDescent="0.25"/>
  <cols>
    <col min="1" max="1" width="2.7109375" style="25" customWidth="1"/>
    <col min="2" max="2" width="38.85546875" style="25" customWidth="1"/>
    <col min="3" max="3" width="1" style="25" customWidth="1"/>
    <col min="4" max="4" width="16.42578125" style="25" bestFit="1" customWidth="1"/>
    <col min="5" max="5" width="3" style="25" bestFit="1" customWidth="1"/>
    <col min="6" max="6" width="13.140625" style="25" bestFit="1" customWidth="1"/>
    <col min="7" max="7" width="3" style="25" bestFit="1" customWidth="1"/>
    <col min="8" max="8" width="16.42578125" style="25" bestFit="1" customWidth="1"/>
    <col min="9" max="9" width="3" style="25" bestFit="1" customWidth="1"/>
    <col min="10" max="10" width="17.85546875" style="25" bestFit="1" customWidth="1"/>
    <col min="11" max="11" width="3" style="25" bestFit="1" customWidth="1"/>
    <col min="12" max="12" width="13.28515625" style="25" customWidth="1"/>
    <col min="13" max="13" width="3" style="25" bestFit="1" customWidth="1"/>
    <col min="14" max="14" width="17.85546875" style="25" bestFit="1" customWidth="1"/>
    <col min="15" max="15" width="1" style="25" customWidth="1"/>
    <col min="16" max="16" width="9.140625" style="25" customWidth="1"/>
    <col min="17" max="16384" width="9.140625" style="25"/>
  </cols>
  <sheetData>
    <row r="2" spans="2:22" ht="27" customHeight="1" x14ac:dyDescent="0.25">
      <c r="B2" s="235" t="s">
        <v>85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2:22" ht="27" customHeight="1" x14ac:dyDescent="0.25">
      <c r="B3" s="235" t="s">
        <v>39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2:22" ht="27" customHeight="1" x14ac:dyDescent="0.25">
      <c r="B4" s="235" t="s">
        <v>245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2:22" s="26" customFormat="1" ht="21.75" customHeight="1" x14ac:dyDescent="0.25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22" s="2" customFormat="1" ht="30.75" customHeight="1" x14ac:dyDescent="0.55000000000000004">
      <c r="B6" s="233" t="s">
        <v>206</v>
      </c>
      <c r="C6" s="233"/>
      <c r="D6" s="233"/>
      <c r="E6" s="233"/>
      <c r="F6" s="233"/>
      <c r="G6" s="233"/>
      <c r="H6" s="233"/>
      <c r="I6" s="233"/>
      <c r="J6" s="233"/>
      <c r="K6" s="47"/>
      <c r="L6" s="47"/>
      <c r="M6" s="47"/>
      <c r="N6" s="47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6"/>
      <c r="C7" s="19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11"/>
      <c r="P7" s="11"/>
      <c r="Q7" s="11"/>
      <c r="R7" s="11"/>
      <c r="S7" s="11"/>
      <c r="T7" s="11"/>
      <c r="U7" s="11"/>
      <c r="V7" s="11"/>
    </row>
    <row r="8" spans="2:22" s="26" customFormat="1" ht="21.75" customHeight="1" x14ac:dyDescent="0.25">
      <c r="B8" s="234" t="s">
        <v>40</v>
      </c>
      <c r="C8" s="234" t="s">
        <v>40</v>
      </c>
      <c r="D8" s="234" t="s">
        <v>41</v>
      </c>
      <c r="E8" s="234" t="s">
        <v>41</v>
      </c>
      <c r="F8" s="234" t="s">
        <v>41</v>
      </c>
      <c r="G8" s="234" t="s">
        <v>41</v>
      </c>
      <c r="H8" s="234" t="s">
        <v>41</v>
      </c>
      <c r="I8" s="81"/>
      <c r="J8" s="234" t="s">
        <v>42</v>
      </c>
      <c r="K8" s="234" t="s">
        <v>42</v>
      </c>
      <c r="L8" s="234" t="s">
        <v>42</v>
      </c>
      <c r="M8" s="234" t="s">
        <v>42</v>
      </c>
      <c r="N8" s="234" t="s">
        <v>42</v>
      </c>
    </row>
    <row r="9" spans="2:22" s="27" customFormat="1" ht="58.5" customHeight="1" x14ac:dyDescent="0.25">
      <c r="B9" s="237" t="s">
        <v>43</v>
      </c>
      <c r="C9" s="82"/>
      <c r="D9" s="237" t="s">
        <v>44</v>
      </c>
      <c r="E9" s="82"/>
      <c r="F9" s="237" t="s">
        <v>45</v>
      </c>
      <c r="G9" s="82"/>
      <c r="H9" s="237" t="s">
        <v>46</v>
      </c>
      <c r="I9" s="81"/>
      <c r="J9" s="237" t="s">
        <v>44</v>
      </c>
      <c r="K9" s="82"/>
      <c r="L9" s="237" t="s">
        <v>45</v>
      </c>
      <c r="M9" s="82"/>
      <c r="N9" s="237" t="s">
        <v>46</v>
      </c>
    </row>
    <row r="10" spans="2:22" s="26" customFormat="1" ht="23.25" customHeight="1" x14ac:dyDescent="0.25">
      <c r="B10" s="83" t="s">
        <v>259</v>
      </c>
      <c r="C10" s="81"/>
      <c r="D10" s="146">
        <v>618756455</v>
      </c>
      <c r="E10" s="85"/>
      <c r="F10" s="84">
        <v>248485</v>
      </c>
      <c r="G10" s="85"/>
      <c r="H10" s="84">
        <v>618507970</v>
      </c>
      <c r="I10" s="85"/>
      <c r="J10" s="84">
        <v>3321620635</v>
      </c>
      <c r="K10" s="85"/>
      <c r="L10" s="84">
        <v>1525238</v>
      </c>
      <c r="M10" s="85"/>
      <c r="N10" s="84">
        <v>3320095397</v>
      </c>
    </row>
    <row r="11" spans="2:22" s="26" customFormat="1" ht="23.25" customHeight="1" x14ac:dyDescent="0.25">
      <c r="B11" s="83" t="s">
        <v>257</v>
      </c>
      <c r="C11" s="81"/>
      <c r="D11" s="146">
        <v>760316939</v>
      </c>
      <c r="E11" s="85"/>
      <c r="F11" s="84">
        <v>57476</v>
      </c>
      <c r="G11" s="85"/>
      <c r="H11" s="84">
        <v>760259463</v>
      </c>
      <c r="I11" s="85"/>
      <c r="J11" s="84">
        <v>1956748012</v>
      </c>
      <c r="K11" s="85"/>
      <c r="L11" s="84">
        <v>1551843</v>
      </c>
      <c r="M11" s="85"/>
      <c r="N11" s="84">
        <v>1955196169</v>
      </c>
    </row>
    <row r="12" spans="2:22" s="26" customFormat="1" ht="23.25" customHeight="1" x14ac:dyDescent="0.25">
      <c r="B12" s="83" t="s">
        <v>258</v>
      </c>
      <c r="C12" s="81"/>
      <c r="D12" s="146">
        <v>549360641</v>
      </c>
      <c r="E12" s="85"/>
      <c r="F12" s="84">
        <v>89385</v>
      </c>
      <c r="G12" s="85"/>
      <c r="H12" s="84">
        <v>549271256</v>
      </c>
      <c r="I12" s="85"/>
      <c r="J12" s="84">
        <v>1463163904</v>
      </c>
      <c r="K12" s="85"/>
      <c r="L12" s="84">
        <v>311406</v>
      </c>
      <c r="M12" s="85"/>
      <c r="N12" s="84">
        <v>1462852498</v>
      </c>
    </row>
    <row r="13" spans="2:22" s="26" customFormat="1" ht="23.25" customHeight="1" x14ac:dyDescent="0.25">
      <c r="B13" s="83" t="s">
        <v>284</v>
      </c>
      <c r="C13" s="81"/>
      <c r="D13" s="146">
        <v>0</v>
      </c>
      <c r="E13" s="85"/>
      <c r="F13" s="84">
        <v>0</v>
      </c>
      <c r="G13" s="85"/>
      <c r="H13" s="84">
        <v>0</v>
      </c>
      <c r="I13" s="85"/>
      <c r="J13" s="84">
        <v>1369857924</v>
      </c>
      <c r="K13" s="85"/>
      <c r="L13" s="84">
        <v>0</v>
      </c>
      <c r="M13" s="85"/>
      <c r="N13" s="84">
        <v>1369857924</v>
      </c>
    </row>
    <row r="14" spans="2:22" s="26" customFormat="1" ht="23.25" customHeight="1" x14ac:dyDescent="0.25">
      <c r="B14" s="83" t="s">
        <v>285</v>
      </c>
      <c r="C14" s="81"/>
      <c r="D14" s="146">
        <v>0</v>
      </c>
      <c r="E14" s="85"/>
      <c r="F14" s="84">
        <v>0</v>
      </c>
      <c r="G14" s="85"/>
      <c r="H14" s="84">
        <v>0</v>
      </c>
      <c r="I14" s="85"/>
      <c r="J14" s="84">
        <v>1048643862</v>
      </c>
      <c r="K14" s="85"/>
      <c r="L14" s="84">
        <v>0</v>
      </c>
      <c r="M14" s="85"/>
      <c r="N14" s="84">
        <v>1048643862</v>
      </c>
    </row>
    <row r="15" spans="2:22" s="26" customFormat="1" ht="23.25" customHeight="1" x14ac:dyDescent="0.25">
      <c r="B15" s="83" t="s">
        <v>286</v>
      </c>
      <c r="C15" s="81"/>
      <c r="D15" s="146">
        <v>0</v>
      </c>
      <c r="E15" s="85"/>
      <c r="F15" s="84">
        <v>0</v>
      </c>
      <c r="G15" s="85"/>
      <c r="H15" s="84">
        <v>0</v>
      </c>
      <c r="I15" s="85"/>
      <c r="J15" s="84">
        <v>497534269</v>
      </c>
      <c r="K15" s="85"/>
      <c r="L15" s="84">
        <v>0</v>
      </c>
      <c r="M15" s="85"/>
      <c r="N15" s="84">
        <v>497534269</v>
      </c>
    </row>
    <row r="16" spans="2:22" s="26" customFormat="1" ht="23.25" customHeight="1" x14ac:dyDescent="0.25">
      <c r="B16" s="83" t="s">
        <v>287</v>
      </c>
      <c r="C16" s="81"/>
      <c r="D16" s="146">
        <v>168849802</v>
      </c>
      <c r="E16" s="85"/>
      <c r="F16" s="84">
        <v>0</v>
      </c>
      <c r="G16" s="85"/>
      <c r="H16" s="84">
        <v>168849802</v>
      </c>
      <c r="I16" s="85"/>
      <c r="J16" s="84">
        <v>169022471</v>
      </c>
      <c r="K16" s="85"/>
      <c r="L16" s="84">
        <v>0</v>
      </c>
      <c r="M16" s="85"/>
      <c r="N16" s="84">
        <v>169022471</v>
      </c>
    </row>
    <row r="17" spans="2:14" s="26" customFormat="1" ht="23.25" customHeight="1" x14ac:dyDescent="0.25">
      <c r="B17" s="83" t="s">
        <v>288</v>
      </c>
      <c r="C17" s="81"/>
      <c r="D17" s="146">
        <v>0</v>
      </c>
      <c r="E17" s="85"/>
      <c r="F17" s="84">
        <v>0</v>
      </c>
      <c r="G17" s="85"/>
      <c r="H17" s="84">
        <v>0</v>
      </c>
      <c r="I17" s="85"/>
      <c r="J17" s="84">
        <v>168430497</v>
      </c>
      <c r="K17" s="85"/>
      <c r="L17" s="84">
        <v>0</v>
      </c>
      <c r="M17" s="85"/>
      <c r="N17" s="84">
        <v>168430497</v>
      </c>
    </row>
    <row r="18" spans="2:14" s="26" customFormat="1" ht="23.25" customHeight="1" x14ac:dyDescent="0.25">
      <c r="B18" s="83" t="s">
        <v>289</v>
      </c>
      <c r="C18" s="81"/>
      <c r="D18" s="146">
        <v>0</v>
      </c>
      <c r="E18" s="85"/>
      <c r="F18" s="84">
        <v>0</v>
      </c>
      <c r="G18" s="85"/>
      <c r="H18" s="84">
        <v>0</v>
      </c>
      <c r="I18" s="85"/>
      <c r="J18" s="84">
        <v>127274042</v>
      </c>
      <c r="K18" s="85"/>
      <c r="L18" s="84">
        <v>0</v>
      </c>
      <c r="M18" s="85"/>
      <c r="N18" s="84">
        <v>127274042</v>
      </c>
    </row>
    <row r="19" spans="2:14" s="26" customFormat="1" ht="23.25" customHeight="1" x14ac:dyDescent="0.25">
      <c r="B19" s="83" t="s">
        <v>260</v>
      </c>
      <c r="C19" s="81"/>
      <c r="D19" s="146">
        <v>10244773</v>
      </c>
      <c r="E19" s="85"/>
      <c r="F19" s="84">
        <v>0</v>
      </c>
      <c r="G19" s="85"/>
      <c r="H19" s="84">
        <v>10244773</v>
      </c>
      <c r="I19" s="85"/>
      <c r="J19" s="84">
        <v>10336005</v>
      </c>
      <c r="K19" s="85"/>
      <c r="L19" s="84">
        <v>0</v>
      </c>
      <c r="M19" s="85"/>
      <c r="N19" s="84">
        <v>10336005</v>
      </c>
    </row>
    <row r="20" spans="2:14" s="26" customFormat="1" ht="23.25" customHeight="1" x14ac:dyDescent="0.25">
      <c r="B20" s="83" t="s">
        <v>261</v>
      </c>
      <c r="C20" s="81"/>
      <c r="D20" s="146">
        <v>1486942</v>
      </c>
      <c r="E20" s="85"/>
      <c r="F20" s="84">
        <v>0</v>
      </c>
      <c r="G20" s="85"/>
      <c r="H20" s="84">
        <v>1486942</v>
      </c>
      <c r="I20" s="85"/>
      <c r="J20" s="84">
        <v>1507778</v>
      </c>
      <c r="K20" s="85"/>
      <c r="L20" s="84">
        <v>0</v>
      </c>
      <c r="M20" s="85"/>
      <c r="N20" s="84">
        <v>1507778</v>
      </c>
    </row>
    <row r="21" spans="2:14" s="26" customFormat="1" ht="23.25" customHeight="1" x14ac:dyDescent="0.25">
      <c r="B21" s="83" t="s">
        <v>271</v>
      </c>
      <c r="C21" s="81"/>
      <c r="D21" s="146">
        <v>30039</v>
      </c>
      <c r="E21" s="85"/>
      <c r="F21" s="84">
        <v>0</v>
      </c>
      <c r="G21" s="85"/>
      <c r="H21" s="84">
        <v>30039</v>
      </c>
      <c r="I21" s="85"/>
      <c r="J21" s="84">
        <v>148300</v>
      </c>
      <c r="K21" s="85"/>
      <c r="L21" s="84">
        <v>0</v>
      </c>
      <c r="M21" s="85"/>
      <c r="N21" s="84">
        <v>148300</v>
      </c>
    </row>
    <row r="22" spans="2:14" s="26" customFormat="1" ht="23.25" customHeight="1" x14ac:dyDescent="0.25">
      <c r="B22" s="83" t="s">
        <v>263</v>
      </c>
      <c r="C22" s="81"/>
      <c r="D22" s="146">
        <v>22365</v>
      </c>
      <c r="E22" s="85"/>
      <c r="F22" s="84">
        <v>0</v>
      </c>
      <c r="G22" s="85"/>
      <c r="H22" s="84">
        <v>22365</v>
      </c>
      <c r="I22" s="85"/>
      <c r="J22" s="84">
        <v>135438</v>
      </c>
      <c r="K22" s="85"/>
      <c r="L22" s="84">
        <v>0</v>
      </c>
      <c r="M22" s="85"/>
      <c r="N22" s="84">
        <v>135438</v>
      </c>
    </row>
    <row r="23" spans="2:14" s="26" customFormat="1" ht="23.25" customHeight="1" x14ac:dyDescent="0.25">
      <c r="B23" s="83" t="s">
        <v>266</v>
      </c>
      <c r="C23" s="81"/>
      <c r="D23" s="146">
        <v>6862</v>
      </c>
      <c r="E23" s="85"/>
      <c r="F23" s="84">
        <v>0</v>
      </c>
      <c r="G23" s="85"/>
      <c r="H23" s="84">
        <v>6862</v>
      </c>
      <c r="I23" s="85"/>
      <c r="J23" s="84">
        <v>25546</v>
      </c>
      <c r="K23" s="85"/>
      <c r="L23" s="84">
        <v>0</v>
      </c>
      <c r="M23" s="85"/>
      <c r="N23" s="84">
        <v>25546</v>
      </c>
    </row>
    <row r="24" spans="2:14" s="26" customFormat="1" ht="23.25" customHeight="1" x14ac:dyDescent="0.25">
      <c r="B24" s="83" t="s">
        <v>268</v>
      </c>
      <c r="C24" s="81"/>
      <c r="D24" s="146">
        <v>4015</v>
      </c>
      <c r="E24" s="85"/>
      <c r="F24" s="84">
        <v>0</v>
      </c>
      <c r="G24" s="85"/>
      <c r="H24" s="84">
        <v>4015</v>
      </c>
      <c r="I24" s="85"/>
      <c r="J24" s="84">
        <v>19656</v>
      </c>
      <c r="K24" s="85"/>
      <c r="L24" s="84">
        <v>0</v>
      </c>
      <c r="M24" s="85"/>
      <c r="N24" s="84">
        <v>19656</v>
      </c>
    </row>
    <row r="25" spans="2:14" s="26" customFormat="1" ht="23.25" customHeight="1" x14ac:dyDescent="0.25">
      <c r="B25" s="83" t="s">
        <v>267</v>
      </c>
      <c r="C25" s="81"/>
      <c r="D25" s="146">
        <v>4023</v>
      </c>
      <c r="E25" s="85"/>
      <c r="F25" s="84">
        <v>0</v>
      </c>
      <c r="G25" s="85"/>
      <c r="H25" s="84">
        <v>4023</v>
      </c>
      <c r="I25" s="85"/>
      <c r="J25" s="84">
        <v>18905</v>
      </c>
      <c r="K25" s="85"/>
      <c r="L25" s="84">
        <v>0</v>
      </c>
      <c r="M25" s="85"/>
      <c r="N25" s="84">
        <v>18905</v>
      </c>
    </row>
    <row r="26" spans="2:14" s="26" customFormat="1" ht="23.25" customHeight="1" x14ac:dyDescent="0.25">
      <c r="B26" s="83" t="s">
        <v>269</v>
      </c>
      <c r="C26" s="81"/>
      <c r="D26" s="146">
        <v>3676</v>
      </c>
      <c r="E26" s="85"/>
      <c r="F26" s="84">
        <v>0</v>
      </c>
      <c r="G26" s="85"/>
      <c r="H26" s="84">
        <v>3676</v>
      </c>
      <c r="I26" s="85"/>
      <c r="J26" s="84">
        <v>17690</v>
      </c>
      <c r="K26" s="85"/>
      <c r="L26" s="84">
        <v>0</v>
      </c>
      <c r="M26" s="85"/>
      <c r="N26" s="84">
        <v>17690</v>
      </c>
    </row>
    <row r="27" spans="2:14" s="26" customFormat="1" ht="23.25" customHeight="1" x14ac:dyDescent="0.25">
      <c r="B27" s="83" t="s">
        <v>265</v>
      </c>
      <c r="C27" s="81"/>
      <c r="D27" s="146">
        <v>2709</v>
      </c>
      <c r="E27" s="85"/>
      <c r="F27" s="84">
        <v>0</v>
      </c>
      <c r="G27" s="85"/>
      <c r="H27" s="84">
        <v>2709</v>
      </c>
      <c r="I27" s="85"/>
      <c r="J27" s="84">
        <v>14516</v>
      </c>
      <c r="K27" s="85"/>
      <c r="L27" s="84">
        <v>0</v>
      </c>
      <c r="M27" s="85"/>
      <c r="N27" s="84">
        <v>14516</v>
      </c>
    </row>
    <row r="28" spans="2:14" s="26" customFormat="1" ht="23.25" customHeight="1" x14ac:dyDescent="0.25">
      <c r="B28" s="83" t="s">
        <v>272</v>
      </c>
      <c r="C28" s="81"/>
      <c r="D28" s="146">
        <v>1721</v>
      </c>
      <c r="E28" s="85"/>
      <c r="F28" s="84">
        <v>0</v>
      </c>
      <c r="G28" s="85"/>
      <c r="H28" s="84">
        <v>1721</v>
      </c>
      <c r="I28" s="85"/>
      <c r="J28" s="84">
        <v>12666</v>
      </c>
      <c r="K28" s="85"/>
      <c r="L28" s="84">
        <v>0</v>
      </c>
      <c r="M28" s="85"/>
      <c r="N28" s="84">
        <v>12666</v>
      </c>
    </row>
    <row r="29" spans="2:14" s="26" customFormat="1" ht="23.25" customHeight="1" x14ac:dyDescent="0.25">
      <c r="B29" s="83" t="s">
        <v>270</v>
      </c>
      <c r="C29" s="81"/>
      <c r="D29" s="146">
        <v>2481</v>
      </c>
      <c r="E29" s="85"/>
      <c r="F29" s="84">
        <v>0</v>
      </c>
      <c r="G29" s="85"/>
      <c r="H29" s="84">
        <v>2481</v>
      </c>
      <c r="I29" s="85"/>
      <c r="J29" s="84">
        <v>12146</v>
      </c>
      <c r="K29" s="85"/>
      <c r="L29" s="84">
        <v>0</v>
      </c>
      <c r="M29" s="85"/>
      <c r="N29" s="84">
        <v>12146</v>
      </c>
    </row>
    <row r="30" spans="2:14" s="26" customFormat="1" ht="23.25" customHeight="1" x14ac:dyDescent="0.25">
      <c r="B30" s="83" t="s">
        <v>273</v>
      </c>
      <c r="C30" s="81"/>
      <c r="D30" s="146">
        <v>729</v>
      </c>
      <c r="E30" s="85"/>
      <c r="F30" s="84">
        <v>0</v>
      </c>
      <c r="G30" s="85"/>
      <c r="H30" s="84">
        <v>729</v>
      </c>
      <c r="I30" s="85"/>
      <c r="J30" s="84">
        <v>9984</v>
      </c>
      <c r="K30" s="85"/>
      <c r="L30" s="84">
        <v>0</v>
      </c>
      <c r="M30" s="85"/>
      <c r="N30" s="84">
        <v>9984</v>
      </c>
    </row>
    <row r="31" spans="2:14" s="26" customFormat="1" ht="23.25" customHeight="1" x14ac:dyDescent="0.25">
      <c r="B31" s="83" t="s">
        <v>290</v>
      </c>
      <c r="C31" s="81"/>
      <c r="D31" s="146">
        <v>0</v>
      </c>
      <c r="E31" s="85"/>
      <c r="F31" s="84">
        <v>0</v>
      </c>
      <c r="G31" s="85"/>
      <c r="H31" s="84">
        <v>0</v>
      </c>
      <c r="I31" s="85"/>
      <c r="J31" s="84">
        <v>3786</v>
      </c>
      <c r="K31" s="85"/>
      <c r="L31" s="84">
        <v>0</v>
      </c>
      <c r="M31" s="85"/>
      <c r="N31" s="84">
        <v>3786</v>
      </c>
    </row>
    <row r="32" spans="2:14" s="26" customFormat="1" ht="23.25" customHeight="1" x14ac:dyDescent="0.25">
      <c r="B32" s="83" t="s">
        <v>274</v>
      </c>
      <c r="C32" s="81"/>
      <c r="D32" s="146">
        <v>423</v>
      </c>
      <c r="E32" s="85"/>
      <c r="F32" s="84">
        <v>0</v>
      </c>
      <c r="G32" s="85"/>
      <c r="H32" s="84">
        <v>423</v>
      </c>
      <c r="I32" s="85"/>
      <c r="J32" s="84">
        <v>2089</v>
      </c>
      <c r="K32" s="85"/>
      <c r="L32" s="84">
        <v>0</v>
      </c>
      <c r="M32" s="85"/>
      <c r="N32" s="84">
        <v>2089</v>
      </c>
    </row>
    <row r="33" spans="2:14" s="26" customFormat="1" ht="21.75" customHeight="1" thickBot="1" x14ac:dyDescent="0.3">
      <c r="B33" s="236" t="s">
        <v>68</v>
      </c>
      <c r="C33" s="236"/>
      <c r="D33" s="86">
        <f>SUM(D10:D32)</f>
        <v>2109094595</v>
      </c>
      <c r="E33" s="86"/>
      <c r="F33" s="86">
        <f>SUM(F10:F32)</f>
        <v>395346</v>
      </c>
      <c r="G33" s="86"/>
      <c r="H33" s="86">
        <f>SUM(H10:H32)</f>
        <v>2108699249</v>
      </c>
      <c r="I33" s="86"/>
      <c r="J33" s="86">
        <f>SUM(J10:J32)</f>
        <v>10134560121</v>
      </c>
      <c r="K33" s="86"/>
      <c r="L33" s="86">
        <f>SUM(L10:L32)</f>
        <v>3388487</v>
      </c>
      <c r="M33" s="86"/>
      <c r="N33" s="86">
        <f>SUM(N10:N32)</f>
        <v>10131171634</v>
      </c>
    </row>
    <row r="34" spans="2:14" ht="21.75" customHeight="1" thickTop="1" x14ac:dyDescent="0.25"/>
    <row r="35" spans="2:14" ht="21.75" customHeight="1" x14ac:dyDescent="0.25">
      <c r="F35" s="93"/>
    </row>
    <row r="36" spans="2:14" ht="21.75" customHeight="1" x14ac:dyDescent="0.25">
      <c r="B36" s="232">
        <v>18</v>
      </c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</row>
  </sheetData>
  <sortState xmlns:xlrd2="http://schemas.microsoft.com/office/spreadsheetml/2017/richdata2" ref="B10:N32">
    <sortCondition descending="1" ref="N10:N32"/>
  </sortState>
  <mergeCells count="16">
    <mergeCell ref="B36:N36"/>
    <mergeCell ref="B6:J6"/>
    <mergeCell ref="B8:C8"/>
    <mergeCell ref="B2:N2"/>
    <mergeCell ref="B3:N3"/>
    <mergeCell ref="B4:N4"/>
    <mergeCell ref="B33:C33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66" orientation="landscape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A2:S42"/>
  <sheetViews>
    <sheetView rightToLeft="1" view="pageBreakPreview" zoomScale="110" zoomScaleNormal="110" zoomScaleSheetLayoutView="110" workbookViewId="0">
      <selection activeCell="Q14" sqref="Q14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4" t="s">
        <v>85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3:17" ht="30" x14ac:dyDescent="0.55000000000000004">
      <c r="C3" s="174" t="s">
        <v>0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3:17" ht="30" x14ac:dyDescent="0.55000000000000004">
      <c r="C4" s="174" t="s">
        <v>245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1" t="s">
        <v>69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75" t="s">
        <v>74</v>
      </c>
      <c r="D9" s="176" t="s">
        <v>244</v>
      </c>
      <c r="E9" s="176" t="s">
        <v>2</v>
      </c>
      <c r="F9" s="176" t="s">
        <v>2</v>
      </c>
      <c r="G9" s="176" t="s">
        <v>2</v>
      </c>
      <c r="I9" s="176" t="s">
        <v>3</v>
      </c>
      <c r="J9" s="176" t="s">
        <v>3</v>
      </c>
      <c r="K9" s="176" t="s">
        <v>3</v>
      </c>
      <c r="M9" s="176" t="s">
        <v>244</v>
      </c>
      <c r="N9" s="176" t="s">
        <v>4</v>
      </c>
      <c r="O9" s="176" t="s">
        <v>4</v>
      </c>
      <c r="P9" s="176" t="s">
        <v>4</v>
      </c>
      <c r="Q9" s="176" t="s">
        <v>4</v>
      </c>
    </row>
    <row r="10" spans="3:17" s="6" customFormat="1" ht="44.25" customHeight="1" x14ac:dyDescent="0.25">
      <c r="C10" s="175"/>
      <c r="D10" s="10"/>
      <c r="E10" s="177" t="s">
        <v>6</v>
      </c>
      <c r="F10" s="10"/>
      <c r="G10" s="177" t="s">
        <v>7</v>
      </c>
      <c r="I10" s="177" t="s">
        <v>75</v>
      </c>
      <c r="J10" s="10"/>
      <c r="K10" s="177" t="s">
        <v>76</v>
      </c>
      <c r="L10" s="32">
        <v>0</v>
      </c>
      <c r="M10" s="177" t="s">
        <v>6</v>
      </c>
      <c r="N10" s="10"/>
      <c r="O10" s="177" t="s">
        <v>7</v>
      </c>
      <c r="Q10" s="179" t="s">
        <v>11</v>
      </c>
    </row>
    <row r="11" spans="3:17" s="6" customFormat="1" ht="39.75" customHeight="1" x14ac:dyDescent="0.25">
      <c r="C11" s="175"/>
      <c r="D11" s="9"/>
      <c r="E11" s="178" t="s">
        <v>6</v>
      </c>
      <c r="F11" s="9"/>
      <c r="G11" s="178" t="s">
        <v>7</v>
      </c>
      <c r="I11" s="178"/>
      <c r="J11" s="9"/>
      <c r="K11" s="178"/>
      <c r="L11" s="32">
        <v>0</v>
      </c>
      <c r="M11" s="178" t="s">
        <v>6</v>
      </c>
      <c r="N11" s="9"/>
      <c r="O11" s="178" t="s">
        <v>7</v>
      </c>
      <c r="Q11" s="180" t="s">
        <v>11</v>
      </c>
    </row>
    <row r="12" spans="3:17" x14ac:dyDescent="0.55000000000000004">
      <c r="C12" s="31" t="s">
        <v>71</v>
      </c>
      <c r="E12" s="104">
        <f>'اوراق مشارکت'!R27</f>
        <v>81232713097</v>
      </c>
      <c r="F12" s="21"/>
      <c r="G12" s="104">
        <f>'اوراق مشارکت'!T27</f>
        <v>85679421135</v>
      </c>
      <c r="H12" s="21"/>
      <c r="I12" s="104">
        <f>'اوراق مشارکت'!X27</f>
        <v>74617905720</v>
      </c>
      <c r="J12" s="21"/>
      <c r="K12" s="104">
        <f>'اوراق مشارکت'!AB27</f>
        <v>66412872520</v>
      </c>
      <c r="L12" s="48">
        <v>0</v>
      </c>
      <c r="M12" s="104">
        <f>'اوراق مشارکت'!AH27</f>
        <v>95525199563</v>
      </c>
      <c r="N12" s="21"/>
      <c r="O12" s="104">
        <f>'اوراق مشارکت'!AJ27</f>
        <v>96667884245</v>
      </c>
      <c r="P12" s="21"/>
      <c r="Q12" s="48">
        <f>O12/$O$17</f>
        <v>0.52729800838660301</v>
      </c>
    </row>
    <row r="13" spans="3:17" x14ac:dyDescent="0.55000000000000004">
      <c r="C13" s="2" t="s">
        <v>87</v>
      </c>
      <c r="E13" s="104">
        <f>سپرده!D30</f>
        <v>84458522102.036194</v>
      </c>
      <c r="F13" s="21"/>
      <c r="G13" s="104">
        <f>سپرده!D30</f>
        <v>84458522102.036194</v>
      </c>
      <c r="H13" s="21"/>
      <c r="I13" s="104">
        <f>سپرده!F30</f>
        <v>44749883883</v>
      </c>
      <c r="J13" s="21"/>
      <c r="K13" s="104">
        <f>سپرده!H30</f>
        <v>43713669018</v>
      </c>
      <c r="L13" s="48">
        <v>0.3836</v>
      </c>
      <c r="M13" s="104">
        <f>سپرده!J30</f>
        <v>85494736967</v>
      </c>
      <c r="N13" s="21"/>
      <c r="O13" s="104">
        <f>سپرده!J30</f>
        <v>85494736967</v>
      </c>
      <c r="P13" s="21"/>
      <c r="Q13" s="103">
        <f>O13/$O$17</f>
        <v>0.46635141425025389</v>
      </c>
    </row>
    <row r="14" spans="3:17" x14ac:dyDescent="0.55000000000000004">
      <c r="C14" s="2" t="s">
        <v>70</v>
      </c>
      <c r="E14" s="104">
        <f>سهام!G19</f>
        <v>10954198782</v>
      </c>
      <c r="F14" s="21"/>
      <c r="G14" s="104">
        <f>سهام!I19</f>
        <v>9797244869.9699993</v>
      </c>
      <c r="H14" s="21"/>
      <c r="I14" s="104">
        <f>سهام!M19</f>
        <v>0</v>
      </c>
      <c r="J14" s="21"/>
      <c r="K14" s="104">
        <f>سهام!Q19</f>
        <v>8018561906</v>
      </c>
      <c r="L14" s="48">
        <v>0</v>
      </c>
      <c r="M14" s="104">
        <f>سهام!W19</f>
        <v>1390231472</v>
      </c>
      <c r="N14" s="21"/>
      <c r="O14" s="104">
        <f>سهام!Y19</f>
        <v>1164231360</v>
      </c>
      <c r="P14" s="21"/>
      <c r="Q14" s="110">
        <f>O14/$O$17</f>
        <v>6.3505773631430153E-3</v>
      </c>
    </row>
    <row r="15" spans="3:17" x14ac:dyDescent="0.55000000000000004">
      <c r="C15" s="2" t="s">
        <v>201</v>
      </c>
      <c r="E15" s="104">
        <f>'واحدهای صندوق'!G10</f>
        <v>0</v>
      </c>
      <c r="F15" s="21"/>
      <c r="G15" s="104">
        <f>'واحدهای صندوق'!I10</f>
        <v>0</v>
      </c>
      <c r="H15" s="21"/>
      <c r="I15" s="104">
        <f>'واحدهای صندوق'!M10</f>
        <v>0</v>
      </c>
      <c r="J15" s="21"/>
      <c r="K15" s="104">
        <f>'واحدهای صندوق'!Q10</f>
        <v>0</v>
      </c>
      <c r="L15" s="48"/>
      <c r="M15" s="104">
        <f>'واحدهای صندوق'!W10</f>
        <v>0</v>
      </c>
      <c r="N15" s="21"/>
      <c r="O15" s="104">
        <f>'واحدهای صندوق'!Y10</f>
        <v>0</v>
      </c>
      <c r="P15" s="21"/>
      <c r="Q15" s="110">
        <f>O15/$O$17</f>
        <v>0</v>
      </c>
    </row>
    <row r="16" spans="3:17" x14ac:dyDescent="0.55000000000000004">
      <c r="E16" s="3"/>
      <c r="G16" s="3"/>
      <c r="I16" s="3"/>
      <c r="K16" s="3"/>
      <c r="L16" s="94">
        <v>0.25369999999999998</v>
      </c>
      <c r="M16" s="3"/>
      <c r="O16" s="3"/>
      <c r="Q16" s="8"/>
    </row>
    <row r="17" spans="1:19" ht="21.75" thickBot="1" x14ac:dyDescent="0.6">
      <c r="C17" s="2" t="s">
        <v>68</v>
      </c>
      <c r="D17" s="3">
        <f>SUM(D12:D14)</f>
        <v>0</v>
      </c>
      <c r="E17" s="68">
        <f>SUM(E12:E16)</f>
        <v>176645433981.03619</v>
      </c>
      <c r="F17" s="71">
        <f>SUM(F12:F14)</f>
        <v>0</v>
      </c>
      <c r="G17" s="68">
        <f>SUM(G12:G16)</f>
        <v>179935188107.0062</v>
      </c>
      <c r="H17" s="71">
        <f>SUM(H12:H14)</f>
        <v>0</v>
      </c>
      <c r="I17" s="68">
        <f>SUM(I12:I16)</f>
        <v>119367789603</v>
      </c>
      <c r="J17" s="71">
        <f>SUM(J12:J14)</f>
        <v>0</v>
      </c>
      <c r="K17" s="68">
        <f>SUM(K12:K16)</f>
        <v>118145103444</v>
      </c>
      <c r="L17" s="71">
        <v>0</v>
      </c>
      <c r="M17" s="68">
        <f>SUM(M12:M16)</f>
        <v>182410168002</v>
      </c>
      <c r="N17" s="71">
        <f>SUM(N12:N14)</f>
        <v>0</v>
      </c>
      <c r="O17" s="68">
        <f>SUM(O12:O16)</f>
        <v>183326852572</v>
      </c>
      <c r="P17" s="71">
        <f>SUM(P12:P14)</f>
        <v>0</v>
      </c>
      <c r="Q17" s="106">
        <f>O17/$O$17</f>
        <v>1</v>
      </c>
    </row>
    <row r="18" spans="1:19" ht="21.75" thickTop="1" x14ac:dyDescent="0.55000000000000004">
      <c r="L18" s="94">
        <v>0.2044</v>
      </c>
      <c r="Q18" s="8"/>
    </row>
    <row r="19" spans="1:19" x14ac:dyDescent="0.55000000000000004">
      <c r="L19" s="94">
        <v>0.11650000000000001</v>
      </c>
    </row>
    <row r="20" spans="1:19" x14ac:dyDescent="0.55000000000000004">
      <c r="L20" s="94">
        <v>0</v>
      </c>
    </row>
    <row r="21" spans="1:19" ht="21" customHeight="1" x14ac:dyDescent="0.55000000000000004">
      <c r="A21" s="173">
        <v>1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</row>
    <row r="22" spans="1:19" x14ac:dyDescent="0.55000000000000004">
      <c r="L22" s="94">
        <v>0</v>
      </c>
    </row>
    <row r="23" spans="1:19" x14ac:dyDescent="0.55000000000000004">
      <c r="L23" s="94">
        <v>0.13189999999999999</v>
      </c>
    </row>
    <row r="24" spans="1:19" x14ac:dyDescent="0.55000000000000004">
      <c r="L24" s="94">
        <v>3.9899999999999998E-2</v>
      </c>
    </row>
    <row r="25" spans="1:19" x14ac:dyDescent="0.55000000000000004">
      <c r="L25" s="94">
        <v>0.18509999999999999</v>
      </c>
    </row>
    <row r="26" spans="1:19" x14ac:dyDescent="0.55000000000000004">
      <c r="L26" s="94">
        <v>1.89E-2</v>
      </c>
    </row>
    <row r="27" spans="1:19" x14ac:dyDescent="0.55000000000000004">
      <c r="L27" s="94">
        <v>5.16E-2</v>
      </c>
    </row>
    <row r="28" spans="1:19" x14ac:dyDescent="0.55000000000000004">
      <c r="L28" s="94">
        <v>3.6200000000000003E-2</v>
      </c>
    </row>
    <row r="29" spans="1:19" x14ac:dyDescent="0.55000000000000004">
      <c r="L29" s="94">
        <v>0</v>
      </c>
    </row>
    <row r="30" spans="1:19" x14ac:dyDescent="0.55000000000000004">
      <c r="L30" s="94">
        <v>1.8200000000000001E-2</v>
      </c>
    </row>
    <row r="31" spans="1:19" x14ac:dyDescent="0.55000000000000004">
      <c r="L31" s="94">
        <v>3.3000000000000002E-2</v>
      </c>
    </row>
    <row r="32" spans="1:19" x14ac:dyDescent="0.55000000000000004">
      <c r="L32" s="94">
        <v>5.7999999999999996E-3</v>
      </c>
    </row>
    <row r="33" spans="12:12" x14ac:dyDescent="0.55000000000000004">
      <c r="L33" s="94">
        <v>2.0000000000000001E-4</v>
      </c>
    </row>
    <row r="34" spans="12:12" x14ac:dyDescent="0.55000000000000004">
      <c r="L34" s="94">
        <v>0</v>
      </c>
    </row>
    <row r="35" spans="12:12" x14ac:dyDescent="0.55000000000000004">
      <c r="L35" s="94">
        <v>0</v>
      </c>
    </row>
    <row r="36" spans="12:12" x14ac:dyDescent="0.55000000000000004">
      <c r="L36" s="94">
        <v>0</v>
      </c>
    </row>
    <row r="37" spans="12:12" x14ac:dyDescent="0.55000000000000004">
      <c r="L37" s="94">
        <v>1E-4</v>
      </c>
    </row>
    <row r="38" spans="12:12" x14ac:dyDescent="0.55000000000000004">
      <c r="L38" s="94">
        <v>-9.1000000000000004E-3</v>
      </c>
    </row>
    <row r="39" spans="12:12" x14ac:dyDescent="0.55000000000000004">
      <c r="L39" s="94">
        <v>0</v>
      </c>
    </row>
    <row r="40" spans="12:12" x14ac:dyDescent="0.55000000000000004">
      <c r="L40" s="94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E12:Q14">
    <sortCondition descending="1" ref="O12:O14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35"/>
  <sheetViews>
    <sheetView rightToLeft="1" view="pageBreakPreview" topLeftCell="B7" zoomScaleNormal="55" zoomScaleSheetLayoutView="100" workbookViewId="0">
      <selection activeCell="J16" sqref="J16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6" t="s">
        <v>85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2:28" ht="30" x14ac:dyDescent="0.55000000000000004">
      <c r="B3" s="176" t="s">
        <v>39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</row>
    <row r="4" spans="2:28" ht="30" x14ac:dyDescent="0.55000000000000004">
      <c r="B4" s="176" t="s">
        <v>245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</row>
    <row r="5" spans="2:28" ht="61.5" customHeight="1" x14ac:dyDescent="0.55000000000000004"/>
    <row r="6" spans="2:28" s="2" customFormat="1" ht="30" x14ac:dyDescent="0.55000000000000004">
      <c r="B6" s="12" t="s">
        <v>207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75" t="s">
        <v>1</v>
      </c>
      <c r="D8" s="176" t="s">
        <v>41</v>
      </c>
      <c r="E8" s="176" t="s">
        <v>41</v>
      </c>
      <c r="F8" s="176" t="s">
        <v>41</v>
      </c>
      <c r="G8" s="176" t="s">
        <v>41</v>
      </c>
      <c r="H8" s="176" t="s">
        <v>41</v>
      </c>
      <c r="I8" s="176" t="s">
        <v>41</v>
      </c>
      <c r="J8" s="176" t="s">
        <v>41</v>
      </c>
      <c r="L8" s="176" t="s">
        <v>42</v>
      </c>
      <c r="M8" s="176" t="s">
        <v>42</v>
      </c>
      <c r="N8" s="176" t="s">
        <v>42</v>
      </c>
      <c r="O8" s="176" t="s">
        <v>42</v>
      </c>
      <c r="P8" s="176" t="s">
        <v>42</v>
      </c>
      <c r="Q8" s="176" t="s">
        <v>42</v>
      </c>
      <c r="R8" s="176" t="s">
        <v>42</v>
      </c>
    </row>
    <row r="9" spans="2:28" ht="69" customHeight="1" x14ac:dyDescent="0.65">
      <c r="B9" s="175" t="s">
        <v>1</v>
      </c>
      <c r="D9" s="238" t="s">
        <v>5</v>
      </c>
      <c r="E9" s="40"/>
      <c r="F9" s="238" t="s">
        <v>189</v>
      </c>
      <c r="G9" s="40"/>
      <c r="H9" s="238" t="s">
        <v>54</v>
      </c>
      <c r="I9" s="40"/>
      <c r="J9" s="238" t="s">
        <v>55</v>
      </c>
      <c r="K9" s="29"/>
      <c r="L9" s="238" t="s">
        <v>5</v>
      </c>
      <c r="M9" s="40"/>
      <c r="N9" s="238" t="s">
        <v>189</v>
      </c>
      <c r="O9" s="40"/>
      <c r="P9" s="238" t="s">
        <v>54</v>
      </c>
      <c r="Q9" s="40"/>
      <c r="R9" s="220" t="s">
        <v>199</v>
      </c>
    </row>
    <row r="10" spans="2:28" ht="21.75" customHeight="1" x14ac:dyDescent="0.55000000000000004">
      <c r="B10" s="23" t="s">
        <v>104</v>
      </c>
      <c r="D10" s="66">
        <v>600000</v>
      </c>
      <c r="E10" s="6"/>
      <c r="F10" s="66">
        <v>1164231360</v>
      </c>
      <c r="G10" s="6"/>
      <c r="H10" s="66">
        <v>1273378050</v>
      </c>
      <c r="I10" s="6"/>
      <c r="J10" s="66">
        <v>-109146690</v>
      </c>
      <c r="K10" s="6"/>
      <c r="L10" s="66">
        <v>600000</v>
      </c>
      <c r="M10" s="6"/>
      <c r="N10" s="66">
        <v>1164231360</v>
      </c>
      <c r="O10" s="6"/>
      <c r="P10" s="66">
        <v>1423081980</v>
      </c>
      <c r="Q10" s="6"/>
      <c r="R10" s="66">
        <v>-258850620</v>
      </c>
    </row>
    <row r="11" spans="2:28" ht="21.75" customHeight="1" x14ac:dyDescent="0.55000000000000004">
      <c r="B11" s="23" t="s">
        <v>237</v>
      </c>
      <c r="D11" s="66">
        <v>1100</v>
      </c>
      <c r="E11" s="6"/>
      <c r="F11" s="66">
        <v>1011411848</v>
      </c>
      <c r="G11" s="6"/>
      <c r="H11" s="66">
        <v>971277923</v>
      </c>
      <c r="I11" s="6"/>
      <c r="J11" s="66">
        <v>40133925</v>
      </c>
      <c r="K11" s="6"/>
      <c r="L11" s="66">
        <v>1100</v>
      </c>
      <c r="M11" s="6"/>
      <c r="N11" s="66">
        <v>1011411848</v>
      </c>
      <c r="O11" s="6"/>
      <c r="P11" s="66">
        <v>981377842</v>
      </c>
      <c r="Q11" s="6"/>
      <c r="R11" s="66">
        <v>30034006</v>
      </c>
    </row>
    <row r="12" spans="2:28" ht="21.75" customHeight="1" x14ac:dyDescent="0.55000000000000004">
      <c r="B12" s="23" t="s">
        <v>246</v>
      </c>
      <c r="D12" s="66">
        <v>32999</v>
      </c>
      <c r="E12" s="6"/>
      <c r="F12" s="66">
        <v>25449033180</v>
      </c>
      <c r="G12" s="6"/>
      <c r="H12" s="66">
        <v>25038747459</v>
      </c>
      <c r="I12" s="6"/>
      <c r="J12" s="66">
        <v>410285721</v>
      </c>
      <c r="K12" s="6"/>
      <c r="L12" s="66">
        <v>32999</v>
      </c>
      <c r="M12" s="6"/>
      <c r="N12" s="66">
        <v>25449033180</v>
      </c>
      <c r="O12" s="6"/>
      <c r="P12" s="66">
        <v>25038747459</v>
      </c>
      <c r="Q12" s="6"/>
      <c r="R12" s="66">
        <v>410285721</v>
      </c>
    </row>
    <row r="13" spans="2:28" ht="21.75" customHeight="1" x14ac:dyDescent="0.55000000000000004">
      <c r="B13" s="23" t="s">
        <v>249</v>
      </c>
      <c r="D13" s="66">
        <v>4600</v>
      </c>
      <c r="E13" s="6"/>
      <c r="F13" s="66">
        <v>3187199215</v>
      </c>
      <c r="G13" s="6"/>
      <c r="H13" s="66">
        <v>3176090550</v>
      </c>
      <c r="I13" s="6"/>
      <c r="J13" s="66">
        <v>11108665</v>
      </c>
      <c r="K13" s="6"/>
      <c r="L13" s="66">
        <v>4600</v>
      </c>
      <c r="M13" s="6"/>
      <c r="N13" s="66">
        <v>3187199215</v>
      </c>
      <c r="O13" s="6"/>
      <c r="P13" s="66">
        <v>3176090550</v>
      </c>
      <c r="Q13" s="6"/>
      <c r="R13" s="66">
        <v>11108665</v>
      </c>
    </row>
    <row r="14" spans="2:28" ht="21.75" customHeight="1" x14ac:dyDescent="0.55000000000000004">
      <c r="B14" s="23" t="s">
        <v>234</v>
      </c>
      <c r="D14" s="66">
        <v>37191</v>
      </c>
      <c r="E14" s="6"/>
      <c r="F14" s="66">
        <v>20079834589</v>
      </c>
      <c r="G14" s="6"/>
      <c r="H14" s="66">
        <v>20027761334</v>
      </c>
      <c r="I14" s="6"/>
      <c r="J14" s="66">
        <v>52073255</v>
      </c>
      <c r="K14" s="6"/>
      <c r="L14" s="66">
        <v>37191</v>
      </c>
      <c r="M14" s="6"/>
      <c r="N14" s="66">
        <v>20079834589</v>
      </c>
      <c r="O14" s="6"/>
      <c r="P14" s="66">
        <v>20107584066</v>
      </c>
      <c r="Q14" s="6"/>
      <c r="R14" s="66">
        <v>-27749476</v>
      </c>
    </row>
    <row r="15" spans="2:28" ht="21.75" customHeight="1" x14ac:dyDescent="0.55000000000000004">
      <c r="B15" s="23" t="s">
        <v>252</v>
      </c>
      <c r="D15" s="66">
        <v>3415</v>
      </c>
      <c r="E15" s="6"/>
      <c r="F15" s="66">
        <v>1805838812</v>
      </c>
      <c r="G15" s="6"/>
      <c r="H15" s="66">
        <v>1809552466</v>
      </c>
      <c r="I15" s="6"/>
      <c r="J15" s="66">
        <v>-3713653</v>
      </c>
      <c r="K15" s="6"/>
      <c r="L15" s="66">
        <v>3415</v>
      </c>
      <c r="M15" s="6"/>
      <c r="N15" s="66">
        <v>1805838812</v>
      </c>
      <c r="O15" s="6"/>
      <c r="P15" s="66">
        <v>1809552466</v>
      </c>
      <c r="Q15" s="6"/>
      <c r="R15" s="66">
        <v>-3713653</v>
      </c>
    </row>
    <row r="16" spans="2:28" ht="21.75" customHeight="1" x14ac:dyDescent="0.55000000000000004">
      <c r="B16" s="23" t="s">
        <v>231</v>
      </c>
      <c r="D16" s="66">
        <v>26000</v>
      </c>
      <c r="E16" s="6"/>
      <c r="F16" s="66">
        <v>14704572313</v>
      </c>
      <c r="G16" s="6"/>
      <c r="H16" s="66">
        <v>14314617726</v>
      </c>
      <c r="I16" s="6"/>
      <c r="J16" s="66">
        <v>389954587</v>
      </c>
      <c r="K16" s="6"/>
      <c r="L16" s="66">
        <v>26000</v>
      </c>
      <c r="M16" s="6"/>
      <c r="N16" s="66">
        <v>14704572313</v>
      </c>
      <c r="O16" s="6"/>
      <c r="P16" s="66">
        <v>14300214598</v>
      </c>
      <c r="Q16" s="6"/>
      <c r="R16" s="66">
        <v>404357715</v>
      </c>
    </row>
    <row r="17" spans="2:52" ht="21.75" customHeight="1" x14ac:dyDescent="0.55000000000000004">
      <c r="B17" s="23" t="s">
        <v>254</v>
      </c>
      <c r="D17" s="66">
        <v>2000</v>
      </c>
      <c r="E17" s="6"/>
      <c r="F17" s="66">
        <v>1419154731</v>
      </c>
      <c r="G17" s="6"/>
      <c r="H17" s="66">
        <v>1399253568</v>
      </c>
      <c r="I17" s="6"/>
      <c r="J17" s="66">
        <v>19901163</v>
      </c>
      <c r="K17" s="6"/>
      <c r="L17" s="66">
        <v>2000</v>
      </c>
      <c r="M17" s="6"/>
      <c r="N17" s="66">
        <v>1419154731</v>
      </c>
      <c r="O17" s="6"/>
      <c r="P17" s="66">
        <v>1399253568</v>
      </c>
      <c r="Q17" s="6"/>
      <c r="R17" s="66">
        <v>19901163</v>
      </c>
    </row>
    <row r="18" spans="2:52" ht="21.75" customHeight="1" x14ac:dyDescent="0.55000000000000004">
      <c r="B18" s="23" t="s">
        <v>228</v>
      </c>
      <c r="D18" s="66">
        <v>55555</v>
      </c>
      <c r="E18" s="6"/>
      <c r="F18" s="66">
        <v>29010839557</v>
      </c>
      <c r="G18" s="6"/>
      <c r="H18" s="66">
        <v>28482340865</v>
      </c>
      <c r="I18" s="6"/>
      <c r="J18" s="66">
        <v>528498692</v>
      </c>
      <c r="K18" s="6"/>
      <c r="L18" s="66">
        <v>55555</v>
      </c>
      <c r="M18" s="6"/>
      <c r="N18" s="66">
        <v>29010839557</v>
      </c>
      <c r="O18" s="6"/>
      <c r="P18" s="66">
        <v>28712379014</v>
      </c>
      <c r="Q18" s="6"/>
      <c r="R18" s="66">
        <v>298460543</v>
      </c>
    </row>
    <row r="19" spans="2:52" ht="21.75" customHeight="1" x14ac:dyDescent="0.55000000000000004">
      <c r="D19" s="66"/>
      <c r="E19" s="6"/>
      <c r="F19" s="66"/>
      <c r="G19" s="6"/>
      <c r="H19" s="66"/>
      <c r="I19" s="6"/>
      <c r="J19" s="66"/>
      <c r="K19" s="6"/>
      <c r="L19" s="66"/>
      <c r="M19" s="6"/>
      <c r="N19" s="66"/>
      <c r="O19" s="6"/>
      <c r="P19" s="66"/>
      <c r="Q19" s="6"/>
      <c r="R19" s="66"/>
      <c r="AI19" s="23"/>
      <c r="AK19" s="66"/>
      <c r="AL19" s="6"/>
      <c r="AM19" s="66"/>
      <c r="AN19" s="6"/>
      <c r="AO19" s="66"/>
      <c r="AP19" s="6"/>
      <c r="AQ19" s="66"/>
      <c r="AR19" s="6"/>
      <c r="AS19" s="66"/>
      <c r="AT19" s="6"/>
      <c r="AU19" s="66"/>
      <c r="AV19" s="6"/>
      <c r="AW19" s="66"/>
      <c r="AX19" s="6"/>
      <c r="AY19" s="66"/>
    </row>
    <row r="20" spans="2:52" ht="21.75" thickBot="1" x14ac:dyDescent="0.6">
      <c r="B20" s="37" t="s">
        <v>68</v>
      </c>
      <c r="D20" s="67">
        <f>SUM(D10:D19)</f>
        <v>762860</v>
      </c>
      <c r="E20" s="6"/>
      <c r="F20" s="67">
        <f>SUM(F10:F19)</f>
        <v>97832115605</v>
      </c>
      <c r="G20" s="6"/>
      <c r="H20" s="67">
        <f>SUM(H10:H19)</f>
        <v>96493019941</v>
      </c>
      <c r="I20" s="6"/>
      <c r="J20" s="67">
        <f>SUM(J10:J19)</f>
        <v>1339095665</v>
      </c>
      <c r="K20" s="6"/>
      <c r="L20" s="67">
        <f>SUM(L10:L19)</f>
        <v>762860</v>
      </c>
      <c r="M20" s="6"/>
      <c r="N20" s="67">
        <f>SUM(N10:N19)</f>
        <v>97832115605</v>
      </c>
      <c r="O20" s="6"/>
      <c r="P20" s="67">
        <f>SUM(P10:P19)</f>
        <v>96948281543</v>
      </c>
      <c r="Q20" s="6"/>
      <c r="R20" s="67">
        <f>SUM(R10:R19)</f>
        <v>883834064</v>
      </c>
      <c r="AI20" s="23"/>
      <c r="AK20" s="66"/>
      <c r="AL20" s="6"/>
      <c r="AM20" s="66"/>
      <c r="AN20" s="6"/>
      <c r="AO20" s="66"/>
      <c r="AP20" s="6"/>
      <c r="AQ20" s="66"/>
      <c r="AR20" s="6"/>
      <c r="AS20" s="66"/>
      <c r="AT20" s="6"/>
      <c r="AU20" s="66"/>
      <c r="AV20" s="6"/>
      <c r="AW20" s="66"/>
      <c r="AX20" s="6"/>
      <c r="AY20" s="66"/>
    </row>
    <row r="21" spans="2:52" ht="21.75" thickTop="1" x14ac:dyDescent="0.55000000000000004">
      <c r="AI21" s="23"/>
      <c r="AK21" s="66"/>
      <c r="AL21" s="6"/>
      <c r="AM21" s="66"/>
      <c r="AN21" s="6"/>
      <c r="AO21" s="66"/>
      <c r="AP21" s="6"/>
      <c r="AQ21" s="66"/>
      <c r="AR21" s="6"/>
      <c r="AS21" s="66"/>
      <c r="AT21" s="6"/>
      <c r="AU21" s="66"/>
      <c r="AV21" s="6"/>
      <c r="AW21" s="66"/>
      <c r="AX21" s="6"/>
      <c r="AY21" s="66"/>
    </row>
    <row r="22" spans="2:52" ht="30" x14ac:dyDescent="0.75">
      <c r="J22" s="44">
        <v>19</v>
      </c>
      <c r="L22" s="22"/>
      <c r="AI22" s="23"/>
      <c r="AK22" s="66"/>
      <c r="AL22" s="6"/>
      <c r="AM22" s="66"/>
      <c r="AN22" s="6"/>
      <c r="AO22" s="66"/>
      <c r="AP22" s="6"/>
      <c r="AQ22" s="66"/>
      <c r="AR22" s="6"/>
      <c r="AS22" s="66"/>
      <c r="AT22" s="6"/>
      <c r="AU22" s="66"/>
      <c r="AV22" s="6"/>
      <c r="AW22" s="66"/>
      <c r="AX22" s="6"/>
      <c r="AY22" s="66"/>
    </row>
    <row r="23" spans="2:52" x14ac:dyDescent="0.55000000000000004">
      <c r="AI23" s="23"/>
      <c r="AK23" s="66"/>
      <c r="AL23" s="6"/>
      <c r="AM23" s="66"/>
      <c r="AN23" s="6"/>
      <c r="AO23" s="66"/>
      <c r="AP23" s="6"/>
      <c r="AQ23" s="66"/>
      <c r="AR23" s="6"/>
      <c r="AS23" s="66"/>
      <c r="AT23" s="6"/>
      <c r="AU23" s="66"/>
      <c r="AV23" s="6"/>
      <c r="AW23" s="66"/>
      <c r="AX23" s="6"/>
      <c r="AY23" s="66"/>
    </row>
    <row r="24" spans="2:52" x14ac:dyDescent="0.55000000000000004">
      <c r="AI24" s="23"/>
      <c r="AK24" s="66"/>
      <c r="AL24" s="6"/>
      <c r="AM24" s="66"/>
      <c r="AN24" s="6"/>
      <c r="AO24" s="66"/>
      <c r="AP24" s="6"/>
      <c r="AQ24" s="66"/>
      <c r="AR24" s="6"/>
      <c r="AS24" s="66"/>
      <c r="AT24" s="6"/>
      <c r="AU24" s="66"/>
      <c r="AV24" s="6"/>
      <c r="AW24" s="66"/>
      <c r="AX24" s="6"/>
      <c r="AY24" s="66"/>
    </row>
    <row r="25" spans="2:52" x14ac:dyDescent="0.55000000000000004">
      <c r="AJ25" s="23"/>
      <c r="AL25" s="66"/>
      <c r="AM25" s="6"/>
      <c r="AN25" s="66"/>
      <c r="AO25" s="6"/>
      <c r="AP25" s="66"/>
      <c r="AQ25" s="6"/>
      <c r="AR25" s="66"/>
      <c r="AS25" s="6"/>
      <c r="AT25" s="66"/>
      <c r="AU25" s="6"/>
      <c r="AV25" s="66"/>
      <c r="AW25" s="6"/>
      <c r="AX25" s="66"/>
      <c r="AY25" s="6"/>
      <c r="AZ25" s="66"/>
    </row>
    <row r="26" spans="2:52" x14ac:dyDescent="0.55000000000000004">
      <c r="AJ26" s="23"/>
      <c r="AL26" s="66"/>
      <c r="AM26" s="6"/>
      <c r="AN26" s="66"/>
      <c r="AO26" s="6"/>
      <c r="AP26" s="66"/>
      <c r="AQ26" s="6"/>
      <c r="AR26" s="66"/>
      <c r="AS26" s="6"/>
      <c r="AT26" s="66"/>
      <c r="AU26" s="6"/>
      <c r="AV26" s="66"/>
      <c r="AW26" s="6"/>
      <c r="AX26" s="66"/>
      <c r="AY26" s="6"/>
      <c r="AZ26" s="66"/>
    </row>
    <row r="27" spans="2:52" x14ac:dyDescent="0.55000000000000004">
      <c r="AJ27" s="23"/>
      <c r="AL27" s="66"/>
      <c r="AM27" s="6"/>
      <c r="AN27" s="66"/>
      <c r="AO27" s="6"/>
      <c r="AP27" s="66"/>
      <c r="AQ27" s="6"/>
      <c r="AR27" s="66"/>
      <c r="AS27" s="6"/>
      <c r="AT27" s="66"/>
      <c r="AU27" s="6"/>
      <c r="AV27" s="66"/>
      <c r="AW27" s="6"/>
      <c r="AX27" s="66"/>
      <c r="AY27" s="6"/>
      <c r="AZ27" s="66"/>
    </row>
    <row r="28" spans="2:52" x14ac:dyDescent="0.55000000000000004">
      <c r="AJ28" s="23"/>
      <c r="AL28" s="66"/>
      <c r="AM28" s="6"/>
      <c r="AN28" s="66"/>
      <c r="AO28" s="6"/>
      <c r="AP28" s="66"/>
      <c r="AQ28" s="6"/>
      <c r="AR28" s="66"/>
      <c r="AS28" s="6"/>
      <c r="AT28" s="66"/>
      <c r="AU28" s="6"/>
      <c r="AV28" s="66"/>
      <c r="AW28" s="6"/>
      <c r="AX28" s="66"/>
      <c r="AY28" s="6"/>
      <c r="AZ28" s="66"/>
    </row>
    <row r="29" spans="2:52" x14ac:dyDescent="0.55000000000000004">
      <c r="AJ29" s="23"/>
      <c r="AL29" s="66"/>
      <c r="AM29" s="6"/>
      <c r="AN29" s="66"/>
      <c r="AO29" s="6"/>
      <c r="AP29" s="66"/>
      <c r="AQ29" s="6"/>
      <c r="AR29" s="66"/>
      <c r="AS29" s="6"/>
      <c r="AT29" s="66"/>
      <c r="AU29" s="6"/>
      <c r="AV29" s="66"/>
      <c r="AW29" s="6"/>
      <c r="AX29" s="66"/>
      <c r="AY29" s="6"/>
      <c r="AZ29" s="66"/>
    </row>
    <row r="30" spans="2:52" x14ac:dyDescent="0.55000000000000004">
      <c r="AJ30" s="23"/>
      <c r="AL30" s="66"/>
      <c r="AM30" s="6"/>
      <c r="AN30" s="66"/>
      <c r="AO30" s="6"/>
      <c r="AP30" s="66"/>
      <c r="AQ30" s="6"/>
      <c r="AR30" s="66"/>
      <c r="AS30" s="6"/>
      <c r="AT30" s="66"/>
      <c r="AU30" s="6"/>
      <c r="AV30" s="66"/>
      <c r="AW30" s="6"/>
      <c r="AX30" s="66"/>
      <c r="AY30" s="6"/>
      <c r="AZ30" s="66"/>
    </row>
    <row r="31" spans="2:52" x14ac:dyDescent="0.55000000000000004">
      <c r="AJ31" s="23"/>
      <c r="AL31" s="66"/>
      <c r="AM31" s="6"/>
      <c r="AN31" s="66"/>
      <c r="AO31" s="6"/>
      <c r="AP31" s="66"/>
      <c r="AQ31" s="6"/>
      <c r="AR31" s="66"/>
      <c r="AS31" s="6"/>
      <c r="AT31" s="66"/>
      <c r="AU31" s="6"/>
      <c r="AV31" s="66"/>
      <c r="AW31" s="6"/>
      <c r="AX31" s="66"/>
      <c r="AY31" s="6"/>
      <c r="AZ31" s="66"/>
    </row>
    <row r="32" spans="2:52" x14ac:dyDescent="0.55000000000000004">
      <c r="AJ32" s="23"/>
      <c r="AL32" s="66"/>
      <c r="AM32" s="6"/>
      <c r="AN32" s="66"/>
      <c r="AO32" s="6"/>
      <c r="AP32" s="66"/>
      <c r="AQ32" s="6"/>
      <c r="AR32" s="66"/>
      <c r="AS32" s="6"/>
      <c r="AT32" s="66"/>
      <c r="AU32" s="6"/>
      <c r="AV32" s="66"/>
      <c r="AW32" s="6"/>
      <c r="AX32" s="66"/>
      <c r="AY32" s="6"/>
      <c r="AZ32" s="66"/>
    </row>
    <row r="33" spans="36:52" x14ac:dyDescent="0.55000000000000004">
      <c r="AJ33" s="23"/>
      <c r="AL33" s="66"/>
      <c r="AM33" s="6"/>
      <c r="AN33" s="66"/>
      <c r="AO33" s="6"/>
      <c r="AP33" s="66"/>
      <c r="AQ33" s="6"/>
      <c r="AR33" s="66"/>
      <c r="AS33" s="6"/>
      <c r="AT33" s="66"/>
      <c r="AU33" s="6"/>
      <c r="AV33" s="66"/>
      <c r="AW33" s="6"/>
      <c r="AX33" s="66"/>
      <c r="AY33" s="6"/>
      <c r="AZ33" s="66"/>
    </row>
    <row r="34" spans="36:52" x14ac:dyDescent="0.55000000000000004">
      <c r="AJ34" s="23"/>
      <c r="AL34" s="66"/>
      <c r="AM34" s="6"/>
      <c r="AN34" s="66"/>
      <c r="AO34" s="6"/>
      <c r="AP34" s="66"/>
      <c r="AQ34" s="6"/>
      <c r="AR34" s="66"/>
      <c r="AS34" s="6"/>
      <c r="AT34" s="66"/>
      <c r="AU34" s="6"/>
      <c r="AV34" s="66"/>
      <c r="AW34" s="6"/>
      <c r="AX34" s="66"/>
      <c r="AY34" s="6"/>
      <c r="AZ34" s="66"/>
    </row>
    <row r="35" spans="36:52" x14ac:dyDescent="0.55000000000000004">
      <c r="AJ35" s="23"/>
      <c r="AL35" s="66"/>
      <c r="AM35" s="6"/>
      <c r="AN35" s="66"/>
      <c r="AO35" s="6"/>
      <c r="AP35" s="66"/>
      <c r="AQ35" s="6"/>
      <c r="AR35" s="66"/>
      <c r="AS35" s="6"/>
      <c r="AT35" s="66"/>
      <c r="AU35" s="6"/>
      <c r="AV35" s="66"/>
      <c r="AW35" s="6"/>
      <c r="AX35" s="66"/>
      <c r="AY35" s="6"/>
      <c r="AZ35" s="66"/>
    </row>
  </sheetData>
  <sortState xmlns:xlrd2="http://schemas.microsoft.com/office/spreadsheetml/2017/richdata2" ref="B10:R18">
    <sortCondition descending="1" ref="R10:R1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A51"/>
  <sheetViews>
    <sheetView rightToLeft="1" view="pageBreakPreview" topLeftCell="A28" zoomScale="70" zoomScaleNormal="85" zoomScaleSheetLayoutView="70" workbookViewId="0">
      <selection activeCell="B49" sqref="A49:XFD50"/>
    </sheetView>
  </sheetViews>
  <sheetFormatPr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74" t="s">
        <v>85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27" ht="30" x14ac:dyDescent="0.55000000000000004">
      <c r="A3" s="174" t="s">
        <v>39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1:27" ht="30" x14ac:dyDescent="0.55000000000000004">
      <c r="A4" s="174" t="s">
        <v>245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6" spans="1:27" ht="30" x14ac:dyDescent="0.55000000000000004">
      <c r="A6" s="12" t="s">
        <v>208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30" x14ac:dyDescent="0.55000000000000004">
      <c r="A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30" x14ac:dyDescent="0.75">
      <c r="A8" s="123" t="s">
        <v>1</v>
      </c>
      <c r="C8" s="11" t="s">
        <v>41</v>
      </c>
      <c r="D8" s="11"/>
      <c r="E8" s="11" t="s">
        <v>41</v>
      </c>
      <c r="F8" s="11"/>
      <c r="G8" s="11" t="s">
        <v>41</v>
      </c>
      <c r="H8" s="11"/>
      <c r="I8" s="11" t="s">
        <v>41</v>
      </c>
      <c r="K8" s="11" t="s">
        <v>42</v>
      </c>
      <c r="L8" s="11" t="s">
        <v>42</v>
      </c>
      <c r="M8" s="11" t="s">
        <v>42</v>
      </c>
      <c r="N8" s="11" t="s">
        <v>42</v>
      </c>
      <c r="O8" s="11" t="s">
        <v>42</v>
      </c>
      <c r="P8" s="11" t="s">
        <v>42</v>
      </c>
      <c r="Q8" s="11" t="s">
        <v>42</v>
      </c>
    </row>
    <row r="9" spans="1:27" s="4" customFormat="1" ht="63" customHeight="1" x14ac:dyDescent="0.75">
      <c r="A9" s="123" t="s">
        <v>1</v>
      </c>
      <c r="C9" s="121" t="s">
        <v>5</v>
      </c>
      <c r="D9" s="35"/>
      <c r="E9" s="121" t="s">
        <v>53</v>
      </c>
      <c r="F9" s="35"/>
      <c r="G9" s="121" t="s">
        <v>54</v>
      </c>
      <c r="H9" s="35"/>
      <c r="I9" s="121" t="s">
        <v>56</v>
      </c>
      <c r="K9" s="121" t="s">
        <v>5</v>
      </c>
      <c r="L9" s="35"/>
      <c r="M9" s="121" t="s">
        <v>53</v>
      </c>
      <c r="N9" s="35"/>
      <c r="O9" s="121" t="s">
        <v>54</v>
      </c>
      <c r="P9" s="35"/>
      <c r="Q9" s="121" t="s">
        <v>56</v>
      </c>
    </row>
    <row r="10" spans="1:27" ht="25.5" customHeight="1" x14ac:dyDescent="0.55000000000000004">
      <c r="A10" s="31" t="s">
        <v>113</v>
      </c>
      <c r="C10" s="120">
        <v>20000</v>
      </c>
      <c r="D10" s="69"/>
      <c r="E10" s="120">
        <v>19544093865</v>
      </c>
      <c r="F10" s="69"/>
      <c r="G10" s="120">
        <v>18535210251</v>
      </c>
      <c r="H10" s="69"/>
      <c r="I10" s="120">
        <v>1008883614</v>
      </c>
      <c r="J10" s="69"/>
      <c r="K10" s="120">
        <v>26046</v>
      </c>
      <c r="L10" s="69"/>
      <c r="M10" s="120">
        <v>25219049199</v>
      </c>
      <c r="N10" s="69"/>
      <c r="O10" s="120">
        <v>24084981974</v>
      </c>
      <c r="P10" s="69"/>
      <c r="Q10" s="120">
        <v>1134067225</v>
      </c>
      <c r="U10" s="94">
        <v>6.5500000000000003E-2</v>
      </c>
    </row>
    <row r="11" spans="1:27" ht="25.5" customHeight="1" x14ac:dyDescent="0.55000000000000004">
      <c r="A11" s="2" t="s">
        <v>105</v>
      </c>
      <c r="C11" s="71">
        <v>12900</v>
      </c>
      <c r="D11" s="69"/>
      <c r="E11" s="71">
        <v>12124552030</v>
      </c>
      <c r="F11" s="69"/>
      <c r="G11" s="71">
        <v>11363023662</v>
      </c>
      <c r="H11" s="69"/>
      <c r="I11" s="71">
        <v>761528368</v>
      </c>
      <c r="J11" s="69"/>
      <c r="K11" s="71">
        <v>12900</v>
      </c>
      <c r="L11" s="69"/>
      <c r="M11" s="71">
        <v>12124552030</v>
      </c>
      <c r="N11" s="69"/>
      <c r="O11" s="71">
        <v>11363023662</v>
      </c>
      <c r="P11" s="69"/>
      <c r="Q11" s="71">
        <v>761528368</v>
      </c>
      <c r="U11" s="94"/>
    </row>
    <row r="12" spans="1:27" ht="25.5" customHeight="1" x14ac:dyDescent="0.55000000000000004">
      <c r="A12" s="2" t="s">
        <v>80</v>
      </c>
      <c r="C12" s="71">
        <v>0</v>
      </c>
      <c r="D12" s="69"/>
      <c r="E12" s="71">
        <v>0</v>
      </c>
      <c r="F12" s="69"/>
      <c r="G12" s="71">
        <v>0</v>
      </c>
      <c r="H12" s="69"/>
      <c r="I12" s="71">
        <v>0</v>
      </c>
      <c r="J12" s="69"/>
      <c r="K12" s="71">
        <v>14491</v>
      </c>
      <c r="L12" s="69"/>
      <c r="M12" s="71">
        <v>14491000000</v>
      </c>
      <c r="N12" s="69"/>
      <c r="O12" s="71">
        <v>14019674623</v>
      </c>
      <c r="P12" s="69"/>
      <c r="Q12" s="71">
        <v>471325377</v>
      </c>
      <c r="U12" s="94"/>
    </row>
    <row r="13" spans="1:27" ht="25.5" customHeight="1" x14ac:dyDescent="0.55000000000000004">
      <c r="A13" s="2" t="s">
        <v>240</v>
      </c>
      <c r="C13" s="71">
        <v>0</v>
      </c>
      <c r="D13" s="69"/>
      <c r="E13" s="71">
        <v>0</v>
      </c>
      <c r="F13" s="69"/>
      <c r="G13" s="71">
        <v>0</v>
      </c>
      <c r="H13" s="69"/>
      <c r="I13" s="71">
        <v>0</v>
      </c>
      <c r="J13" s="69"/>
      <c r="K13" s="71">
        <v>500000</v>
      </c>
      <c r="L13" s="69"/>
      <c r="M13" s="71">
        <v>5373611266</v>
      </c>
      <c r="N13" s="69"/>
      <c r="O13" s="71">
        <v>5005800000</v>
      </c>
      <c r="P13" s="69"/>
      <c r="Q13" s="71">
        <v>367811266</v>
      </c>
      <c r="U13" s="94"/>
    </row>
    <row r="14" spans="1:27" ht="25.5" customHeight="1" x14ac:dyDescent="0.55000000000000004">
      <c r="A14" s="2" t="s">
        <v>125</v>
      </c>
      <c r="C14" s="71">
        <v>0</v>
      </c>
      <c r="D14" s="69"/>
      <c r="E14" s="71">
        <v>0</v>
      </c>
      <c r="F14" s="69"/>
      <c r="G14" s="71">
        <v>0</v>
      </c>
      <c r="H14" s="69"/>
      <c r="I14" s="71">
        <v>0</v>
      </c>
      <c r="J14" s="69"/>
      <c r="K14" s="71">
        <v>150000</v>
      </c>
      <c r="L14" s="69"/>
      <c r="M14" s="71">
        <v>5349734879</v>
      </c>
      <c r="N14" s="69"/>
      <c r="O14" s="71">
        <v>5006934915</v>
      </c>
      <c r="P14" s="69"/>
      <c r="Q14" s="71">
        <v>342799964</v>
      </c>
      <c r="U14" s="94"/>
    </row>
    <row r="15" spans="1:27" ht="25.5" customHeight="1" x14ac:dyDescent="0.55000000000000004">
      <c r="A15" s="2" t="s">
        <v>81</v>
      </c>
      <c r="C15" s="71">
        <v>3227</v>
      </c>
      <c r="D15" s="69"/>
      <c r="E15" s="71">
        <v>3081226429</v>
      </c>
      <c r="F15" s="69"/>
      <c r="G15" s="71">
        <v>2890301207</v>
      </c>
      <c r="H15" s="69"/>
      <c r="I15" s="71">
        <v>190925222</v>
      </c>
      <c r="J15" s="69"/>
      <c r="K15" s="71">
        <v>6260</v>
      </c>
      <c r="L15" s="69"/>
      <c r="M15" s="71">
        <v>5831916617</v>
      </c>
      <c r="N15" s="69"/>
      <c r="O15" s="71">
        <v>5605065496</v>
      </c>
      <c r="P15" s="69"/>
      <c r="Q15" s="71">
        <v>226851121</v>
      </c>
      <c r="U15" s="94"/>
    </row>
    <row r="16" spans="1:27" ht="25.5" customHeight="1" x14ac:dyDescent="0.55000000000000004">
      <c r="A16" s="2" t="s">
        <v>110</v>
      </c>
      <c r="C16" s="71">
        <v>0</v>
      </c>
      <c r="D16" s="69"/>
      <c r="E16" s="71">
        <v>0</v>
      </c>
      <c r="F16" s="69"/>
      <c r="G16" s="71">
        <v>0</v>
      </c>
      <c r="H16" s="69"/>
      <c r="I16" s="71">
        <v>0</v>
      </c>
      <c r="J16" s="69"/>
      <c r="K16" s="71">
        <v>35000</v>
      </c>
      <c r="L16" s="69"/>
      <c r="M16" s="71">
        <v>1789081725</v>
      </c>
      <c r="N16" s="69"/>
      <c r="O16" s="71">
        <v>1595201737</v>
      </c>
      <c r="P16" s="69"/>
      <c r="Q16" s="71">
        <v>193879988</v>
      </c>
      <c r="U16" s="94"/>
    </row>
    <row r="17" spans="1:21" ht="25.5" customHeight="1" x14ac:dyDescent="0.55000000000000004">
      <c r="A17" s="2" t="s">
        <v>120</v>
      </c>
      <c r="C17" s="71">
        <v>0</v>
      </c>
      <c r="D17" s="69"/>
      <c r="E17" s="71">
        <v>0</v>
      </c>
      <c r="F17" s="69"/>
      <c r="G17" s="71">
        <v>0</v>
      </c>
      <c r="H17" s="69"/>
      <c r="I17" s="71">
        <v>0</v>
      </c>
      <c r="J17" s="69"/>
      <c r="K17" s="71">
        <v>250000</v>
      </c>
      <c r="L17" s="69"/>
      <c r="M17" s="71">
        <v>2131592202</v>
      </c>
      <c r="N17" s="69"/>
      <c r="O17" s="71">
        <v>2000525625</v>
      </c>
      <c r="P17" s="69"/>
      <c r="Q17" s="71">
        <v>131066577</v>
      </c>
      <c r="U17" s="94"/>
    </row>
    <row r="18" spans="1:21" ht="25.5" customHeight="1" x14ac:dyDescent="0.55000000000000004">
      <c r="A18" s="2" t="s">
        <v>90</v>
      </c>
      <c r="C18" s="71">
        <v>31100</v>
      </c>
      <c r="D18" s="69"/>
      <c r="E18" s="71">
        <v>31100000000</v>
      </c>
      <c r="F18" s="69"/>
      <c r="G18" s="71">
        <v>30995296484</v>
      </c>
      <c r="H18" s="69"/>
      <c r="I18" s="71">
        <v>104703516</v>
      </c>
      <c r="J18" s="69"/>
      <c r="K18" s="71">
        <v>31100</v>
      </c>
      <c r="L18" s="69"/>
      <c r="M18" s="71">
        <v>31100000000</v>
      </c>
      <c r="N18" s="69"/>
      <c r="O18" s="71">
        <v>30995296484</v>
      </c>
      <c r="P18" s="69"/>
      <c r="Q18" s="71">
        <v>104703516</v>
      </c>
      <c r="U18" s="94"/>
    </row>
    <row r="19" spans="1:21" ht="25.5" customHeight="1" x14ac:dyDescent="0.55000000000000004">
      <c r="A19" s="2" t="s">
        <v>89</v>
      </c>
      <c r="C19" s="71">
        <v>8987</v>
      </c>
      <c r="D19" s="69"/>
      <c r="E19" s="71">
        <v>632940419</v>
      </c>
      <c r="F19" s="69"/>
      <c r="G19" s="71">
        <v>671354581</v>
      </c>
      <c r="H19" s="69"/>
      <c r="I19" s="71">
        <v>-38414162</v>
      </c>
      <c r="J19" s="69"/>
      <c r="K19" s="71">
        <v>20000</v>
      </c>
      <c r="L19" s="69"/>
      <c r="M19" s="71">
        <v>1527891646</v>
      </c>
      <c r="N19" s="69"/>
      <c r="O19" s="71">
        <v>1494057150</v>
      </c>
      <c r="P19" s="69"/>
      <c r="Q19" s="71">
        <v>33834496</v>
      </c>
      <c r="U19" s="94"/>
    </row>
    <row r="20" spans="1:21" ht="25.5" customHeight="1" x14ac:dyDescent="0.55000000000000004">
      <c r="A20" s="2" t="s">
        <v>126</v>
      </c>
      <c r="C20" s="71">
        <v>1000000</v>
      </c>
      <c r="D20" s="69"/>
      <c r="E20" s="71">
        <v>1644755213</v>
      </c>
      <c r="F20" s="69"/>
      <c r="G20" s="71">
        <v>1650562265</v>
      </c>
      <c r="H20" s="69"/>
      <c r="I20" s="71">
        <v>-5807052</v>
      </c>
      <c r="J20" s="69"/>
      <c r="K20" s="71">
        <v>1400000</v>
      </c>
      <c r="L20" s="69"/>
      <c r="M20" s="71">
        <v>2311961578</v>
      </c>
      <c r="N20" s="69"/>
      <c r="O20" s="71">
        <v>2279299842</v>
      </c>
      <c r="P20" s="69"/>
      <c r="Q20" s="71">
        <v>32661736</v>
      </c>
      <c r="U20" s="94"/>
    </row>
    <row r="21" spans="1:21" ht="25.5" customHeight="1" x14ac:dyDescent="0.55000000000000004">
      <c r="A21" s="2" t="s">
        <v>13</v>
      </c>
      <c r="C21" s="71">
        <v>0</v>
      </c>
      <c r="D21" s="69"/>
      <c r="E21" s="71">
        <v>0</v>
      </c>
      <c r="F21" s="69"/>
      <c r="G21" s="71">
        <v>0</v>
      </c>
      <c r="H21" s="69"/>
      <c r="I21" s="71">
        <v>0</v>
      </c>
      <c r="J21" s="69"/>
      <c r="K21" s="71">
        <v>405000</v>
      </c>
      <c r="L21" s="69"/>
      <c r="M21" s="71">
        <v>2022845767</v>
      </c>
      <c r="N21" s="69"/>
      <c r="O21" s="71">
        <v>2003289084</v>
      </c>
      <c r="P21" s="69"/>
      <c r="Q21" s="71">
        <v>19556683</v>
      </c>
      <c r="U21" s="94"/>
    </row>
    <row r="22" spans="1:21" ht="25.5" customHeight="1" x14ac:dyDescent="0.55000000000000004">
      <c r="A22" s="2" t="s">
        <v>226</v>
      </c>
      <c r="C22" s="71">
        <v>100000</v>
      </c>
      <c r="D22" s="69"/>
      <c r="E22" s="71">
        <v>1089568169</v>
      </c>
      <c r="F22" s="69"/>
      <c r="G22" s="71">
        <v>1074996667</v>
      </c>
      <c r="H22" s="69"/>
      <c r="I22" s="71">
        <v>14571502</v>
      </c>
      <c r="J22" s="69"/>
      <c r="K22" s="71">
        <v>100000</v>
      </c>
      <c r="L22" s="69"/>
      <c r="M22" s="71">
        <v>1089568169</v>
      </c>
      <c r="N22" s="69"/>
      <c r="O22" s="71">
        <v>1074996667</v>
      </c>
      <c r="P22" s="69"/>
      <c r="Q22" s="71">
        <v>14571502</v>
      </c>
      <c r="U22" s="94"/>
    </row>
    <row r="23" spans="1:21" ht="25.5" customHeight="1" x14ac:dyDescent="0.55000000000000004">
      <c r="A23" s="2" t="s">
        <v>88</v>
      </c>
      <c r="C23" s="71">
        <v>196</v>
      </c>
      <c r="D23" s="69"/>
      <c r="E23" s="71">
        <v>173232598</v>
      </c>
      <c r="F23" s="69"/>
      <c r="G23" s="71">
        <v>160310110</v>
      </c>
      <c r="H23" s="69"/>
      <c r="I23" s="71">
        <v>12922488</v>
      </c>
      <c r="J23" s="69"/>
      <c r="K23" s="71">
        <v>196</v>
      </c>
      <c r="L23" s="69"/>
      <c r="M23" s="71">
        <v>173232598</v>
      </c>
      <c r="N23" s="69"/>
      <c r="O23" s="71">
        <v>160310110</v>
      </c>
      <c r="P23" s="69"/>
      <c r="Q23" s="71">
        <v>12922488</v>
      </c>
      <c r="U23" s="94"/>
    </row>
    <row r="24" spans="1:21" ht="25.5" customHeight="1" x14ac:dyDescent="0.55000000000000004">
      <c r="A24" s="2" t="s">
        <v>108</v>
      </c>
      <c r="C24" s="71">
        <v>0</v>
      </c>
      <c r="D24" s="69"/>
      <c r="E24" s="71">
        <v>0</v>
      </c>
      <c r="F24" s="69"/>
      <c r="G24" s="71">
        <v>0</v>
      </c>
      <c r="H24" s="69"/>
      <c r="I24" s="71">
        <v>0</v>
      </c>
      <c r="J24" s="69"/>
      <c r="K24" s="71">
        <v>7500</v>
      </c>
      <c r="L24" s="69"/>
      <c r="M24" s="71">
        <v>7059923768</v>
      </c>
      <c r="N24" s="69"/>
      <c r="O24" s="71">
        <v>7050410232</v>
      </c>
      <c r="P24" s="69"/>
      <c r="Q24" s="71">
        <v>9513536</v>
      </c>
      <c r="U24" s="94"/>
    </row>
    <row r="25" spans="1:21" ht="25.5" customHeight="1" x14ac:dyDescent="0.55000000000000004">
      <c r="A25" s="2" t="s">
        <v>128</v>
      </c>
      <c r="C25" s="71">
        <v>0</v>
      </c>
      <c r="D25" s="69"/>
      <c r="E25" s="71">
        <v>0</v>
      </c>
      <c r="F25" s="69"/>
      <c r="G25" s="71">
        <v>0</v>
      </c>
      <c r="H25" s="69"/>
      <c r="I25" s="71">
        <v>0</v>
      </c>
      <c r="J25" s="69"/>
      <c r="K25" s="71">
        <v>200000</v>
      </c>
      <c r="L25" s="69"/>
      <c r="M25" s="71">
        <v>596430005</v>
      </c>
      <c r="N25" s="69"/>
      <c r="O25" s="71">
        <v>588145288</v>
      </c>
      <c r="P25" s="69"/>
      <c r="Q25" s="71">
        <v>8284717</v>
      </c>
      <c r="U25" s="94"/>
    </row>
    <row r="26" spans="1:21" ht="25.5" customHeight="1" x14ac:dyDescent="0.55000000000000004">
      <c r="A26" s="2" t="s">
        <v>231</v>
      </c>
      <c r="C26" s="71">
        <v>295</v>
      </c>
      <c r="D26" s="69"/>
      <c r="E26" s="71">
        <v>169815468</v>
      </c>
      <c r="F26" s="69"/>
      <c r="G26" s="71">
        <v>162252435</v>
      </c>
      <c r="H26" s="69"/>
      <c r="I26" s="71">
        <v>7563033</v>
      </c>
      <c r="J26" s="69"/>
      <c r="K26" s="71">
        <v>295</v>
      </c>
      <c r="L26" s="69"/>
      <c r="M26" s="71">
        <v>169815468</v>
      </c>
      <c r="N26" s="69"/>
      <c r="O26" s="71">
        <v>162252435</v>
      </c>
      <c r="P26" s="69"/>
      <c r="Q26" s="71">
        <v>7563033</v>
      </c>
      <c r="U26" s="94"/>
    </row>
    <row r="27" spans="1:21" ht="25.5" customHeight="1" x14ac:dyDescent="0.55000000000000004">
      <c r="A27" s="2" t="s">
        <v>234</v>
      </c>
      <c r="C27" s="71">
        <v>400</v>
      </c>
      <c r="D27" s="69"/>
      <c r="E27" s="71">
        <v>219952130</v>
      </c>
      <c r="F27" s="69"/>
      <c r="G27" s="71">
        <v>215713104</v>
      </c>
      <c r="H27" s="69"/>
      <c r="I27" s="71">
        <v>4239026</v>
      </c>
      <c r="J27" s="69"/>
      <c r="K27" s="71">
        <v>400</v>
      </c>
      <c r="L27" s="69"/>
      <c r="M27" s="71">
        <v>219952130</v>
      </c>
      <c r="N27" s="69"/>
      <c r="O27" s="71">
        <v>215713104</v>
      </c>
      <c r="P27" s="69"/>
      <c r="Q27" s="71">
        <v>4239026</v>
      </c>
      <c r="U27" s="94"/>
    </row>
    <row r="28" spans="1:21" ht="25.5" customHeight="1" x14ac:dyDescent="0.55000000000000004">
      <c r="A28" s="2" t="s">
        <v>112</v>
      </c>
      <c r="C28" s="71">
        <v>0</v>
      </c>
      <c r="D28" s="69"/>
      <c r="E28" s="71">
        <v>0</v>
      </c>
      <c r="F28" s="69"/>
      <c r="G28" s="71">
        <v>0</v>
      </c>
      <c r="H28" s="69"/>
      <c r="I28" s="71">
        <v>0</v>
      </c>
      <c r="J28" s="69"/>
      <c r="K28" s="71">
        <v>5000</v>
      </c>
      <c r="L28" s="69"/>
      <c r="M28" s="71">
        <v>3304454963</v>
      </c>
      <c r="N28" s="69"/>
      <c r="O28" s="71">
        <v>3316138840</v>
      </c>
      <c r="P28" s="69"/>
      <c r="Q28" s="71">
        <v>-11683877</v>
      </c>
      <c r="U28" s="94"/>
    </row>
    <row r="29" spans="1:21" ht="25.5" customHeight="1" x14ac:dyDescent="0.55000000000000004">
      <c r="A29" s="2" t="s">
        <v>118</v>
      </c>
      <c r="C29" s="71">
        <v>0</v>
      </c>
      <c r="D29" s="69"/>
      <c r="E29" s="71">
        <v>0</v>
      </c>
      <c r="F29" s="69"/>
      <c r="G29" s="71">
        <v>0</v>
      </c>
      <c r="H29" s="69"/>
      <c r="I29" s="71">
        <v>0</v>
      </c>
      <c r="J29" s="69"/>
      <c r="K29" s="71">
        <v>1500</v>
      </c>
      <c r="L29" s="69"/>
      <c r="M29" s="71">
        <v>945578585</v>
      </c>
      <c r="N29" s="69"/>
      <c r="O29" s="71">
        <v>958788188</v>
      </c>
      <c r="P29" s="69"/>
      <c r="Q29" s="71">
        <v>-13209603</v>
      </c>
      <c r="U29" s="94"/>
    </row>
    <row r="30" spans="1:21" ht="25.5" customHeight="1" x14ac:dyDescent="0.55000000000000004">
      <c r="A30" s="2" t="s">
        <v>102</v>
      </c>
      <c r="C30" s="71">
        <v>0</v>
      </c>
      <c r="D30" s="69"/>
      <c r="E30" s="71">
        <v>0</v>
      </c>
      <c r="F30" s="69"/>
      <c r="G30" s="71">
        <v>0</v>
      </c>
      <c r="H30" s="69"/>
      <c r="I30" s="71">
        <v>0</v>
      </c>
      <c r="J30" s="69"/>
      <c r="K30" s="71">
        <v>1300</v>
      </c>
      <c r="L30" s="69"/>
      <c r="M30" s="71">
        <v>1068385324</v>
      </c>
      <c r="N30" s="69"/>
      <c r="O30" s="71">
        <v>1083621358</v>
      </c>
      <c r="P30" s="69"/>
      <c r="Q30" s="71">
        <v>-15236034</v>
      </c>
      <c r="U30" s="94"/>
    </row>
    <row r="31" spans="1:21" ht="25.5" customHeight="1" x14ac:dyDescent="0.55000000000000004">
      <c r="A31" s="2" t="s">
        <v>116</v>
      </c>
      <c r="C31" s="71">
        <v>0</v>
      </c>
      <c r="D31" s="69"/>
      <c r="E31" s="71">
        <v>0</v>
      </c>
      <c r="F31" s="69"/>
      <c r="G31" s="71">
        <v>0</v>
      </c>
      <c r="H31" s="69"/>
      <c r="I31" s="71">
        <v>0</v>
      </c>
      <c r="J31" s="69"/>
      <c r="K31" s="71">
        <v>2000</v>
      </c>
      <c r="L31" s="69"/>
      <c r="M31" s="71">
        <v>1321980349</v>
      </c>
      <c r="N31" s="69"/>
      <c r="O31" s="71">
        <v>1339823113</v>
      </c>
      <c r="P31" s="69"/>
      <c r="Q31" s="71">
        <v>-17842764</v>
      </c>
      <c r="U31" s="94"/>
    </row>
    <row r="32" spans="1:21" ht="25.5" customHeight="1" x14ac:dyDescent="0.55000000000000004">
      <c r="A32" s="2" t="s">
        <v>83</v>
      </c>
      <c r="C32" s="71">
        <v>0</v>
      </c>
      <c r="D32" s="69"/>
      <c r="E32" s="71">
        <v>0</v>
      </c>
      <c r="F32" s="69"/>
      <c r="G32" s="71">
        <v>0</v>
      </c>
      <c r="H32" s="69"/>
      <c r="I32" s="71">
        <v>0</v>
      </c>
      <c r="J32" s="69"/>
      <c r="K32" s="71">
        <v>1100</v>
      </c>
      <c r="L32" s="69"/>
      <c r="M32" s="71">
        <v>927264907</v>
      </c>
      <c r="N32" s="69"/>
      <c r="O32" s="71">
        <v>945681164</v>
      </c>
      <c r="P32" s="69"/>
      <c r="Q32" s="71">
        <v>-18416257</v>
      </c>
      <c r="U32" s="94"/>
    </row>
    <row r="33" spans="1:21" ht="25.5" customHeight="1" x14ac:dyDescent="0.55000000000000004">
      <c r="A33" s="2" t="s">
        <v>98</v>
      </c>
      <c r="C33" s="71">
        <v>0</v>
      </c>
      <c r="D33" s="69"/>
      <c r="E33" s="71">
        <v>0</v>
      </c>
      <c r="F33" s="69"/>
      <c r="G33" s="71">
        <v>0</v>
      </c>
      <c r="H33" s="69"/>
      <c r="I33" s="71">
        <v>0</v>
      </c>
      <c r="J33" s="69"/>
      <c r="K33" s="71">
        <v>30000</v>
      </c>
      <c r="L33" s="69"/>
      <c r="M33" s="71">
        <v>632339474</v>
      </c>
      <c r="N33" s="69"/>
      <c r="O33" s="71">
        <v>665019450</v>
      </c>
      <c r="P33" s="69"/>
      <c r="Q33" s="71">
        <v>-32679976</v>
      </c>
      <c r="U33" s="94"/>
    </row>
    <row r="34" spans="1:21" ht="25.5" customHeight="1" x14ac:dyDescent="0.55000000000000004">
      <c r="A34" s="2" t="s">
        <v>121</v>
      </c>
      <c r="C34" s="71">
        <v>0</v>
      </c>
      <c r="D34" s="69"/>
      <c r="E34" s="71">
        <v>0</v>
      </c>
      <c r="F34" s="69"/>
      <c r="G34" s="71">
        <v>0</v>
      </c>
      <c r="H34" s="69"/>
      <c r="I34" s="71">
        <v>0</v>
      </c>
      <c r="J34" s="69"/>
      <c r="K34" s="71">
        <v>300000</v>
      </c>
      <c r="L34" s="69"/>
      <c r="M34" s="71">
        <v>505772641</v>
      </c>
      <c r="N34" s="69"/>
      <c r="O34" s="71">
        <v>545137020</v>
      </c>
      <c r="P34" s="69"/>
      <c r="Q34" s="71">
        <v>-39364379</v>
      </c>
      <c r="U34" s="94"/>
    </row>
    <row r="35" spans="1:21" ht="25.5" customHeight="1" x14ac:dyDescent="0.55000000000000004">
      <c r="A35" s="2" t="s">
        <v>109</v>
      </c>
      <c r="C35" s="71">
        <v>0</v>
      </c>
      <c r="D35" s="69"/>
      <c r="E35" s="71">
        <v>0</v>
      </c>
      <c r="F35" s="69"/>
      <c r="G35" s="71">
        <v>0</v>
      </c>
      <c r="H35" s="69"/>
      <c r="I35" s="71">
        <v>0</v>
      </c>
      <c r="J35" s="69"/>
      <c r="K35" s="71">
        <v>83708</v>
      </c>
      <c r="L35" s="69"/>
      <c r="M35" s="71">
        <v>208440898</v>
      </c>
      <c r="N35" s="69"/>
      <c r="O35" s="71">
        <v>254123148</v>
      </c>
      <c r="P35" s="69"/>
      <c r="Q35" s="71">
        <v>-45682250</v>
      </c>
      <c r="U35" s="94"/>
    </row>
    <row r="36" spans="1:21" ht="25.5" customHeight="1" x14ac:dyDescent="0.55000000000000004">
      <c r="A36" s="2" t="s">
        <v>79</v>
      </c>
      <c r="C36" s="71">
        <v>0</v>
      </c>
      <c r="D36" s="69"/>
      <c r="E36" s="71">
        <v>0</v>
      </c>
      <c r="F36" s="69"/>
      <c r="G36" s="71">
        <v>0</v>
      </c>
      <c r="H36" s="69"/>
      <c r="I36" s="71">
        <v>0</v>
      </c>
      <c r="J36" s="69"/>
      <c r="K36" s="71">
        <v>6000</v>
      </c>
      <c r="L36" s="69"/>
      <c r="M36" s="71">
        <v>5173147201</v>
      </c>
      <c r="N36" s="69"/>
      <c r="O36" s="71">
        <v>5239612148</v>
      </c>
      <c r="P36" s="69"/>
      <c r="Q36" s="71">
        <v>-66464947</v>
      </c>
      <c r="U36" s="94"/>
    </row>
    <row r="37" spans="1:21" ht="25.5" customHeight="1" x14ac:dyDescent="0.55000000000000004">
      <c r="A37" s="2" t="s">
        <v>127</v>
      </c>
      <c r="C37" s="71">
        <v>800000</v>
      </c>
      <c r="D37" s="69"/>
      <c r="E37" s="71">
        <v>2225876774</v>
      </c>
      <c r="F37" s="69"/>
      <c r="G37" s="71">
        <v>2312544028</v>
      </c>
      <c r="H37" s="69"/>
      <c r="I37" s="71">
        <v>-86667254</v>
      </c>
      <c r="J37" s="69"/>
      <c r="K37" s="71">
        <v>1400000</v>
      </c>
      <c r="L37" s="69"/>
      <c r="M37" s="71">
        <v>3966874124</v>
      </c>
      <c r="N37" s="69"/>
      <c r="O37" s="71">
        <v>4046952050</v>
      </c>
      <c r="P37" s="69"/>
      <c r="Q37" s="71">
        <v>-80077926</v>
      </c>
      <c r="U37" s="94"/>
    </row>
    <row r="38" spans="1:21" ht="25.5" customHeight="1" x14ac:dyDescent="0.55000000000000004">
      <c r="A38" s="2" t="s">
        <v>227</v>
      </c>
      <c r="C38" s="71">
        <v>0</v>
      </c>
      <c r="D38" s="69"/>
      <c r="E38" s="71">
        <v>0</v>
      </c>
      <c r="F38" s="69"/>
      <c r="G38" s="71">
        <v>0</v>
      </c>
      <c r="H38" s="69"/>
      <c r="I38" s="71">
        <v>0</v>
      </c>
      <c r="J38" s="69"/>
      <c r="K38" s="71">
        <v>60000</v>
      </c>
      <c r="L38" s="69"/>
      <c r="M38" s="71">
        <v>651898065</v>
      </c>
      <c r="N38" s="69"/>
      <c r="O38" s="71">
        <v>739148565</v>
      </c>
      <c r="P38" s="69"/>
      <c r="Q38" s="71">
        <v>-87250500</v>
      </c>
      <c r="U38" s="94"/>
    </row>
    <row r="39" spans="1:21" ht="25.5" customHeight="1" x14ac:dyDescent="0.55000000000000004">
      <c r="A39" s="2" t="s">
        <v>117</v>
      </c>
      <c r="C39" s="71">
        <v>0</v>
      </c>
      <c r="D39" s="69"/>
      <c r="E39" s="71">
        <v>0</v>
      </c>
      <c r="F39" s="69"/>
      <c r="G39" s="71">
        <v>0</v>
      </c>
      <c r="H39" s="69"/>
      <c r="I39" s="71">
        <v>0</v>
      </c>
      <c r="J39" s="69"/>
      <c r="K39" s="71">
        <v>230551</v>
      </c>
      <c r="L39" s="69"/>
      <c r="M39" s="71">
        <v>993256597</v>
      </c>
      <c r="N39" s="69"/>
      <c r="O39" s="71">
        <v>1187606726</v>
      </c>
      <c r="P39" s="69"/>
      <c r="Q39" s="71">
        <v>-194350129</v>
      </c>
      <c r="U39" s="94"/>
    </row>
    <row r="40" spans="1:21" ht="25.5" customHeight="1" x14ac:dyDescent="0.55000000000000004">
      <c r="A40" s="2" t="s">
        <v>99</v>
      </c>
      <c r="C40" s="71">
        <v>0</v>
      </c>
      <c r="D40" s="69"/>
      <c r="E40" s="71">
        <v>0</v>
      </c>
      <c r="F40" s="69"/>
      <c r="G40" s="71">
        <v>0</v>
      </c>
      <c r="H40" s="69"/>
      <c r="I40" s="71">
        <v>0</v>
      </c>
      <c r="J40" s="69"/>
      <c r="K40" s="71">
        <v>150000</v>
      </c>
      <c r="L40" s="69"/>
      <c r="M40" s="71">
        <v>3968247610</v>
      </c>
      <c r="N40" s="69"/>
      <c r="O40" s="71">
        <v>4245090525</v>
      </c>
      <c r="P40" s="69"/>
      <c r="Q40" s="71">
        <v>-276842915</v>
      </c>
      <c r="U40" s="94"/>
    </row>
    <row r="41" spans="1:21" ht="25.5" customHeight="1" x14ac:dyDescent="0.55000000000000004">
      <c r="A41" s="2" t="s">
        <v>119</v>
      </c>
      <c r="C41" s="71">
        <v>0</v>
      </c>
      <c r="D41" s="69"/>
      <c r="E41" s="71">
        <v>0</v>
      </c>
      <c r="F41" s="69"/>
      <c r="G41" s="71">
        <v>0</v>
      </c>
      <c r="H41" s="69"/>
      <c r="I41" s="71">
        <v>0</v>
      </c>
      <c r="J41" s="69"/>
      <c r="K41" s="71">
        <v>30000</v>
      </c>
      <c r="L41" s="69"/>
      <c r="M41" s="71">
        <v>4882802919</v>
      </c>
      <c r="N41" s="69"/>
      <c r="O41" s="71">
        <v>5263841756</v>
      </c>
      <c r="P41" s="69"/>
      <c r="Q41" s="71">
        <v>-381038837</v>
      </c>
      <c r="U41" s="94"/>
    </row>
    <row r="42" spans="1:21" ht="25.5" customHeight="1" x14ac:dyDescent="0.55000000000000004">
      <c r="A42" s="2" t="s">
        <v>115</v>
      </c>
      <c r="C42" s="71">
        <v>0</v>
      </c>
      <c r="D42" s="69"/>
      <c r="E42" s="71">
        <v>0</v>
      </c>
      <c r="F42" s="69"/>
      <c r="G42" s="71">
        <v>0</v>
      </c>
      <c r="H42" s="69"/>
      <c r="I42" s="71">
        <v>0</v>
      </c>
      <c r="J42" s="69"/>
      <c r="K42" s="71">
        <v>40000</v>
      </c>
      <c r="L42" s="69"/>
      <c r="M42" s="71">
        <v>1633980384</v>
      </c>
      <c r="N42" s="69"/>
      <c r="O42" s="71">
        <v>2017921500</v>
      </c>
      <c r="P42" s="69"/>
      <c r="Q42" s="71">
        <v>-383941116</v>
      </c>
      <c r="U42" s="94"/>
    </row>
    <row r="43" spans="1:21" ht="25.5" customHeight="1" x14ac:dyDescent="0.55000000000000004">
      <c r="A43" s="2" t="s">
        <v>93</v>
      </c>
      <c r="C43" s="71">
        <v>0</v>
      </c>
      <c r="D43" s="69"/>
      <c r="E43" s="71">
        <v>0</v>
      </c>
      <c r="F43" s="69"/>
      <c r="G43" s="71">
        <v>0</v>
      </c>
      <c r="H43" s="69"/>
      <c r="I43" s="71">
        <v>0</v>
      </c>
      <c r="J43" s="69"/>
      <c r="K43" s="71">
        <v>300000</v>
      </c>
      <c r="L43" s="69"/>
      <c r="M43" s="71">
        <v>2923501068</v>
      </c>
      <c r="N43" s="69"/>
      <c r="O43" s="71">
        <v>3316150800</v>
      </c>
      <c r="P43" s="69"/>
      <c r="Q43" s="71">
        <v>-392649732</v>
      </c>
      <c r="U43" s="94"/>
    </row>
    <row r="44" spans="1:21" ht="25.5" customHeight="1" x14ac:dyDescent="0.55000000000000004">
      <c r="A44" s="2" t="s">
        <v>95</v>
      </c>
      <c r="C44" s="71">
        <v>0</v>
      </c>
      <c r="D44" s="69"/>
      <c r="E44" s="71">
        <v>0</v>
      </c>
      <c r="F44" s="69"/>
      <c r="G44" s="71">
        <v>0</v>
      </c>
      <c r="H44" s="69"/>
      <c r="I44" s="71">
        <v>0</v>
      </c>
      <c r="J44" s="69"/>
      <c r="K44" s="71">
        <v>42300</v>
      </c>
      <c r="L44" s="69"/>
      <c r="M44" s="71">
        <v>30608452230</v>
      </c>
      <c r="N44" s="69"/>
      <c r="O44" s="71">
        <v>31063887849</v>
      </c>
      <c r="P44" s="69"/>
      <c r="Q44" s="71">
        <v>-455435619</v>
      </c>
      <c r="U44" s="94"/>
    </row>
    <row r="45" spans="1:21" ht="25.5" customHeight="1" x14ac:dyDescent="0.55000000000000004">
      <c r="A45" s="2" t="s">
        <v>100</v>
      </c>
      <c r="C45" s="71">
        <v>0</v>
      </c>
      <c r="D45" s="69"/>
      <c r="E45" s="71">
        <v>0</v>
      </c>
      <c r="F45" s="69"/>
      <c r="G45" s="71">
        <v>0</v>
      </c>
      <c r="H45" s="69"/>
      <c r="I45" s="71">
        <v>0</v>
      </c>
      <c r="J45" s="69"/>
      <c r="K45" s="71">
        <v>120690</v>
      </c>
      <c r="L45" s="69"/>
      <c r="M45" s="71">
        <v>1908691233</v>
      </c>
      <c r="N45" s="69"/>
      <c r="O45" s="71">
        <v>2430510610</v>
      </c>
      <c r="P45" s="69"/>
      <c r="Q45" s="71">
        <v>-521819377</v>
      </c>
      <c r="U45" s="94"/>
    </row>
    <row r="46" spans="1:21" ht="25.5" customHeight="1" x14ac:dyDescent="0.55000000000000004">
      <c r="A46" s="2" t="s">
        <v>111</v>
      </c>
      <c r="C46" s="71">
        <v>50000</v>
      </c>
      <c r="D46" s="69"/>
      <c r="E46" s="71">
        <v>470682675</v>
      </c>
      <c r="F46" s="69"/>
      <c r="G46" s="71">
        <v>1006475625</v>
      </c>
      <c r="H46" s="69"/>
      <c r="I46" s="71">
        <v>-535792950</v>
      </c>
      <c r="J46" s="69"/>
      <c r="K46" s="71">
        <v>50000</v>
      </c>
      <c r="L46" s="69"/>
      <c r="M46" s="71">
        <v>470682675</v>
      </c>
      <c r="N46" s="69"/>
      <c r="O46" s="71">
        <v>1006475625</v>
      </c>
      <c r="P46" s="69"/>
      <c r="Q46" s="71">
        <v>-535792950</v>
      </c>
      <c r="U46" s="94"/>
    </row>
    <row r="47" spans="1:21" ht="25.5" customHeight="1" x14ac:dyDescent="0.55000000000000004">
      <c r="A47" s="2" t="s">
        <v>101</v>
      </c>
      <c r="C47" s="71">
        <v>90000</v>
      </c>
      <c r="D47" s="69"/>
      <c r="E47" s="71">
        <v>1954738656</v>
      </c>
      <c r="F47" s="69"/>
      <c r="G47" s="71">
        <v>2682145710</v>
      </c>
      <c r="H47" s="69"/>
      <c r="I47" s="71">
        <v>-727407054</v>
      </c>
      <c r="J47" s="69"/>
      <c r="K47" s="71">
        <v>90000</v>
      </c>
      <c r="L47" s="69"/>
      <c r="M47" s="71">
        <v>1954738656</v>
      </c>
      <c r="N47" s="69"/>
      <c r="O47" s="71">
        <v>2682145710</v>
      </c>
      <c r="P47" s="69"/>
      <c r="Q47" s="71">
        <v>-727407054</v>
      </c>
      <c r="U47" s="94"/>
    </row>
    <row r="48" spans="1:21" ht="25.5" customHeight="1" x14ac:dyDescent="0.55000000000000004">
      <c r="A48" s="2" t="s">
        <v>104</v>
      </c>
      <c r="C48" s="71">
        <v>0</v>
      </c>
      <c r="D48" s="69"/>
      <c r="E48" s="71">
        <v>0</v>
      </c>
      <c r="F48" s="69"/>
      <c r="G48" s="71">
        <v>0</v>
      </c>
      <c r="H48" s="69"/>
      <c r="I48" s="71">
        <v>0</v>
      </c>
      <c r="J48" s="69"/>
      <c r="K48" s="71">
        <v>3650000</v>
      </c>
      <c r="L48" s="69"/>
      <c r="M48" s="71">
        <v>7898545661</v>
      </c>
      <c r="N48" s="69"/>
      <c r="O48" s="71">
        <v>8657082045</v>
      </c>
      <c r="P48" s="69"/>
      <c r="Q48" s="71">
        <v>-758536384</v>
      </c>
      <c r="U48" s="94"/>
    </row>
    <row r="49" spans="1:17" ht="24.75" thickBot="1" x14ac:dyDescent="0.6">
      <c r="A49" s="147" t="s">
        <v>62</v>
      </c>
      <c r="C49" s="68">
        <f>SUM(C10:C48)</f>
        <v>2117105</v>
      </c>
      <c r="D49" s="68"/>
      <c r="E49" s="68">
        <f>SUM(E10:E48)</f>
        <v>74431434426</v>
      </c>
      <c r="F49" s="68"/>
      <c r="G49" s="68">
        <f>SUM(G10:G48)</f>
        <v>73720186129</v>
      </c>
      <c r="H49" s="68"/>
      <c r="I49" s="68">
        <f>SUM(I10:I48)</f>
        <v>711248297</v>
      </c>
      <c r="J49" s="68"/>
      <c r="K49" s="68">
        <f>SUM(K10:K48)</f>
        <v>9753337</v>
      </c>
      <c r="L49" s="68"/>
      <c r="M49" s="68">
        <f>SUM(M10:M48)</f>
        <v>194531194611</v>
      </c>
      <c r="N49" s="68"/>
      <c r="O49" s="68">
        <f>SUM(O10:O48)</f>
        <v>195709736618</v>
      </c>
      <c r="P49" s="68"/>
      <c r="Q49" s="68">
        <f>SUM(Q10:Q48)</f>
        <v>-1178542007</v>
      </c>
    </row>
    <row r="50" spans="1:17" ht="21.75" thickTop="1" x14ac:dyDescent="0.55000000000000004"/>
    <row r="51" spans="1:17" ht="26.25" customHeight="1" x14ac:dyDescent="0.55000000000000004">
      <c r="A51" s="239">
        <v>20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</row>
  </sheetData>
  <sortState xmlns:xlrd2="http://schemas.microsoft.com/office/spreadsheetml/2017/richdata2" ref="A10:Q48">
    <sortCondition descending="1" ref="Q10:Q48"/>
  </sortState>
  <mergeCells count="4">
    <mergeCell ref="A3:Q3"/>
    <mergeCell ref="A4:Q4"/>
    <mergeCell ref="A2:Q2"/>
    <mergeCell ref="A51:Q51"/>
  </mergeCells>
  <printOptions horizontalCentered="1" verticalCentered="1"/>
  <pageMargins left="0.2" right="0.2" top="0.25" bottom="0.25" header="0.3" footer="0.3"/>
  <pageSetup paperSize="9" scale="42" orientation="landscape" r:id="rId1"/>
  <rowBreaks count="2" manualBreakCount="2">
    <brk id="9" max="16383" man="1"/>
    <brk id="1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sheetPr>
    <pageSetUpPr fitToPage="1"/>
  </sheetPr>
  <dimension ref="A1:Y20"/>
  <sheetViews>
    <sheetView rightToLeft="1" view="pageBreakPreview" zoomScale="60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1" t="s">
        <v>85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5" ht="25.5" x14ac:dyDescent="0.25">
      <c r="A2" s="191" t="s">
        <v>39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5" ht="25.5" x14ac:dyDescent="0.25">
      <c r="A3" s="191" t="s">
        <v>245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5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24" x14ac:dyDescent="0.25">
      <c r="A5" s="229" t="s">
        <v>224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</row>
    <row r="6" spans="1:25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21" x14ac:dyDescent="0.25">
      <c r="A7" s="126"/>
      <c r="B7" s="126"/>
      <c r="C7" s="126"/>
      <c r="D7" s="126"/>
      <c r="E7" s="193" t="s">
        <v>41</v>
      </c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26"/>
      <c r="Y7" s="128" t="s">
        <v>152</v>
      </c>
    </row>
    <row r="8" spans="1:25" ht="63" x14ac:dyDescent="0.25">
      <c r="A8" s="128" t="s">
        <v>190</v>
      </c>
      <c r="B8" s="126"/>
      <c r="C8" s="128" t="s">
        <v>191</v>
      </c>
      <c r="D8" s="126"/>
      <c r="E8" s="143" t="s">
        <v>16</v>
      </c>
      <c r="F8" s="127"/>
      <c r="G8" s="143" t="s">
        <v>5</v>
      </c>
      <c r="H8" s="127"/>
      <c r="I8" s="143" t="s">
        <v>15</v>
      </c>
      <c r="J8" s="127"/>
      <c r="K8" s="143" t="s">
        <v>192</v>
      </c>
      <c r="L8" s="127"/>
      <c r="M8" s="143" t="s">
        <v>193</v>
      </c>
      <c r="N8" s="127"/>
      <c r="O8" s="143" t="s">
        <v>194</v>
      </c>
      <c r="P8" s="127"/>
      <c r="Q8" s="143" t="s">
        <v>195</v>
      </c>
      <c r="R8" s="127"/>
      <c r="S8" s="143" t="s">
        <v>196</v>
      </c>
      <c r="T8" s="127"/>
      <c r="U8" s="143" t="s">
        <v>197</v>
      </c>
      <c r="V8" s="127"/>
      <c r="W8" s="143" t="s">
        <v>198</v>
      </c>
      <c r="X8" s="126"/>
      <c r="Y8" s="143" t="s">
        <v>198</v>
      </c>
    </row>
    <row r="9" spans="1:25" x14ac:dyDescent="0.25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x14ac:dyDescent="0.25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x14ac:dyDescent="0.25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x14ac:dyDescent="0.25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thickBot="1" x14ac:dyDescent="0.3">
      <c r="A14" s="163" t="s">
        <v>62</v>
      </c>
      <c r="C14" s="162"/>
      <c r="E14" s="162"/>
      <c r="G14" s="162"/>
      <c r="I14" s="162"/>
      <c r="K14" s="162"/>
      <c r="M14" s="162"/>
      <c r="O14" s="162"/>
      <c r="Q14" s="162"/>
      <c r="S14" s="162"/>
      <c r="U14" s="162"/>
      <c r="W14" s="162"/>
      <c r="Y14" s="162"/>
    </row>
    <row r="15" spans="1:25" ht="15.75" thickTop="1" x14ac:dyDescent="0.25"/>
    <row r="20" spans="1:25" ht="24" x14ac:dyDescent="0.25">
      <c r="A20" s="212">
        <v>21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</row>
  </sheetData>
  <mergeCells count="6">
    <mergeCell ref="A20:Y20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sheetPr>
    <pageSetUpPr fitToPage="1"/>
  </sheetPr>
  <dimension ref="A1:Q24"/>
  <sheetViews>
    <sheetView rightToLeft="1" workbookViewId="0">
      <selection activeCell="R23" sqref="R23"/>
    </sheetView>
  </sheetViews>
  <sheetFormatPr defaultRowHeight="15" x14ac:dyDescent="0.25"/>
  <cols>
    <col min="1" max="1" width="3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1" t="s">
        <v>85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17" ht="25.5" x14ac:dyDescent="0.25">
      <c r="A2" s="191" t="s">
        <v>39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17" ht="25.5" x14ac:dyDescent="0.25">
      <c r="A3" s="191" t="s">
        <v>245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17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ht="24" x14ac:dyDescent="0.25">
      <c r="A5" s="159" t="s">
        <v>209</v>
      </c>
      <c r="B5" s="219" t="s">
        <v>154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</row>
    <row r="6" spans="1:17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243" t="s">
        <v>155</v>
      </c>
      <c r="N6" s="126"/>
      <c r="O6" s="126"/>
      <c r="P6" s="126"/>
      <c r="Q6" s="243" t="s">
        <v>156</v>
      </c>
    </row>
    <row r="7" spans="1:17" ht="21" x14ac:dyDescent="0.25">
      <c r="A7" s="193" t="s">
        <v>157</v>
      </c>
      <c r="B7" s="193"/>
      <c r="C7" s="126"/>
      <c r="D7" s="128" t="s">
        <v>158</v>
      </c>
      <c r="E7" s="126"/>
      <c r="F7" s="128" t="s">
        <v>159</v>
      </c>
      <c r="G7" s="126"/>
      <c r="H7" s="128" t="s">
        <v>137</v>
      </c>
      <c r="I7" s="126"/>
      <c r="J7" s="193" t="s">
        <v>160</v>
      </c>
      <c r="K7" s="193"/>
      <c r="L7" s="126"/>
      <c r="M7" s="243"/>
      <c r="N7" s="126"/>
      <c r="O7" s="128" t="s">
        <v>161</v>
      </c>
      <c r="P7" s="126"/>
      <c r="Q7" s="243"/>
    </row>
    <row r="8" spans="1:17" ht="21" x14ac:dyDescent="0.25">
      <c r="A8" s="197" t="s">
        <v>162</v>
      </c>
      <c r="B8" s="245"/>
      <c r="C8" s="126"/>
      <c r="D8" s="197" t="s">
        <v>163</v>
      </c>
      <c r="E8" s="126"/>
      <c r="F8" s="129" t="s">
        <v>164</v>
      </c>
      <c r="G8" s="126"/>
      <c r="H8" s="127"/>
      <c r="I8" s="126"/>
      <c r="J8" s="127"/>
      <c r="K8" s="127"/>
      <c r="L8" s="126"/>
      <c r="M8" s="127"/>
      <c r="N8" s="126"/>
      <c r="O8" s="127"/>
      <c r="P8" s="126"/>
      <c r="Q8" s="127"/>
    </row>
    <row r="9" spans="1:17" ht="21" x14ac:dyDescent="0.25">
      <c r="A9" s="193"/>
      <c r="B9" s="193"/>
      <c r="C9" s="126"/>
      <c r="D9" s="193"/>
      <c r="E9" s="126"/>
      <c r="F9" s="129" t="s">
        <v>165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</row>
    <row r="10" spans="1:17" ht="21" x14ac:dyDescent="0.25">
      <c r="A10" s="197" t="s">
        <v>162</v>
      </c>
      <c r="B10" s="245"/>
      <c r="C10" s="126"/>
      <c r="D10" s="197" t="s">
        <v>166</v>
      </c>
      <c r="E10" s="126"/>
      <c r="F10" s="129" t="s">
        <v>164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</row>
    <row r="11" spans="1:17" ht="21" x14ac:dyDescent="0.25">
      <c r="A11" s="193"/>
      <c r="B11" s="193"/>
      <c r="C11" s="126"/>
      <c r="D11" s="193"/>
      <c r="E11" s="126"/>
      <c r="F11" s="129" t="s">
        <v>167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</row>
    <row r="12" spans="1:17" ht="90" customHeight="1" x14ac:dyDescent="0.25">
      <c r="A12" s="240" t="s">
        <v>168</v>
      </c>
      <c r="B12" s="240"/>
      <c r="C12" s="126"/>
      <c r="D12" s="143" t="s">
        <v>169</v>
      </c>
      <c r="E12" s="126"/>
      <c r="F12" s="129" t="s">
        <v>170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</row>
    <row r="13" spans="1:17" ht="21" x14ac:dyDescent="0.25">
      <c r="A13" s="240" t="s">
        <v>171</v>
      </c>
      <c r="B13" s="241"/>
      <c r="C13" s="126"/>
      <c r="D13" s="240" t="s">
        <v>171</v>
      </c>
      <c r="E13" s="126"/>
      <c r="F13" s="129" t="s">
        <v>172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</row>
    <row r="14" spans="1:17" ht="21" x14ac:dyDescent="0.25">
      <c r="A14" s="242"/>
      <c r="B14" s="242"/>
      <c r="C14" s="126"/>
      <c r="D14" s="242"/>
      <c r="E14" s="126"/>
      <c r="F14" s="129" t="s">
        <v>173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</row>
    <row r="15" spans="1:17" ht="21" x14ac:dyDescent="0.25">
      <c r="A15" s="242"/>
      <c r="B15" s="242"/>
      <c r="C15" s="126"/>
      <c r="D15" s="242"/>
      <c r="E15" s="126"/>
      <c r="F15" s="129" t="s">
        <v>174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</row>
    <row r="16" spans="1:17" ht="21" x14ac:dyDescent="0.25">
      <c r="A16" s="243"/>
      <c r="B16" s="243"/>
      <c r="C16" s="126"/>
      <c r="D16" s="243"/>
      <c r="E16" s="126"/>
      <c r="F16" s="129" t="s">
        <v>175</v>
      </c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</row>
    <row r="17" spans="1:17" x14ac:dyDescent="0.25">
      <c r="A17" s="127"/>
      <c r="B17" s="127"/>
      <c r="C17" s="126"/>
      <c r="D17" s="127"/>
      <c r="E17" s="126"/>
      <c r="F17" s="127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</row>
    <row r="18" spans="1:17" ht="21" x14ac:dyDescent="0.25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126"/>
      <c r="L18" s="126"/>
      <c r="M18" s="126"/>
      <c r="N18" s="126"/>
      <c r="O18" s="126"/>
      <c r="P18" s="126"/>
      <c r="Q18" s="126"/>
    </row>
    <row r="19" spans="1:17" ht="24" x14ac:dyDescent="0.25">
      <c r="A19" s="212">
        <v>22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</row>
    <row r="20" spans="1:17" x14ac:dyDescent="0.25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</row>
    <row r="21" spans="1:17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</row>
    <row r="22" spans="1:17" x14ac:dyDescent="0.25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</row>
    <row r="23" spans="1:17" x14ac:dyDescent="0.25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</row>
    <row r="24" spans="1:17" x14ac:dyDescent="0.25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</row>
  </sheetData>
  <mergeCells count="17">
    <mergeCell ref="A8:B9"/>
    <mergeCell ref="D8:D9"/>
    <mergeCell ref="A10:B11"/>
    <mergeCell ref="A1:Q1"/>
    <mergeCell ref="A2:Q2"/>
    <mergeCell ref="A3:Q3"/>
    <mergeCell ref="B5:Q5"/>
    <mergeCell ref="M6:M7"/>
    <mergeCell ref="Q6:Q7"/>
    <mergeCell ref="A7:B7"/>
    <mergeCell ref="J7:K7"/>
    <mergeCell ref="D10:D11"/>
    <mergeCell ref="A12:B12"/>
    <mergeCell ref="A13:B16"/>
    <mergeCell ref="D13:D16"/>
    <mergeCell ref="A19:Q19"/>
    <mergeCell ref="A18:J18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0"/>
  <sheetViews>
    <sheetView rightToLeft="1" view="pageBreakPreview" zoomScale="55" zoomScaleNormal="55" zoomScaleSheetLayoutView="55" workbookViewId="0">
      <selection activeCell="AA11" sqref="AA11:AA17"/>
    </sheetView>
  </sheetViews>
  <sheetFormatPr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28515625" style="43" customWidth="1"/>
    <col min="6" max="6" width="3.5703125" style="43" bestFit="1" customWidth="1"/>
    <col min="7" max="7" width="26.28515625" style="43" bestFit="1" customWidth="1"/>
    <col min="8" max="8" width="3.5703125" style="43" bestFit="1" customWidth="1"/>
    <col min="9" max="9" width="29.140625" style="43" bestFit="1" customWidth="1"/>
    <col min="10" max="10" width="3.5703125" style="43" bestFit="1" customWidth="1"/>
    <col min="11" max="11" width="17.28515625" style="43" bestFit="1" customWidth="1"/>
    <col min="12" max="12" width="8.42578125" style="43" customWidth="1"/>
    <col min="13" max="13" width="26.28515625" style="43" bestFit="1" customWidth="1"/>
    <col min="14" max="14" width="3.5703125" style="43" bestFit="1" customWidth="1"/>
    <col min="15" max="15" width="19.140625" style="43" bestFit="1" customWidth="1"/>
    <col min="16" max="16" width="3.5703125" style="43" bestFit="1" customWidth="1"/>
    <col min="17" max="17" width="26.28515625" style="43" bestFit="1" customWidth="1"/>
    <col min="18" max="18" width="3.5703125" style="43" bestFit="1" customWidth="1"/>
    <col min="19" max="19" width="20.7109375" style="43" customWidth="1"/>
    <col min="20" max="20" width="3.5703125" style="43" bestFit="1" customWidth="1"/>
    <col min="21" max="21" width="16.42578125" style="43" bestFit="1" customWidth="1"/>
    <col min="22" max="22" width="12.28515625" style="43" bestFit="1" customWidth="1"/>
    <col min="23" max="23" width="26.28515625" style="43" bestFit="1" customWidth="1"/>
    <col min="24" max="24" width="3.5703125" style="43" bestFit="1" customWidth="1"/>
    <col min="25" max="25" width="29.140625" style="43" bestFit="1" customWidth="1"/>
    <col min="26" max="26" width="3.5703125" style="43" bestFit="1" customWidth="1"/>
    <col min="27" max="27" width="24.85546875" style="59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82" t="s">
        <v>85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</row>
    <row r="3" spans="3:27" ht="46.5" x14ac:dyDescent="0.8">
      <c r="C3" s="182" t="s">
        <v>0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</row>
    <row r="4" spans="3:27" ht="46.5" x14ac:dyDescent="0.8">
      <c r="C4" s="182" t="s">
        <v>245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</row>
    <row r="5" spans="3:27" ht="147" customHeight="1" x14ac:dyDescent="0.8">
      <c r="C5" s="5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3:27" ht="39" x14ac:dyDescent="0.8">
      <c r="C6" s="181" t="s">
        <v>215</v>
      </c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</row>
    <row r="8" spans="3:27" s="55" customFormat="1" ht="34.5" customHeight="1" x14ac:dyDescent="0.25">
      <c r="C8" s="190" t="s">
        <v>1</v>
      </c>
      <c r="E8" s="188" t="s">
        <v>244</v>
      </c>
      <c r="F8" s="188" t="s">
        <v>2</v>
      </c>
      <c r="G8" s="188" t="s">
        <v>2</v>
      </c>
      <c r="H8" s="188" t="s">
        <v>2</v>
      </c>
      <c r="I8" s="188" t="s">
        <v>2</v>
      </c>
      <c r="J8" s="183"/>
      <c r="K8" s="188" t="s">
        <v>3</v>
      </c>
      <c r="L8" s="188" t="s">
        <v>3</v>
      </c>
      <c r="M8" s="188" t="s">
        <v>3</v>
      </c>
      <c r="N8" s="188" t="s">
        <v>3</v>
      </c>
      <c r="O8" s="188" t="s">
        <v>3</v>
      </c>
      <c r="P8" s="188" t="s">
        <v>3</v>
      </c>
      <c r="Q8" s="188" t="s">
        <v>3</v>
      </c>
      <c r="R8" s="183"/>
      <c r="S8" s="188" t="s">
        <v>244</v>
      </c>
      <c r="T8" s="188" t="s">
        <v>4</v>
      </c>
      <c r="U8" s="188" t="s">
        <v>4</v>
      </c>
      <c r="V8" s="188" t="s">
        <v>4</v>
      </c>
      <c r="W8" s="188" t="s">
        <v>4</v>
      </c>
      <c r="X8" s="188" t="s">
        <v>4</v>
      </c>
      <c r="Y8" s="188" t="s">
        <v>4</v>
      </c>
      <c r="Z8" s="188" t="s">
        <v>4</v>
      </c>
      <c r="AA8" s="188" t="s">
        <v>4</v>
      </c>
    </row>
    <row r="9" spans="3:27" s="55" customFormat="1" ht="44.25" customHeight="1" x14ac:dyDescent="0.25">
      <c r="C9" s="190" t="s">
        <v>1</v>
      </c>
      <c r="D9" s="183"/>
      <c r="E9" s="186" t="s">
        <v>5</v>
      </c>
      <c r="F9" s="184"/>
      <c r="G9" s="186" t="s">
        <v>6</v>
      </c>
      <c r="H9" s="56"/>
      <c r="I9" s="186" t="s">
        <v>7</v>
      </c>
      <c r="J9" s="183"/>
      <c r="K9" s="186" t="s">
        <v>8</v>
      </c>
      <c r="L9" s="186" t="s">
        <v>8</v>
      </c>
      <c r="M9" s="186" t="s">
        <v>8</v>
      </c>
      <c r="N9" s="56"/>
      <c r="O9" s="186" t="s">
        <v>9</v>
      </c>
      <c r="P9" s="186" t="s">
        <v>9</v>
      </c>
      <c r="Q9" s="186" t="s">
        <v>9</v>
      </c>
      <c r="R9" s="183"/>
      <c r="S9" s="186" t="s">
        <v>5</v>
      </c>
      <c r="T9" s="184"/>
      <c r="U9" s="186" t="s">
        <v>10</v>
      </c>
      <c r="V9" s="184"/>
      <c r="W9" s="186" t="s">
        <v>6</v>
      </c>
      <c r="X9" s="184"/>
      <c r="Y9" s="186" t="s">
        <v>7</v>
      </c>
      <c r="Z9" s="183"/>
      <c r="AA9" s="186" t="s">
        <v>11</v>
      </c>
    </row>
    <row r="10" spans="3:27" s="55" customFormat="1" ht="54" customHeight="1" x14ac:dyDescent="0.25">
      <c r="C10" s="190" t="s">
        <v>1</v>
      </c>
      <c r="D10" s="183"/>
      <c r="E10" s="187" t="s">
        <v>5</v>
      </c>
      <c r="F10" s="185"/>
      <c r="G10" s="187" t="s">
        <v>6</v>
      </c>
      <c r="H10" s="57"/>
      <c r="I10" s="187" t="s">
        <v>7</v>
      </c>
      <c r="J10" s="183"/>
      <c r="K10" s="187" t="s">
        <v>5</v>
      </c>
      <c r="L10" s="96"/>
      <c r="M10" s="187" t="s">
        <v>6</v>
      </c>
      <c r="N10" s="57"/>
      <c r="O10" s="187" t="s">
        <v>5</v>
      </c>
      <c r="P10" s="57"/>
      <c r="Q10" s="187" t="s">
        <v>12</v>
      </c>
      <c r="R10" s="183"/>
      <c r="S10" s="187" t="s">
        <v>5</v>
      </c>
      <c r="T10" s="185"/>
      <c r="U10" s="187" t="s">
        <v>10</v>
      </c>
      <c r="V10" s="185"/>
      <c r="W10" s="187" t="s">
        <v>6</v>
      </c>
      <c r="X10" s="185"/>
      <c r="Y10" s="187" t="s">
        <v>7</v>
      </c>
      <c r="Z10" s="183"/>
      <c r="AA10" s="187" t="s">
        <v>11</v>
      </c>
    </row>
    <row r="11" spans="3:27" x14ac:dyDescent="0.8">
      <c r="C11" s="58" t="s">
        <v>104</v>
      </c>
      <c r="E11" s="114">
        <v>600000</v>
      </c>
      <c r="F11" s="115"/>
      <c r="G11" s="114">
        <v>1390231472</v>
      </c>
      <c r="H11" s="115"/>
      <c r="I11" s="114">
        <v>1273378050</v>
      </c>
      <c r="J11" s="115"/>
      <c r="K11" s="114">
        <v>0</v>
      </c>
      <c r="L11" s="91"/>
      <c r="M11" s="114">
        <v>0</v>
      </c>
      <c r="N11" s="115"/>
      <c r="O11" s="114">
        <v>0</v>
      </c>
      <c r="P11" s="115"/>
      <c r="Q11" s="114">
        <v>0</v>
      </c>
      <c r="R11" s="115"/>
      <c r="S11" s="114">
        <v>600000</v>
      </c>
      <c r="T11" s="115"/>
      <c r="U11" s="114">
        <v>1952</v>
      </c>
      <c r="V11" s="91"/>
      <c r="W11" s="114">
        <v>1390231472</v>
      </c>
      <c r="X11" s="115"/>
      <c r="Y11" s="114">
        <v>1164231360</v>
      </c>
      <c r="Z11" s="115"/>
      <c r="AA11" s="91">
        <f>Y11/'سرمایه گذاری ها'!$O$17</f>
        <v>6.3505773631430153E-3</v>
      </c>
    </row>
    <row r="12" spans="3:27" x14ac:dyDescent="0.8">
      <c r="C12" s="43" t="s">
        <v>101</v>
      </c>
      <c r="E12" s="114">
        <v>90000</v>
      </c>
      <c r="F12" s="115"/>
      <c r="G12" s="114">
        <v>3208969895</v>
      </c>
      <c r="H12" s="115"/>
      <c r="I12" s="114">
        <v>2248242885</v>
      </c>
      <c r="J12" s="115"/>
      <c r="K12" s="114">
        <v>0</v>
      </c>
      <c r="L12" s="91"/>
      <c r="M12" s="114">
        <v>0</v>
      </c>
      <c r="N12" s="115"/>
      <c r="O12" s="114">
        <v>-90000</v>
      </c>
      <c r="P12" s="115"/>
      <c r="Q12" s="114">
        <v>1954738656</v>
      </c>
      <c r="R12" s="115"/>
      <c r="S12" s="114">
        <v>0</v>
      </c>
      <c r="T12" s="115"/>
      <c r="U12" s="114">
        <v>0</v>
      </c>
      <c r="V12" s="91"/>
      <c r="W12" s="114">
        <v>0</v>
      </c>
      <c r="X12" s="115"/>
      <c r="Y12" s="114">
        <v>0</v>
      </c>
      <c r="Z12" s="115"/>
      <c r="AA12" s="91">
        <f>Y12/'سرمایه گذاری ها'!$O$17</f>
        <v>0</v>
      </c>
    </row>
    <row r="13" spans="3:27" x14ac:dyDescent="0.8">
      <c r="C13" s="43" t="s">
        <v>226</v>
      </c>
      <c r="E13" s="114">
        <v>100000</v>
      </c>
      <c r="F13" s="115"/>
      <c r="G13" s="114">
        <v>1074996667</v>
      </c>
      <c r="H13" s="115"/>
      <c r="I13" s="114">
        <v>1117312200</v>
      </c>
      <c r="J13" s="115"/>
      <c r="K13" s="114">
        <v>0</v>
      </c>
      <c r="L13" s="91"/>
      <c r="M13" s="114">
        <v>0</v>
      </c>
      <c r="N13" s="115"/>
      <c r="O13" s="114">
        <v>-100000</v>
      </c>
      <c r="P13" s="115"/>
      <c r="Q13" s="114">
        <v>1089568169</v>
      </c>
      <c r="R13" s="115"/>
      <c r="S13" s="114">
        <v>0</v>
      </c>
      <c r="T13" s="115"/>
      <c r="U13" s="114">
        <v>0</v>
      </c>
      <c r="V13" s="91"/>
      <c r="W13" s="114">
        <v>0</v>
      </c>
      <c r="X13" s="115"/>
      <c r="Y13" s="114">
        <v>0</v>
      </c>
      <c r="Z13" s="115"/>
      <c r="AA13" s="91">
        <f>Y13/'سرمایه گذاری ها'!$O$17</f>
        <v>0</v>
      </c>
    </row>
    <row r="14" spans="3:27" x14ac:dyDescent="0.8">
      <c r="C14" s="43" t="s">
        <v>127</v>
      </c>
      <c r="E14" s="114">
        <v>800000</v>
      </c>
      <c r="F14" s="115"/>
      <c r="G14" s="114">
        <v>2312544028</v>
      </c>
      <c r="H14" s="115"/>
      <c r="I14" s="114">
        <v>2279157840</v>
      </c>
      <c r="J14" s="115"/>
      <c r="K14" s="114">
        <v>0</v>
      </c>
      <c r="L14" s="91"/>
      <c r="M14" s="114">
        <v>0</v>
      </c>
      <c r="N14" s="115"/>
      <c r="O14" s="114">
        <v>-800000</v>
      </c>
      <c r="P14" s="115"/>
      <c r="Q14" s="114">
        <v>2225876774</v>
      </c>
      <c r="R14" s="115"/>
      <c r="S14" s="114">
        <v>0</v>
      </c>
      <c r="T14" s="115"/>
      <c r="U14" s="114">
        <v>0</v>
      </c>
      <c r="V14" s="91"/>
      <c r="W14" s="114">
        <v>0</v>
      </c>
      <c r="X14" s="115"/>
      <c r="Y14" s="114">
        <v>0</v>
      </c>
      <c r="Z14" s="115"/>
      <c r="AA14" s="91">
        <f>Y14/'سرمایه گذاری ها'!$O$17</f>
        <v>0</v>
      </c>
    </row>
    <row r="15" spans="3:27" x14ac:dyDescent="0.8">
      <c r="C15" s="43" t="s">
        <v>126</v>
      </c>
      <c r="E15" s="114">
        <v>1000000</v>
      </c>
      <c r="F15" s="115"/>
      <c r="G15" s="114">
        <v>1650562265</v>
      </c>
      <c r="H15" s="115"/>
      <c r="I15" s="114">
        <v>1679944500</v>
      </c>
      <c r="J15" s="115"/>
      <c r="K15" s="114">
        <v>0</v>
      </c>
      <c r="L15" s="91"/>
      <c r="M15" s="114">
        <v>0</v>
      </c>
      <c r="N15" s="115"/>
      <c r="O15" s="114">
        <v>-1000000</v>
      </c>
      <c r="P15" s="115"/>
      <c r="Q15" s="114">
        <v>1644755213</v>
      </c>
      <c r="R15" s="115"/>
      <c r="S15" s="114">
        <v>0</v>
      </c>
      <c r="T15" s="115"/>
      <c r="U15" s="114">
        <v>0</v>
      </c>
      <c r="V15" s="91"/>
      <c r="W15" s="114">
        <v>0</v>
      </c>
      <c r="X15" s="115"/>
      <c r="Y15" s="114">
        <v>0</v>
      </c>
      <c r="Z15" s="115"/>
      <c r="AA15" s="91">
        <f>Y15/'سرمایه گذاری ها'!$O$17</f>
        <v>0</v>
      </c>
    </row>
    <row r="16" spans="3:27" x14ac:dyDescent="0.8">
      <c r="C16" s="43" t="s">
        <v>89</v>
      </c>
      <c r="E16" s="114">
        <v>8987</v>
      </c>
      <c r="F16" s="115"/>
      <c r="G16" s="114">
        <v>494008130</v>
      </c>
      <c r="H16" s="115"/>
      <c r="I16" s="114">
        <v>627133619.97000003</v>
      </c>
      <c r="J16" s="115"/>
      <c r="K16" s="114">
        <v>0</v>
      </c>
      <c r="L16" s="91"/>
      <c r="M16" s="114">
        <v>0</v>
      </c>
      <c r="N16" s="115"/>
      <c r="O16" s="114">
        <v>-8987</v>
      </c>
      <c r="P16" s="115"/>
      <c r="Q16" s="114">
        <v>632940419</v>
      </c>
      <c r="R16" s="115"/>
      <c r="S16" s="114">
        <v>0</v>
      </c>
      <c r="T16" s="115"/>
      <c r="U16" s="114">
        <v>0</v>
      </c>
      <c r="V16" s="91"/>
      <c r="W16" s="114">
        <v>0</v>
      </c>
      <c r="X16" s="115"/>
      <c r="Y16" s="114">
        <v>0</v>
      </c>
      <c r="Z16" s="115"/>
      <c r="AA16" s="91">
        <f>Y16/'سرمایه گذاری ها'!$O$17</f>
        <v>0</v>
      </c>
    </row>
    <row r="17" spans="3:27" x14ac:dyDescent="0.8">
      <c r="C17" s="43" t="s">
        <v>111</v>
      </c>
      <c r="E17" s="114">
        <v>50000</v>
      </c>
      <c r="F17" s="115"/>
      <c r="G17" s="114">
        <v>822886325</v>
      </c>
      <c r="H17" s="115"/>
      <c r="I17" s="114">
        <v>572075775</v>
      </c>
      <c r="J17" s="115"/>
      <c r="K17" s="114">
        <v>0</v>
      </c>
      <c r="L17" s="91"/>
      <c r="M17" s="114">
        <v>0</v>
      </c>
      <c r="N17" s="115"/>
      <c r="O17" s="114">
        <v>-50000</v>
      </c>
      <c r="P17" s="115"/>
      <c r="Q17" s="114">
        <v>470682675</v>
      </c>
      <c r="R17" s="115"/>
      <c r="S17" s="114">
        <v>0</v>
      </c>
      <c r="T17" s="115"/>
      <c r="U17" s="114">
        <v>0</v>
      </c>
      <c r="V17" s="91"/>
      <c r="W17" s="114">
        <v>0</v>
      </c>
      <c r="X17" s="115"/>
      <c r="Y17" s="114">
        <v>0</v>
      </c>
      <c r="Z17" s="115"/>
      <c r="AA17" s="91">
        <f>Y17/'سرمایه گذاری ها'!$O$17</f>
        <v>0</v>
      </c>
    </row>
    <row r="18" spans="3:27" x14ac:dyDescent="0.8">
      <c r="E18" s="114"/>
      <c r="F18" s="115"/>
      <c r="G18" s="114"/>
      <c r="H18" s="115"/>
      <c r="I18" s="114"/>
      <c r="J18" s="115"/>
      <c r="K18" s="114"/>
      <c r="L18" s="91"/>
      <c r="M18" s="114"/>
      <c r="N18" s="115"/>
      <c r="O18" s="114"/>
      <c r="P18" s="115"/>
      <c r="Q18" s="114"/>
      <c r="R18" s="115"/>
      <c r="S18" s="114"/>
      <c r="T18" s="115"/>
      <c r="U18" s="114"/>
      <c r="V18" s="91"/>
      <c r="W18" s="114"/>
      <c r="X18" s="115"/>
      <c r="Y18" s="114"/>
      <c r="Z18" s="115"/>
      <c r="AA18" s="91"/>
    </row>
    <row r="19" spans="3:27" ht="33.75" thickBot="1" x14ac:dyDescent="0.85">
      <c r="C19" s="43" t="s">
        <v>68</v>
      </c>
      <c r="E19" s="116">
        <f>SUM(E11:E18)</f>
        <v>2648987</v>
      </c>
      <c r="F19" s="114"/>
      <c r="G19" s="116">
        <f>SUM(G11:G18)</f>
        <v>10954198782</v>
      </c>
      <c r="H19" s="116"/>
      <c r="I19" s="116">
        <f>SUM(I11:I18)</f>
        <v>9797244869.9699993</v>
      </c>
      <c r="J19" s="116"/>
      <c r="K19" s="116">
        <f>SUM(K11:K18)</f>
        <v>0</v>
      </c>
      <c r="L19" s="116"/>
      <c r="M19" s="116">
        <f>SUM(M11:M18)</f>
        <v>0</v>
      </c>
      <c r="N19" s="116"/>
      <c r="O19" s="116">
        <f>SUM(O11:O18)</f>
        <v>-2048987</v>
      </c>
      <c r="P19" s="116"/>
      <c r="Q19" s="116">
        <f>SUM(Q11:Q18)</f>
        <v>8018561906</v>
      </c>
      <c r="R19" s="116"/>
      <c r="S19" s="116">
        <f>SUM(S11:S18)</f>
        <v>600000</v>
      </c>
      <c r="T19" s="116"/>
      <c r="U19" s="116"/>
      <c r="V19" s="116"/>
      <c r="W19" s="116">
        <f>SUM(W11:W18)</f>
        <v>1390231472</v>
      </c>
      <c r="X19" s="116"/>
      <c r="Y19" s="116">
        <f>SUM(Y11:Y18)</f>
        <v>1164231360</v>
      </c>
      <c r="Z19" s="114"/>
      <c r="AA19" s="111">
        <f>SUM(AA11:AA18)</f>
        <v>6.3505773631430153E-3</v>
      </c>
    </row>
    <row r="20" spans="3:27" ht="63.75" customHeight="1" thickTop="1" x14ac:dyDescent="0.8">
      <c r="L20"/>
      <c r="V20"/>
    </row>
    <row r="21" spans="3:27" ht="30.75" customHeight="1" x14ac:dyDescent="0.8">
      <c r="C21" s="189">
        <v>2</v>
      </c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</row>
    <row r="22" spans="3:27" x14ac:dyDescent="0.8">
      <c r="L22"/>
      <c r="V22"/>
    </row>
    <row r="23" spans="3:27" x14ac:dyDescent="0.8">
      <c r="L23"/>
      <c r="V23"/>
    </row>
    <row r="24" spans="3:27" x14ac:dyDescent="0.8">
      <c r="L24"/>
      <c r="V24"/>
    </row>
    <row r="25" spans="3:27" x14ac:dyDescent="0.8">
      <c r="L25"/>
      <c r="V25"/>
    </row>
    <row r="26" spans="3:27" x14ac:dyDescent="0.8">
      <c r="L26"/>
      <c r="V26"/>
    </row>
    <row r="27" spans="3:27" x14ac:dyDescent="0.8">
      <c r="L27"/>
      <c r="V27"/>
    </row>
    <row r="28" spans="3:27" x14ac:dyDescent="0.8">
      <c r="L28"/>
      <c r="V28"/>
    </row>
    <row r="29" spans="3:27" x14ac:dyDescent="0.8">
      <c r="L29"/>
      <c r="V29"/>
    </row>
    <row r="30" spans="3:27" x14ac:dyDescent="0.8">
      <c r="L30"/>
      <c r="V30"/>
    </row>
  </sheetData>
  <sortState xmlns:xlrd2="http://schemas.microsoft.com/office/spreadsheetml/2017/richdata2" ref="C11:AA17">
    <sortCondition descending="1" ref="Y11:Y17"/>
  </sortState>
  <mergeCells count="31">
    <mergeCell ref="C21:AA21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AW22"/>
  <sheetViews>
    <sheetView rightToLeft="1" view="pageBreakPreview" zoomScale="80" zoomScaleNormal="64" zoomScaleSheetLayoutView="80" workbookViewId="0">
      <selection activeCell="A20" sqref="A20:AW20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91" t="s">
        <v>85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</row>
    <row r="2" spans="1:49" ht="25.5" x14ac:dyDescent="0.25">
      <c r="A2" s="191" t="s">
        <v>129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</row>
    <row r="3" spans="1:49" ht="25.5" x14ac:dyDescent="0.25">
      <c r="A3" s="191" t="s">
        <v>245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</row>
    <row r="4" spans="1:49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</row>
    <row r="5" spans="1:49" ht="18.75" x14ac:dyDescent="0.3">
      <c r="A5" s="194" t="s">
        <v>216</v>
      </c>
      <c r="B5" s="195"/>
      <c r="C5" s="195"/>
      <c r="D5" s="195"/>
      <c r="E5" s="195"/>
      <c r="F5" s="195"/>
      <c r="G5" s="195"/>
      <c r="H5" s="195"/>
      <c r="I5" s="195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</row>
    <row r="6" spans="1:49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</row>
    <row r="7" spans="1:49" x14ac:dyDescent="0.25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</row>
    <row r="8" spans="1:49" ht="24" x14ac:dyDescent="0.25">
      <c r="A8" s="192" t="s">
        <v>130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</row>
    <row r="9" spans="1:49" ht="21" x14ac:dyDescent="0.25">
      <c r="A9" s="126"/>
      <c r="B9" s="126"/>
      <c r="C9" s="126"/>
      <c r="D9" s="126"/>
      <c r="E9" s="126"/>
      <c r="F9" s="126"/>
      <c r="G9" s="126"/>
      <c r="H9" s="126"/>
      <c r="I9" s="193" t="s">
        <v>244</v>
      </c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26"/>
      <c r="AC9" s="193" t="s">
        <v>244</v>
      </c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26"/>
      <c r="AU9" s="126"/>
      <c r="AV9" s="126"/>
      <c r="AW9" s="126"/>
    </row>
    <row r="10" spans="1:49" x14ac:dyDescent="0.25">
      <c r="A10" s="126"/>
      <c r="B10" s="126"/>
      <c r="C10" s="126"/>
      <c r="D10" s="126"/>
      <c r="E10" s="126"/>
      <c r="F10" s="126"/>
      <c r="G10" s="126"/>
      <c r="H10" s="126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6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6"/>
      <c r="AU10" s="126"/>
      <c r="AV10" s="126"/>
      <c r="AW10" s="126"/>
    </row>
    <row r="11" spans="1:49" ht="21" x14ac:dyDescent="0.25">
      <c r="A11" s="193" t="s">
        <v>131</v>
      </c>
      <c r="B11" s="193"/>
      <c r="C11" s="193"/>
      <c r="D11" s="193"/>
      <c r="E11" s="193"/>
      <c r="F11" s="193"/>
      <c r="G11" s="193"/>
      <c r="H11" s="126"/>
      <c r="I11" s="193" t="s">
        <v>14</v>
      </c>
      <c r="J11" s="193"/>
      <c r="K11" s="193"/>
      <c r="L11" s="126"/>
      <c r="M11" s="193" t="s">
        <v>15</v>
      </c>
      <c r="N11" s="193"/>
      <c r="O11" s="193"/>
      <c r="P11" s="126"/>
      <c r="Q11" s="193" t="s">
        <v>16</v>
      </c>
      <c r="R11" s="193"/>
      <c r="S11" s="193"/>
      <c r="T11" s="193"/>
      <c r="U11" s="193"/>
      <c r="V11" s="126"/>
      <c r="W11" s="193" t="s">
        <v>132</v>
      </c>
      <c r="X11" s="193"/>
      <c r="Y11" s="193"/>
      <c r="Z11" s="193"/>
      <c r="AA11" s="193"/>
      <c r="AB11" s="126"/>
      <c r="AC11" s="193" t="s">
        <v>14</v>
      </c>
      <c r="AD11" s="193"/>
      <c r="AE11" s="193"/>
      <c r="AF11" s="193"/>
      <c r="AG11" s="193"/>
      <c r="AH11" s="126"/>
      <c r="AI11" s="193" t="s">
        <v>15</v>
      </c>
      <c r="AJ11" s="193"/>
      <c r="AK11" s="193"/>
      <c r="AL11" s="126"/>
      <c r="AM11" s="193" t="s">
        <v>16</v>
      </c>
      <c r="AN11" s="193"/>
      <c r="AO11" s="193"/>
      <c r="AP11" s="126"/>
      <c r="AQ11" s="193" t="s">
        <v>132</v>
      </c>
      <c r="AR11" s="193"/>
      <c r="AS11" s="193"/>
      <c r="AT11" s="126"/>
      <c r="AU11" s="126"/>
      <c r="AV11" s="126"/>
      <c r="AW11" s="126"/>
    </row>
    <row r="12" spans="1:49" ht="24" x14ac:dyDescent="0.25">
      <c r="A12" s="192" t="s">
        <v>133</v>
      </c>
      <c r="B12" s="196"/>
      <c r="C12" s="196"/>
      <c r="D12" s="196"/>
      <c r="E12" s="196"/>
      <c r="F12" s="196"/>
      <c r="G12" s="196"/>
      <c r="H12" s="192"/>
      <c r="I12" s="196"/>
      <c r="J12" s="196"/>
      <c r="K12" s="196"/>
      <c r="L12" s="192"/>
      <c r="M12" s="196"/>
      <c r="N12" s="196"/>
      <c r="O12" s="196"/>
      <c r="P12" s="192"/>
      <c r="Q12" s="196"/>
      <c r="R12" s="196"/>
      <c r="S12" s="196"/>
      <c r="T12" s="196"/>
      <c r="U12" s="196"/>
      <c r="V12" s="192"/>
      <c r="W12" s="196"/>
      <c r="X12" s="196"/>
      <c r="Y12" s="196"/>
      <c r="Z12" s="196"/>
      <c r="AA12" s="196"/>
      <c r="AB12" s="192"/>
      <c r="AC12" s="196"/>
      <c r="AD12" s="196"/>
      <c r="AE12" s="196"/>
      <c r="AF12" s="196"/>
      <c r="AG12" s="196"/>
      <c r="AH12" s="192"/>
      <c r="AI12" s="196"/>
      <c r="AJ12" s="196"/>
      <c r="AK12" s="196"/>
      <c r="AL12" s="192"/>
      <c r="AM12" s="196"/>
      <c r="AN12" s="196"/>
      <c r="AO12" s="196"/>
      <c r="AP12" s="192"/>
      <c r="AQ12" s="196"/>
      <c r="AR12" s="196"/>
      <c r="AS12" s="196"/>
      <c r="AT12" s="192"/>
      <c r="AU12" s="192"/>
      <c r="AV12" s="192"/>
      <c r="AW12" s="192"/>
    </row>
    <row r="13" spans="1:49" ht="21" x14ac:dyDescent="0.25">
      <c r="A13" s="126"/>
      <c r="B13" s="126"/>
      <c r="C13" s="193" t="s">
        <v>244</v>
      </c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26"/>
      <c r="Y13" s="193" t="s">
        <v>244</v>
      </c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26"/>
    </row>
    <row r="14" spans="1:49" ht="21" x14ac:dyDescent="0.25">
      <c r="A14" s="128" t="s">
        <v>131</v>
      </c>
      <c r="B14" s="126"/>
      <c r="C14" s="129" t="s">
        <v>134</v>
      </c>
      <c r="D14" s="127"/>
      <c r="E14" s="129" t="s">
        <v>135</v>
      </c>
      <c r="F14" s="127"/>
      <c r="G14" s="197" t="s">
        <v>136</v>
      </c>
      <c r="H14" s="197"/>
      <c r="I14" s="197"/>
      <c r="J14" s="127"/>
      <c r="K14" s="197" t="s">
        <v>137</v>
      </c>
      <c r="L14" s="197"/>
      <c r="M14" s="197"/>
      <c r="N14" s="127"/>
      <c r="O14" s="197" t="s">
        <v>15</v>
      </c>
      <c r="P14" s="197"/>
      <c r="Q14" s="197"/>
      <c r="R14" s="127"/>
      <c r="S14" s="197" t="s">
        <v>16</v>
      </c>
      <c r="T14" s="197"/>
      <c r="U14" s="197"/>
      <c r="V14" s="197"/>
      <c r="W14" s="197"/>
      <c r="X14" s="126"/>
      <c r="Y14" s="197" t="s">
        <v>134</v>
      </c>
      <c r="Z14" s="197"/>
      <c r="AA14" s="197"/>
      <c r="AB14" s="197"/>
      <c r="AC14" s="197"/>
      <c r="AD14" s="127"/>
      <c r="AE14" s="197" t="s">
        <v>135</v>
      </c>
      <c r="AF14" s="197"/>
      <c r="AG14" s="197"/>
      <c r="AH14" s="197"/>
      <c r="AI14" s="197"/>
      <c r="AJ14" s="127"/>
      <c r="AK14" s="197" t="s">
        <v>136</v>
      </c>
      <c r="AL14" s="197"/>
      <c r="AM14" s="197"/>
      <c r="AN14" s="127"/>
      <c r="AO14" s="197" t="s">
        <v>137</v>
      </c>
      <c r="AP14" s="197"/>
      <c r="AQ14" s="197"/>
      <c r="AR14" s="127"/>
      <c r="AS14" s="197" t="s">
        <v>15</v>
      </c>
      <c r="AT14" s="197"/>
      <c r="AU14" s="127"/>
      <c r="AV14" s="129" t="s">
        <v>16</v>
      </c>
      <c r="AW14" s="126"/>
    </row>
    <row r="15" spans="1:49" ht="24" x14ac:dyDescent="0.25">
      <c r="A15" s="192" t="s">
        <v>138</v>
      </c>
      <c r="B15" s="192"/>
      <c r="C15" s="196"/>
      <c r="D15" s="192"/>
      <c r="E15" s="196"/>
      <c r="F15" s="192"/>
      <c r="G15" s="196"/>
      <c r="H15" s="196"/>
      <c r="I15" s="196"/>
      <c r="J15" s="192"/>
      <c r="K15" s="196"/>
      <c r="L15" s="196"/>
      <c r="M15" s="196"/>
      <c r="N15" s="192"/>
      <c r="O15" s="196"/>
      <c r="P15" s="196"/>
      <c r="Q15" s="196"/>
      <c r="R15" s="192"/>
      <c r="S15" s="196"/>
      <c r="T15" s="196"/>
      <c r="U15" s="196"/>
      <c r="V15" s="196"/>
      <c r="W15" s="196"/>
      <c r="X15" s="192"/>
      <c r="Y15" s="196"/>
      <c r="Z15" s="196"/>
      <c r="AA15" s="196"/>
      <c r="AB15" s="196"/>
      <c r="AC15" s="196"/>
      <c r="AD15" s="192"/>
      <c r="AE15" s="196"/>
      <c r="AF15" s="196"/>
      <c r="AG15" s="196"/>
      <c r="AH15" s="196"/>
      <c r="AI15" s="196"/>
      <c r="AJ15" s="192"/>
      <c r="AK15" s="196"/>
      <c r="AL15" s="196"/>
      <c r="AM15" s="196"/>
      <c r="AN15" s="192"/>
      <c r="AO15" s="196"/>
      <c r="AP15" s="196"/>
      <c r="AQ15" s="196"/>
      <c r="AR15" s="192"/>
      <c r="AS15" s="196"/>
      <c r="AT15" s="196"/>
      <c r="AU15" s="192"/>
      <c r="AV15" s="196"/>
      <c r="AW15" s="192"/>
    </row>
    <row r="16" spans="1:49" ht="21" x14ac:dyDescent="0.25">
      <c r="A16" s="126"/>
      <c r="B16" s="126"/>
      <c r="C16" s="193" t="s">
        <v>244</v>
      </c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26"/>
      <c r="O16" s="193" t="s">
        <v>244</v>
      </c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</row>
    <row r="17" spans="1:49" ht="21" x14ac:dyDescent="0.25">
      <c r="A17" s="128" t="s">
        <v>131</v>
      </c>
      <c r="B17" s="126"/>
      <c r="C17" s="129" t="s">
        <v>135</v>
      </c>
      <c r="D17" s="127"/>
      <c r="E17" s="129" t="s">
        <v>137</v>
      </c>
      <c r="F17" s="127"/>
      <c r="G17" s="197" t="s">
        <v>15</v>
      </c>
      <c r="H17" s="197"/>
      <c r="I17" s="197"/>
      <c r="J17" s="127"/>
      <c r="K17" s="197" t="s">
        <v>16</v>
      </c>
      <c r="L17" s="197"/>
      <c r="M17" s="197"/>
      <c r="N17" s="126"/>
      <c r="O17" s="197" t="s">
        <v>135</v>
      </c>
      <c r="P17" s="197"/>
      <c r="Q17" s="197"/>
      <c r="R17" s="197"/>
      <c r="S17" s="197"/>
      <c r="T17" s="127"/>
      <c r="U17" s="197" t="s">
        <v>137</v>
      </c>
      <c r="V17" s="197"/>
      <c r="W17" s="197"/>
      <c r="X17" s="197"/>
      <c r="Y17" s="197"/>
      <c r="Z17" s="127"/>
      <c r="AA17" s="197" t="s">
        <v>15</v>
      </c>
      <c r="AB17" s="197"/>
      <c r="AC17" s="197"/>
      <c r="AD17" s="197"/>
      <c r="AE17" s="197"/>
      <c r="AF17" s="127"/>
      <c r="AG17" s="197" t="s">
        <v>16</v>
      </c>
      <c r="AH17" s="197"/>
      <c r="AI17" s="197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</row>
    <row r="18" spans="1:49" x14ac:dyDescent="0.25">
      <c r="A18" s="127"/>
      <c r="B18" s="126"/>
      <c r="C18" s="127"/>
      <c r="D18" s="126"/>
      <c r="E18" s="127"/>
      <c r="F18" s="126"/>
      <c r="G18" s="127"/>
      <c r="H18" s="127"/>
      <c r="I18" s="127"/>
      <c r="J18" s="126"/>
      <c r="K18" s="127"/>
      <c r="L18" s="127"/>
      <c r="M18" s="127"/>
      <c r="N18" s="126"/>
      <c r="O18" s="127"/>
      <c r="P18" s="127"/>
      <c r="Q18" s="127"/>
      <c r="R18" s="127"/>
      <c r="S18" s="127"/>
      <c r="T18" s="126"/>
      <c r="U18" s="127"/>
      <c r="V18" s="127"/>
      <c r="W18" s="127"/>
      <c r="X18" s="127"/>
      <c r="Y18" s="127"/>
      <c r="Z18" s="126"/>
      <c r="AA18" s="127"/>
      <c r="AB18" s="127"/>
      <c r="AC18" s="127"/>
      <c r="AD18" s="127"/>
      <c r="AE18" s="127"/>
      <c r="AF18" s="126"/>
      <c r="AG18" s="127"/>
      <c r="AH18" s="127"/>
      <c r="AI18" s="127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</row>
    <row r="19" spans="1:49" x14ac:dyDescent="0.25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</row>
    <row r="20" spans="1:49" ht="34.5" x14ac:dyDescent="0.25">
      <c r="A20" s="198">
        <v>3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</row>
    <row r="21" spans="1:49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</row>
    <row r="22" spans="1:49" x14ac:dyDescent="0.25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</row>
  </sheetData>
  <mergeCells count="38">
    <mergeCell ref="O17:S17"/>
    <mergeCell ref="U17:Y17"/>
    <mergeCell ref="AA17:AE17"/>
    <mergeCell ref="AG17:AI17"/>
    <mergeCell ref="A20:AW20"/>
    <mergeCell ref="G17:I17"/>
    <mergeCell ref="K17:M17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1:AW1"/>
    <mergeCell ref="A2:AW2"/>
    <mergeCell ref="A3:AW3"/>
    <mergeCell ref="A8:AW8"/>
    <mergeCell ref="I9:AA9"/>
    <mergeCell ref="AC9:AS9"/>
    <mergeCell ref="A5:I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C41"/>
  <sheetViews>
    <sheetView rightToLeft="1" view="pageBreakPreview" topLeftCell="A4" zoomScale="70" zoomScaleNormal="70" zoomScaleSheetLayoutView="70" workbookViewId="0">
      <selection activeCell="AL13" sqref="AL13:AL25"/>
    </sheetView>
  </sheetViews>
  <sheetFormatPr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1" t="s">
        <v>85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</row>
    <row r="3" spans="2:38" ht="39" x14ac:dyDescent="0.6">
      <c r="B3" s="201" t="s">
        <v>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</row>
    <row r="4" spans="2:38" ht="39" x14ac:dyDescent="0.6">
      <c r="B4" s="201" t="s">
        <v>245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99" t="s">
        <v>217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74" t="s">
        <v>18</v>
      </c>
      <c r="C10" s="174" t="s">
        <v>18</v>
      </c>
      <c r="D10" s="174" t="s">
        <v>18</v>
      </c>
      <c r="E10" s="174" t="s">
        <v>18</v>
      </c>
      <c r="F10" s="174" t="s">
        <v>18</v>
      </c>
      <c r="G10" s="174" t="s">
        <v>18</v>
      </c>
      <c r="H10" s="174" t="s">
        <v>18</v>
      </c>
      <c r="I10" s="174" t="s">
        <v>18</v>
      </c>
      <c r="J10" s="174" t="s">
        <v>18</v>
      </c>
      <c r="K10" s="174" t="s">
        <v>18</v>
      </c>
      <c r="L10" s="174"/>
      <c r="M10" s="174"/>
      <c r="N10" s="174" t="s">
        <v>18</v>
      </c>
      <c r="P10" s="174" t="s">
        <v>244</v>
      </c>
      <c r="Q10" s="174" t="s">
        <v>2</v>
      </c>
      <c r="R10" s="174" t="s">
        <v>2</v>
      </c>
      <c r="S10" s="174" t="s">
        <v>2</v>
      </c>
      <c r="T10" s="174" t="s">
        <v>2</v>
      </c>
      <c r="V10" s="202" t="s">
        <v>3</v>
      </c>
      <c r="W10" s="174" t="s">
        <v>3</v>
      </c>
      <c r="X10" s="174" t="s">
        <v>3</v>
      </c>
      <c r="Y10" s="174" t="s">
        <v>3</v>
      </c>
      <c r="Z10" s="174" t="s">
        <v>3</v>
      </c>
      <c r="AA10" s="174" t="s">
        <v>3</v>
      </c>
      <c r="AB10" s="174" t="s">
        <v>3</v>
      </c>
      <c r="AD10" s="174" t="s">
        <v>244</v>
      </c>
      <c r="AE10" s="174" t="s">
        <v>4</v>
      </c>
      <c r="AF10" s="174" t="s">
        <v>4</v>
      </c>
      <c r="AG10" s="174" t="s">
        <v>4</v>
      </c>
      <c r="AH10" s="174" t="s">
        <v>4</v>
      </c>
      <c r="AI10" s="174" t="s">
        <v>4</v>
      </c>
      <c r="AJ10" s="174" t="s">
        <v>4</v>
      </c>
      <c r="AK10" s="174" t="s">
        <v>4</v>
      </c>
      <c r="AL10" s="174" t="s">
        <v>4</v>
      </c>
    </row>
    <row r="11" spans="2:38" s="14" customFormat="1" ht="45.75" customHeight="1" x14ac:dyDescent="0.6">
      <c r="B11" s="177" t="s">
        <v>19</v>
      </c>
      <c r="C11" s="16"/>
      <c r="D11" s="177" t="s">
        <v>20</v>
      </c>
      <c r="E11" s="16"/>
      <c r="F11" s="177" t="s">
        <v>21</v>
      </c>
      <c r="G11" s="16"/>
      <c r="H11" s="177" t="s">
        <v>22</v>
      </c>
      <c r="I11" s="16"/>
      <c r="J11" s="177" t="s">
        <v>73</v>
      </c>
      <c r="K11" s="16"/>
      <c r="L11" s="177" t="s">
        <v>24</v>
      </c>
      <c r="M11" s="121"/>
      <c r="N11" s="177" t="s">
        <v>17</v>
      </c>
      <c r="P11" s="177" t="s">
        <v>5</v>
      </c>
      <c r="Q11" s="16"/>
      <c r="R11" s="177" t="s">
        <v>6</v>
      </c>
      <c r="S11" s="16"/>
      <c r="T11" s="177" t="s">
        <v>7</v>
      </c>
      <c r="V11" s="205" t="s">
        <v>8</v>
      </c>
      <c r="W11" s="177" t="s">
        <v>8</v>
      </c>
      <c r="X11" s="177" t="s">
        <v>8</v>
      </c>
      <c r="Z11" s="177" t="s">
        <v>9</v>
      </c>
      <c r="AA11" s="177" t="s">
        <v>9</v>
      </c>
      <c r="AB11" s="177" t="s">
        <v>9</v>
      </c>
      <c r="AD11" s="177" t="s">
        <v>5</v>
      </c>
      <c r="AE11" s="16"/>
      <c r="AF11" s="177" t="s">
        <v>25</v>
      </c>
      <c r="AG11" s="16"/>
      <c r="AH11" s="177" t="s">
        <v>6</v>
      </c>
      <c r="AI11" s="16"/>
      <c r="AJ11" s="177" t="s">
        <v>7</v>
      </c>
      <c r="AK11" s="16"/>
      <c r="AL11" s="177" t="s">
        <v>11</v>
      </c>
    </row>
    <row r="12" spans="2:38" s="14" customFormat="1" ht="45.75" customHeight="1" x14ac:dyDescent="0.6">
      <c r="B12" s="178" t="s">
        <v>19</v>
      </c>
      <c r="C12" s="17"/>
      <c r="D12" s="178" t="s">
        <v>20</v>
      </c>
      <c r="E12" s="17"/>
      <c r="F12" s="178" t="s">
        <v>21</v>
      </c>
      <c r="G12" s="17"/>
      <c r="H12" s="178" t="s">
        <v>22</v>
      </c>
      <c r="I12" s="17"/>
      <c r="J12" s="178" t="s">
        <v>23</v>
      </c>
      <c r="K12" s="17"/>
      <c r="L12" s="178"/>
      <c r="M12" s="122"/>
      <c r="N12" s="178" t="s">
        <v>17</v>
      </c>
      <c r="P12" s="178" t="s">
        <v>5</v>
      </c>
      <c r="Q12" s="17"/>
      <c r="R12" s="178" t="s">
        <v>6</v>
      </c>
      <c r="S12" s="17"/>
      <c r="T12" s="178" t="s">
        <v>7</v>
      </c>
      <c r="V12" s="204" t="s">
        <v>5</v>
      </c>
      <c r="W12" s="17"/>
      <c r="X12" s="178" t="s">
        <v>6</v>
      </c>
      <c r="Z12" s="178" t="s">
        <v>5</v>
      </c>
      <c r="AA12" s="17"/>
      <c r="AB12" s="178" t="s">
        <v>12</v>
      </c>
      <c r="AD12" s="178" t="s">
        <v>5</v>
      </c>
      <c r="AE12" s="17"/>
      <c r="AF12" s="178" t="s">
        <v>25</v>
      </c>
      <c r="AG12" s="17"/>
      <c r="AH12" s="178" t="s">
        <v>6</v>
      </c>
      <c r="AI12" s="17"/>
      <c r="AJ12" s="178"/>
      <c r="AK12" s="17"/>
      <c r="AL12" s="178" t="s">
        <v>11</v>
      </c>
    </row>
    <row r="13" spans="2:38" ht="21.75" x14ac:dyDescent="0.6">
      <c r="B13" s="3" t="s">
        <v>228</v>
      </c>
      <c r="C13" s="13"/>
      <c r="D13" s="117" t="s">
        <v>78</v>
      </c>
      <c r="E13" s="117"/>
      <c r="F13" s="117" t="s">
        <v>78</v>
      </c>
      <c r="G13" s="117"/>
      <c r="H13" s="71" t="s">
        <v>229</v>
      </c>
      <c r="I13" s="71"/>
      <c r="J13" s="71" t="s">
        <v>230</v>
      </c>
      <c r="K13" s="71"/>
      <c r="L13" s="71">
        <v>0</v>
      </c>
      <c r="M13" s="71"/>
      <c r="N13" s="71">
        <v>0</v>
      </c>
      <c r="O13" s="71"/>
      <c r="P13" s="71">
        <v>21527</v>
      </c>
      <c r="Q13" s="112"/>
      <c r="R13" s="71">
        <v>10925705060</v>
      </c>
      <c r="S13" s="71"/>
      <c r="T13" s="71">
        <v>10695666911</v>
      </c>
      <c r="U13" s="71"/>
      <c r="V13" s="71">
        <v>34028</v>
      </c>
      <c r="W13" s="71"/>
      <c r="X13" s="71">
        <v>17786673954</v>
      </c>
      <c r="Y13" s="71"/>
      <c r="Z13" s="71">
        <v>0</v>
      </c>
      <c r="AA13" s="71"/>
      <c r="AB13" s="71">
        <v>0</v>
      </c>
      <c r="AC13" s="112"/>
      <c r="AD13" s="71">
        <v>55555</v>
      </c>
      <c r="AE13" s="71"/>
      <c r="AF13" s="71">
        <v>522295</v>
      </c>
      <c r="AG13" s="71"/>
      <c r="AH13" s="71">
        <v>28712379014</v>
      </c>
      <c r="AI13" s="112"/>
      <c r="AJ13" s="71">
        <v>29010839557</v>
      </c>
      <c r="AK13" s="112"/>
      <c r="AL13" s="113">
        <f>AJ13/'سرمایه گذاری ها'!$O$17</f>
        <v>0.15824653699111671</v>
      </c>
    </row>
    <row r="14" spans="2:38" ht="21.75" x14ac:dyDescent="0.6">
      <c r="B14" s="3" t="s">
        <v>246</v>
      </c>
      <c r="C14" s="13"/>
      <c r="D14" s="117" t="s">
        <v>78</v>
      </c>
      <c r="E14" s="117"/>
      <c r="F14" s="117" t="s">
        <v>78</v>
      </c>
      <c r="G14" s="117"/>
      <c r="H14" s="71" t="s">
        <v>247</v>
      </c>
      <c r="I14" s="71"/>
      <c r="J14" s="71" t="s">
        <v>248</v>
      </c>
      <c r="K14" s="71"/>
      <c r="L14" s="71">
        <v>0</v>
      </c>
      <c r="M14" s="71"/>
      <c r="N14" s="71">
        <v>0</v>
      </c>
      <c r="O14" s="71"/>
      <c r="P14" s="71">
        <v>0</v>
      </c>
      <c r="Q14" s="112"/>
      <c r="R14" s="71">
        <v>0</v>
      </c>
      <c r="S14" s="71"/>
      <c r="T14" s="71">
        <v>0</v>
      </c>
      <c r="U14" s="71"/>
      <c r="V14" s="71">
        <v>32999</v>
      </c>
      <c r="W14" s="71"/>
      <c r="X14" s="71">
        <v>25038747459</v>
      </c>
      <c r="Y14" s="71"/>
      <c r="Z14" s="71">
        <v>0</v>
      </c>
      <c r="AA14" s="71"/>
      <c r="AB14" s="71">
        <v>0</v>
      </c>
      <c r="AC14" s="112"/>
      <c r="AD14" s="71">
        <v>32999</v>
      </c>
      <c r="AE14" s="71"/>
      <c r="AF14" s="71">
        <v>771346</v>
      </c>
      <c r="AG14" s="71"/>
      <c r="AH14" s="71">
        <v>25038747459</v>
      </c>
      <c r="AI14" s="112"/>
      <c r="AJ14" s="71">
        <v>25449033180</v>
      </c>
      <c r="AK14" s="112"/>
      <c r="AL14" s="113">
        <f>AJ14/'سرمایه گذاری ها'!$O$17</f>
        <v>0.13881781540980265</v>
      </c>
    </row>
    <row r="15" spans="2:38" ht="21.75" x14ac:dyDescent="0.6">
      <c r="B15" s="3" t="s">
        <v>234</v>
      </c>
      <c r="C15" s="13"/>
      <c r="D15" s="117" t="s">
        <v>78</v>
      </c>
      <c r="E15" s="117"/>
      <c r="F15" s="117" t="s">
        <v>78</v>
      </c>
      <c r="G15" s="117"/>
      <c r="H15" s="71" t="s">
        <v>235</v>
      </c>
      <c r="I15" s="71"/>
      <c r="J15" s="71" t="s">
        <v>236</v>
      </c>
      <c r="K15" s="71"/>
      <c r="L15" s="71">
        <v>0</v>
      </c>
      <c r="M15" s="71"/>
      <c r="N15" s="71">
        <v>0</v>
      </c>
      <c r="O15" s="71"/>
      <c r="P15" s="71">
        <v>8400</v>
      </c>
      <c r="Q15" s="112"/>
      <c r="R15" s="71">
        <v>4408288855</v>
      </c>
      <c r="S15" s="71"/>
      <c r="T15" s="71">
        <v>4328466123</v>
      </c>
      <c r="U15" s="71"/>
      <c r="V15" s="71">
        <v>29191</v>
      </c>
      <c r="W15" s="71"/>
      <c r="X15" s="71">
        <v>15915008315</v>
      </c>
      <c r="Y15" s="71"/>
      <c r="Z15" s="71">
        <v>400</v>
      </c>
      <c r="AA15" s="71"/>
      <c r="AB15" s="71">
        <v>219952130</v>
      </c>
      <c r="AC15" s="112"/>
      <c r="AD15" s="71">
        <v>37191</v>
      </c>
      <c r="AE15" s="71"/>
      <c r="AF15" s="71">
        <v>540009</v>
      </c>
      <c r="AG15" s="71"/>
      <c r="AH15" s="71">
        <v>20107584066</v>
      </c>
      <c r="AI15" s="112"/>
      <c r="AJ15" s="71">
        <v>20079834589</v>
      </c>
      <c r="AK15" s="112"/>
      <c r="AL15" s="113">
        <f>AJ15/'سرمایه گذاری ها'!$O$17</f>
        <v>0.10953024233650563</v>
      </c>
    </row>
    <row r="16" spans="2:38" ht="21.75" x14ac:dyDescent="0.6">
      <c r="B16" s="3" t="s">
        <v>231</v>
      </c>
      <c r="C16" s="13"/>
      <c r="D16" s="117" t="s">
        <v>78</v>
      </c>
      <c r="E16" s="117"/>
      <c r="F16" s="117" t="s">
        <v>78</v>
      </c>
      <c r="G16" s="117"/>
      <c r="H16" s="71" t="s">
        <v>232</v>
      </c>
      <c r="I16" s="71"/>
      <c r="J16" s="71" t="s">
        <v>233</v>
      </c>
      <c r="K16" s="71"/>
      <c r="L16" s="71">
        <v>0</v>
      </c>
      <c r="M16" s="71"/>
      <c r="N16" s="71">
        <v>0</v>
      </c>
      <c r="O16" s="71"/>
      <c r="P16" s="71">
        <v>9238</v>
      </c>
      <c r="Q16" s="112"/>
      <c r="R16" s="71">
        <v>4969887625</v>
      </c>
      <c r="S16" s="71"/>
      <c r="T16" s="71">
        <v>4984290753</v>
      </c>
      <c r="U16" s="71"/>
      <c r="V16" s="71">
        <v>17057</v>
      </c>
      <c r="W16" s="71"/>
      <c r="X16" s="71">
        <v>9492579408</v>
      </c>
      <c r="Y16" s="71"/>
      <c r="Z16" s="71">
        <v>295</v>
      </c>
      <c r="AA16" s="71"/>
      <c r="AB16" s="71">
        <v>169815468</v>
      </c>
      <c r="AC16" s="112"/>
      <c r="AD16" s="71">
        <v>26000</v>
      </c>
      <c r="AE16" s="71"/>
      <c r="AF16" s="71">
        <v>565663</v>
      </c>
      <c r="AG16" s="71"/>
      <c r="AH16" s="71">
        <v>14300214598</v>
      </c>
      <c r="AI16" s="112"/>
      <c r="AJ16" s="71">
        <v>14704572313</v>
      </c>
      <c r="AK16" s="112"/>
      <c r="AL16" s="113">
        <f>AJ16/'سرمایه گذاری ها'!$O$17</f>
        <v>8.0209593448536995E-2</v>
      </c>
    </row>
    <row r="17" spans="2:81" ht="21.75" x14ac:dyDescent="0.6">
      <c r="B17" s="3" t="s">
        <v>249</v>
      </c>
      <c r="C17" s="13"/>
      <c r="D17" s="117" t="s">
        <v>78</v>
      </c>
      <c r="E17" s="117"/>
      <c r="F17" s="117" t="s">
        <v>78</v>
      </c>
      <c r="G17" s="117"/>
      <c r="H17" s="71" t="s">
        <v>250</v>
      </c>
      <c r="I17" s="71"/>
      <c r="J17" s="71" t="s">
        <v>251</v>
      </c>
      <c r="K17" s="71"/>
      <c r="L17" s="71">
        <v>0</v>
      </c>
      <c r="M17" s="71"/>
      <c r="N17" s="71">
        <v>0</v>
      </c>
      <c r="O17" s="71"/>
      <c r="P17" s="71">
        <v>0</v>
      </c>
      <c r="Q17" s="112"/>
      <c r="R17" s="71">
        <v>0</v>
      </c>
      <c r="S17" s="71"/>
      <c r="T17" s="71">
        <v>0</v>
      </c>
      <c r="U17" s="71"/>
      <c r="V17" s="71">
        <v>4600</v>
      </c>
      <c r="W17" s="71"/>
      <c r="X17" s="71">
        <v>3176090550</v>
      </c>
      <c r="Y17" s="71"/>
      <c r="Z17" s="71">
        <v>0</v>
      </c>
      <c r="AA17" s="71"/>
      <c r="AB17" s="71">
        <v>0</v>
      </c>
      <c r="AC17" s="112"/>
      <c r="AD17" s="71">
        <v>4600</v>
      </c>
      <c r="AE17" s="71"/>
      <c r="AF17" s="71">
        <v>692995</v>
      </c>
      <c r="AG17" s="71"/>
      <c r="AH17" s="71">
        <v>3176090550</v>
      </c>
      <c r="AI17" s="112"/>
      <c r="AJ17" s="71">
        <v>3187199215</v>
      </c>
      <c r="AK17" s="112"/>
      <c r="AL17" s="113">
        <f>AJ17/'سرمایه گذاری ها'!$O$17</f>
        <v>1.7385337555763991E-2</v>
      </c>
    </row>
    <row r="18" spans="2:81" ht="21.75" x14ac:dyDescent="0.6">
      <c r="B18" s="3" t="s">
        <v>252</v>
      </c>
      <c r="C18" s="13"/>
      <c r="D18" s="117" t="s">
        <v>78</v>
      </c>
      <c r="E18" s="117"/>
      <c r="F18" s="117" t="s">
        <v>78</v>
      </c>
      <c r="G18" s="117"/>
      <c r="H18" s="71" t="s">
        <v>232</v>
      </c>
      <c r="I18" s="71"/>
      <c r="J18" s="71" t="s">
        <v>253</v>
      </c>
      <c r="K18" s="71"/>
      <c r="L18" s="71">
        <v>0</v>
      </c>
      <c r="M18" s="71"/>
      <c r="N18" s="71">
        <v>0</v>
      </c>
      <c r="O18" s="71"/>
      <c r="P18" s="71">
        <v>0</v>
      </c>
      <c r="Q18" s="112"/>
      <c r="R18" s="71">
        <v>0</v>
      </c>
      <c r="S18" s="71"/>
      <c r="T18" s="71">
        <v>0</v>
      </c>
      <c r="U18" s="71"/>
      <c r="V18" s="71">
        <v>3415</v>
      </c>
      <c r="W18" s="71"/>
      <c r="X18" s="71">
        <v>1809552466</v>
      </c>
      <c r="Y18" s="71"/>
      <c r="Z18" s="71">
        <v>0</v>
      </c>
      <c r="AA18" s="71"/>
      <c r="AB18" s="71">
        <v>0</v>
      </c>
      <c r="AC18" s="112"/>
      <c r="AD18" s="71">
        <v>3415</v>
      </c>
      <c r="AE18" s="71"/>
      <c r="AF18" s="71">
        <v>528892</v>
      </c>
      <c r="AG18" s="71"/>
      <c r="AH18" s="71">
        <v>1809552466</v>
      </c>
      <c r="AI18" s="112"/>
      <c r="AJ18" s="71">
        <v>1805838812</v>
      </c>
      <c r="AK18" s="112"/>
      <c r="AL18" s="113">
        <f>AJ18/'سرمایه گذاری ها'!$O$17</f>
        <v>9.8503780906333549E-3</v>
      </c>
    </row>
    <row r="19" spans="2:81" ht="21.75" x14ac:dyDescent="0.6">
      <c r="B19" s="3" t="s">
        <v>254</v>
      </c>
      <c r="C19" s="13"/>
      <c r="D19" s="117" t="s">
        <v>78</v>
      </c>
      <c r="E19" s="117"/>
      <c r="F19" s="117" t="s">
        <v>78</v>
      </c>
      <c r="G19" s="117"/>
      <c r="H19" s="71" t="s">
        <v>255</v>
      </c>
      <c r="I19" s="71"/>
      <c r="J19" s="71" t="s">
        <v>256</v>
      </c>
      <c r="K19" s="71"/>
      <c r="L19" s="71">
        <v>0</v>
      </c>
      <c r="M19" s="71"/>
      <c r="N19" s="71">
        <v>0</v>
      </c>
      <c r="O19" s="71"/>
      <c r="P19" s="71">
        <v>0</v>
      </c>
      <c r="Q19" s="112"/>
      <c r="R19" s="71">
        <v>0</v>
      </c>
      <c r="S19" s="71"/>
      <c r="T19" s="71">
        <v>0</v>
      </c>
      <c r="U19" s="71"/>
      <c r="V19" s="71">
        <v>2000</v>
      </c>
      <c r="W19" s="71"/>
      <c r="X19" s="71">
        <v>1399253568</v>
      </c>
      <c r="Y19" s="71"/>
      <c r="Z19" s="71">
        <v>0</v>
      </c>
      <c r="AA19" s="71"/>
      <c r="AB19" s="71">
        <v>0</v>
      </c>
      <c r="AC19" s="112"/>
      <c r="AD19" s="71">
        <v>2000</v>
      </c>
      <c r="AE19" s="71"/>
      <c r="AF19" s="71">
        <v>709706</v>
      </c>
      <c r="AG19" s="71"/>
      <c r="AH19" s="71">
        <v>1399253568</v>
      </c>
      <c r="AI19" s="112"/>
      <c r="AJ19" s="71">
        <v>1419154731</v>
      </c>
      <c r="AK19" s="112"/>
      <c r="AL19" s="113">
        <f>AJ19/'سرمایه گذاری ها'!$O$17</f>
        <v>7.7411176327408966E-3</v>
      </c>
    </row>
    <row r="20" spans="2:81" ht="21.75" x14ac:dyDescent="0.6">
      <c r="B20" s="3" t="s">
        <v>237</v>
      </c>
      <c r="C20" s="13"/>
      <c r="D20" s="117" t="s">
        <v>78</v>
      </c>
      <c r="E20" s="117"/>
      <c r="F20" s="117" t="s">
        <v>78</v>
      </c>
      <c r="G20" s="117"/>
      <c r="H20" s="71" t="s">
        <v>238</v>
      </c>
      <c r="I20" s="71"/>
      <c r="J20" s="71" t="s">
        <v>239</v>
      </c>
      <c r="K20" s="71"/>
      <c r="L20" s="71">
        <v>0</v>
      </c>
      <c r="M20" s="71"/>
      <c r="N20" s="71">
        <v>0</v>
      </c>
      <c r="O20" s="71"/>
      <c r="P20" s="71">
        <v>1100</v>
      </c>
      <c r="Q20" s="112"/>
      <c r="R20" s="71">
        <v>981377842</v>
      </c>
      <c r="S20" s="71"/>
      <c r="T20" s="71">
        <v>971277923</v>
      </c>
      <c r="U20" s="71"/>
      <c r="V20" s="71">
        <v>0</v>
      </c>
      <c r="W20" s="71"/>
      <c r="X20" s="71">
        <v>0</v>
      </c>
      <c r="Y20" s="71"/>
      <c r="Z20" s="71">
        <v>0</v>
      </c>
      <c r="AA20" s="71"/>
      <c r="AB20" s="71">
        <v>0</v>
      </c>
      <c r="AC20" s="112"/>
      <c r="AD20" s="71">
        <v>1100</v>
      </c>
      <c r="AE20" s="71"/>
      <c r="AF20" s="71">
        <v>919632</v>
      </c>
      <c r="AG20" s="71"/>
      <c r="AH20" s="71">
        <v>981377842</v>
      </c>
      <c r="AI20" s="112"/>
      <c r="AJ20" s="71">
        <v>1011411848</v>
      </c>
      <c r="AK20" s="112"/>
      <c r="AL20" s="113">
        <f>AJ20/'سرمایه گذاری ها'!$O$17</f>
        <v>5.5169869215028217E-3</v>
      </c>
    </row>
    <row r="21" spans="2:81" ht="21.75" x14ac:dyDescent="0.6">
      <c r="B21" s="3" t="s">
        <v>88</v>
      </c>
      <c r="C21" s="13"/>
      <c r="D21" s="117" t="s">
        <v>78</v>
      </c>
      <c r="E21" s="117"/>
      <c r="F21" s="117" t="s">
        <v>78</v>
      </c>
      <c r="G21" s="117"/>
      <c r="H21" s="71" t="s">
        <v>96</v>
      </c>
      <c r="I21" s="71"/>
      <c r="J21" s="71" t="s">
        <v>97</v>
      </c>
      <c r="K21" s="71"/>
      <c r="L21" s="71">
        <v>0</v>
      </c>
      <c r="M21" s="71"/>
      <c r="N21" s="71">
        <v>0</v>
      </c>
      <c r="O21" s="71"/>
      <c r="P21" s="71">
        <v>196</v>
      </c>
      <c r="Q21" s="112"/>
      <c r="R21" s="71">
        <v>118603453</v>
      </c>
      <c r="S21" s="71"/>
      <c r="T21" s="71">
        <v>166193551</v>
      </c>
      <c r="U21" s="71"/>
      <c r="V21" s="71">
        <v>0</v>
      </c>
      <c r="W21" s="71"/>
      <c r="X21" s="71">
        <v>0</v>
      </c>
      <c r="Y21" s="71"/>
      <c r="Z21" s="71">
        <v>196</v>
      </c>
      <c r="AA21" s="71"/>
      <c r="AB21" s="71">
        <v>173232598</v>
      </c>
      <c r="AC21" s="112"/>
      <c r="AD21" s="71">
        <v>0</v>
      </c>
      <c r="AE21" s="71"/>
      <c r="AF21" s="71">
        <v>0</v>
      </c>
      <c r="AG21" s="71"/>
      <c r="AH21" s="71">
        <v>0</v>
      </c>
      <c r="AI21" s="112"/>
      <c r="AJ21" s="71">
        <v>0</v>
      </c>
      <c r="AK21" s="112"/>
      <c r="AL21" s="113">
        <f>AJ21/'سرمایه گذاری ها'!$O$17</f>
        <v>0</v>
      </c>
    </row>
    <row r="22" spans="2:81" ht="21.75" x14ac:dyDescent="0.6">
      <c r="B22" s="3" t="s">
        <v>113</v>
      </c>
      <c r="C22" s="13"/>
      <c r="D22" s="117" t="s">
        <v>78</v>
      </c>
      <c r="E22" s="117"/>
      <c r="F22" s="117" t="s">
        <v>78</v>
      </c>
      <c r="G22" s="117"/>
      <c r="H22" s="71" t="s">
        <v>52</v>
      </c>
      <c r="I22" s="71"/>
      <c r="J22" s="71" t="s">
        <v>114</v>
      </c>
      <c r="K22" s="71"/>
      <c r="L22" s="71">
        <v>0</v>
      </c>
      <c r="M22" s="71"/>
      <c r="N22" s="71">
        <v>0</v>
      </c>
      <c r="O22" s="71"/>
      <c r="P22" s="71">
        <v>20000</v>
      </c>
      <c r="Q22" s="112"/>
      <c r="R22" s="71">
        <v>17616618391</v>
      </c>
      <c r="S22" s="71"/>
      <c r="T22" s="71">
        <v>18839924644</v>
      </c>
      <c r="U22" s="71"/>
      <c r="V22" s="71">
        <v>0</v>
      </c>
      <c r="W22" s="71"/>
      <c r="X22" s="71">
        <v>0</v>
      </c>
      <c r="Y22" s="71"/>
      <c r="Z22" s="71">
        <v>20000</v>
      </c>
      <c r="AA22" s="71"/>
      <c r="AB22" s="71">
        <v>19544093865</v>
      </c>
      <c r="AC22" s="112"/>
      <c r="AD22" s="71">
        <v>0</v>
      </c>
      <c r="AE22" s="71"/>
      <c r="AF22" s="71">
        <v>0</v>
      </c>
      <c r="AG22" s="71"/>
      <c r="AH22" s="71">
        <v>0</v>
      </c>
      <c r="AI22" s="112"/>
      <c r="AJ22" s="71">
        <v>0</v>
      </c>
      <c r="AK22" s="112"/>
      <c r="AL22" s="113">
        <f>AJ22/'سرمایه گذاری ها'!$O$17</f>
        <v>0</v>
      </c>
    </row>
    <row r="23" spans="2:81" ht="21.75" x14ac:dyDescent="0.6">
      <c r="B23" s="3" t="s">
        <v>81</v>
      </c>
      <c r="C23" s="13"/>
      <c r="D23" s="117" t="s">
        <v>78</v>
      </c>
      <c r="E23" s="117"/>
      <c r="F23" s="117" t="s">
        <v>78</v>
      </c>
      <c r="G23" s="117"/>
      <c r="H23" s="71" t="s">
        <v>52</v>
      </c>
      <c r="I23" s="71"/>
      <c r="J23" s="71" t="s">
        <v>82</v>
      </c>
      <c r="K23" s="71"/>
      <c r="L23" s="71">
        <v>0</v>
      </c>
      <c r="M23" s="71"/>
      <c r="N23" s="71">
        <v>0</v>
      </c>
      <c r="O23" s="71"/>
      <c r="P23" s="71">
        <v>3227</v>
      </c>
      <c r="Q23" s="112"/>
      <c r="R23" s="71">
        <v>2525893725</v>
      </c>
      <c r="S23" s="71"/>
      <c r="T23" s="71">
        <v>2992416124</v>
      </c>
      <c r="U23" s="71"/>
      <c r="V23" s="71">
        <v>0</v>
      </c>
      <c r="W23" s="71"/>
      <c r="X23" s="71">
        <v>0</v>
      </c>
      <c r="Y23" s="71"/>
      <c r="Z23" s="71">
        <v>3227</v>
      </c>
      <c r="AA23" s="71"/>
      <c r="AB23" s="71">
        <v>3081226429</v>
      </c>
      <c r="AC23" s="112"/>
      <c r="AD23" s="71">
        <v>0</v>
      </c>
      <c r="AE23" s="71"/>
      <c r="AF23" s="71">
        <v>0</v>
      </c>
      <c r="AG23" s="71"/>
      <c r="AH23" s="71">
        <v>0</v>
      </c>
      <c r="AI23" s="112"/>
      <c r="AJ23" s="71">
        <v>0</v>
      </c>
      <c r="AK23" s="112"/>
      <c r="AL23" s="113">
        <f>AJ23/'سرمایه گذاری ها'!$O$17</f>
        <v>0</v>
      </c>
    </row>
    <row r="24" spans="2:81" ht="21.75" x14ac:dyDescent="0.6">
      <c r="B24" s="3" t="s">
        <v>105</v>
      </c>
      <c r="C24" s="13"/>
      <c r="D24" s="117" t="s">
        <v>78</v>
      </c>
      <c r="E24" s="117"/>
      <c r="F24" s="117" t="s">
        <v>78</v>
      </c>
      <c r="G24" s="117"/>
      <c r="H24" s="71" t="s">
        <v>106</v>
      </c>
      <c r="I24" s="71"/>
      <c r="J24" s="71" t="s">
        <v>107</v>
      </c>
      <c r="K24" s="71"/>
      <c r="L24" s="71">
        <v>0</v>
      </c>
      <c r="M24" s="71"/>
      <c r="N24" s="71">
        <v>0</v>
      </c>
      <c r="O24" s="71"/>
      <c r="P24" s="71">
        <v>12900</v>
      </c>
      <c r="Q24" s="112"/>
      <c r="R24" s="71">
        <v>10056222357</v>
      </c>
      <c r="S24" s="71"/>
      <c r="T24" s="71">
        <v>11718699500</v>
      </c>
      <c r="U24" s="71"/>
      <c r="V24" s="71">
        <v>0</v>
      </c>
      <c r="W24" s="71"/>
      <c r="X24" s="71">
        <v>0</v>
      </c>
      <c r="Y24" s="71"/>
      <c r="Z24" s="71">
        <v>12900</v>
      </c>
      <c r="AA24" s="71"/>
      <c r="AB24" s="71">
        <v>12124552030</v>
      </c>
      <c r="AC24" s="112"/>
      <c r="AD24" s="71">
        <v>0</v>
      </c>
      <c r="AE24" s="71"/>
      <c r="AF24" s="71">
        <v>0</v>
      </c>
      <c r="AG24" s="71"/>
      <c r="AH24" s="71">
        <v>0</v>
      </c>
      <c r="AI24" s="112"/>
      <c r="AJ24" s="71">
        <v>0</v>
      </c>
      <c r="AK24" s="112"/>
      <c r="AL24" s="113">
        <f>AJ24/'سرمایه گذاری ها'!$O$17</f>
        <v>0</v>
      </c>
    </row>
    <row r="25" spans="2:81" ht="21.75" x14ac:dyDescent="0.6">
      <c r="B25" s="3" t="s">
        <v>90</v>
      </c>
      <c r="C25" s="13"/>
      <c r="D25" s="117" t="s">
        <v>78</v>
      </c>
      <c r="E25" s="117"/>
      <c r="F25" s="117" t="s">
        <v>78</v>
      </c>
      <c r="G25" s="117"/>
      <c r="H25" s="71" t="s">
        <v>91</v>
      </c>
      <c r="I25" s="71"/>
      <c r="J25" s="71" t="s">
        <v>92</v>
      </c>
      <c r="K25" s="71"/>
      <c r="L25" s="71">
        <v>18</v>
      </c>
      <c r="M25" s="71"/>
      <c r="N25" s="71">
        <v>18</v>
      </c>
      <c r="O25" s="71"/>
      <c r="P25" s="71">
        <v>31100</v>
      </c>
      <c r="Q25" s="112"/>
      <c r="R25" s="71">
        <v>29630115789</v>
      </c>
      <c r="S25" s="71"/>
      <c r="T25" s="71">
        <v>30982485606</v>
      </c>
      <c r="U25" s="71"/>
      <c r="V25" s="71">
        <v>0</v>
      </c>
      <c r="W25" s="71"/>
      <c r="X25" s="71">
        <v>0</v>
      </c>
      <c r="Y25" s="71"/>
      <c r="Z25" s="71">
        <v>31100</v>
      </c>
      <c r="AA25" s="71"/>
      <c r="AB25" s="71">
        <v>31100000000</v>
      </c>
      <c r="AC25" s="112"/>
      <c r="AD25" s="71">
        <v>0</v>
      </c>
      <c r="AE25" s="71"/>
      <c r="AF25" s="71">
        <v>0</v>
      </c>
      <c r="AG25" s="71"/>
      <c r="AH25" s="71">
        <v>0</v>
      </c>
      <c r="AI25" s="112"/>
      <c r="AJ25" s="71">
        <v>0</v>
      </c>
      <c r="AK25" s="112"/>
      <c r="AL25" s="113">
        <f>AJ25/'سرمایه گذاری ها'!$O$17</f>
        <v>0</v>
      </c>
    </row>
    <row r="26" spans="2:81" ht="21.75" x14ac:dyDescent="0.6">
      <c r="B26" s="3"/>
      <c r="C26" s="3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69"/>
      <c r="AL26" s="113"/>
    </row>
    <row r="27" spans="2:81" ht="27" thickBot="1" x14ac:dyDescent="0.65">
      <c r="B27" s="200" t="s">
        <v>68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"/>
      <c r="P27" s="51">
        <f>SUM(P13:P26)</f>
        <v>107688</v>
      </c>
      <c r="Q27" s="21"/>
      <c r="R27" s="51">
        <f>SUM(R13:R26)</f>
        <v>81232713097</v>
      </c>
      <c r="S27" s="21"/>
      <c r="T27" s="51">
        <f>SUM(T13:T26)</f>
        <v>85679421135</v>
      </c>
      <c r="U27" s="21"/>
      <c r="V27" s="51">
        <f>SUM(V13:V26)</f>
        <v>123290</v>
      </c>
      <c r="W27" s="21"/>
      <c r="X27" s="51">
        <f>SUM(X13:X26)</f>
        <v>74617905720</v>
      </c>
      <c r="Y27" s="21"/>
      <c r="Z27" s="51">
        <f>SUM(Z13:Z26)</f>
        <v>68118</v>
      </c>
      <c r="AA27" s="21"/>
      <c r="AB27" s="51">
        <f>SUM(AB13:AB26)</f>
        <v>66412872520</v>
      </c>
      <c r="AC27" s="21"/>
      <c r="AD27" s="51">
        <f>SUM(AD13:AD26)</f>
        <v>162860</v>
      </c>
      <c r="AE27" s="52"/>
      <c r="AF27" s="51"/>
      <c r="AG27" s="21"/>
      <c r="AH27" s="51">
        <f>SUM(AH13:AH26)</f>
        <v>95525199563</v>
      </c>
      <c r="AI27" s="21"/>
      <c r="AJ27" s="51">
        <f>SUM(AJ13:AJ26)</f>
        <v>96667884245</v>
      </c>
      <c r="AK27" s="21"/>
      <c r="AL27" s="60">
        <f>SUM(AL13:AL26)</f>
        <v>0.52729800838660301</v>
      </c>
    </row>
    <row r="28" spans="2:81" ht="21" customHeight="1" thickTop="1" x14ac:dyDescent="0.6">
      <c r="V28"/>
      <c r="W28"/>
    </row>
    <row r="29" spans="2:81" x14ac:dyDescent="0.6">
      <c r="V29"/>
      <c r="W29"/>
    </row>
    <row r="30" spans="2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2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2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1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1:81" ht="21.75" customHeight="1" x14ac:dyDescent="0.6">
      <c r="A34" s="203">
        <v>4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1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1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1:81" ht="21.75" x14ac:dyDescent="0.6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1:81" ht="21.75" x14ac:dyDescent="0.6">
      <c r="V38"/>
      <c r="W38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1:81" ht="21.75" x14ac:dyDescent="0.6">
      <c r="V39"/>
      <c r="W39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1:81" ht="21.75" x14ac:dyDescent="0.6">
      <c r="V40"/>
      <c r="W40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</row>
    <row r="41" spans="1:81" x14ac:dyDescent="0.6">
      <c r="V41"/>
      <c r="W41"/>
    </row>
  </sheetData>
  <sortState xmlns:xlrd2="http://schemas.microsoft.com/office/spreadsheetml/2017/richdata2" ref="B13:AL26">
    <sortCondition descending="1" ref="AJ13:AJ26"/>
  </sortState>
  <mergeCells count="31">
    <mergeCell ref="A34:AN34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7:N2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fitToHeight="0" orientation="landscape" r:id="rId1"/>
  <rowBreaks count="1" manualBreakCount="1">
    <brk id="31" max="3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43"/>
  <sheetViews>
    <sheetView rightToLeft="1" view="pageBreakPreview" topLeftCell="A4" zoomScale="70" zoomScaleNormal="110" zoomScaleSheetLayoutView="70" workbookViewId="0">
      <selection activeCell="A21" sqref="A21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1" t="s">
        <v>85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</row>
    <row r="3" spans="2:32" ht="39" x14ac:dyDescent="0.6">
      <c r="B3" s="201" t="s">
        <v>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</row>
    <row r="4" spans="2:32" ht="39" x14ac:dyDescent="0.6">
      <c r="B4" s="201" t="s">
        <v>245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218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4" customFormat="1" ht="31.5" customHeight="1" x14ac:dyDescent="0.6">
      <c r="B10" s="176" t="s">
        <v>31</v>
      </c>
      <c r="C10" s="176" t="s">
        <v>31</v>
      </c>
      <c r="D10" s="176" t="s">
        <v>31</v>
      </c>
      <c r="E10" s="176" t="s">
        <v>31</v>
      </c>
      <c r="F10" s="176" t="s">
        <v>31</v>
      </c>
      <c r="G10" s="176" t="s">
        <v>31</v>
      </c>
      <c r="H10" s="176" t="s">
        <v>31</v>
      </c>
      <c r="I10" s="176" t="s">
        <v>31</v>
      </c>
      <c r="J10" s="176" t="s">
        <v>31</v>
      </c>
      <c r="L10" s="206"/>
      <c r="M10" s="176" t="s">
        <v>2</v>
      </c>
      <c r="N10" s="176" t="s">
        <v>2</v>
      </c>
      <c r="O10" s="176" t="s">
        <v>2</v>
      </c>
      <c r="P10" s="176" t="s">
        <v>2</v>
      </c>
      <c r="R10" s="176" t="s">
        <v>3</v>
      </c>
      <c r="S10" s="176" t="s">
        <v>3</v>
      </c>
      <c r="T10" s="176" t="s">
        <v>3</v>
      </c>
      <c r="U10" s="176" t="s">
        <v>3</v>
      </c>
      <c r="V10" s="176"/>
      <c r="W10" s="176" t="s">
        <v>3</v>
      </c>
      <c r="X10" s="176" t="s">
        <v>3</v>
      </c>
      <c r="Z10" s="176" t="s">
        <v>244</v>
      </c>
      <c r="AA10" s="176" t="s">
        <v>4</v>
      </c>
      <c r="AB10" s="176" t="s">
        <v>4</v>
      </c>
      <c r="AC10" s="176" t="s">
        <v>4</v>
      </c>
      <c r="AD10" s="176" t="s">
        <v>4</v>
      </c>
      <c r="AE10" s="176" t="s">
        <v>4</v>
      </c>
      <c r="AF10" s="176" t="s">
        <v>4</v>
      </c>
    </row>
    <row r="11" spans="2:32" s="14" customFormat="1" x14ac:dyDescent="0.6">
      <c r="B11" s="177" t="s">
        <v>32</v>
      </c>
      <c r="C11" s="16"/>
      <c r="D11" s="177" t="s">
        <v>73</v>
      </c>
      <c r="E11" s="16"/>
      <c r="F11" s="177" t="s">
        <v>24</v>
      </c>
      <c r="G11" s="16"/>
      <c r="H11" s="177" t="s">
        <v>33</v>
      </c>
      <c r="I11" s="16"/>
      <c r="J11" s="177" t="s">
        <v>21</v>
      </c>
      <c r="L11" s="205" t="s">
        <v>5</v>
      </c>
      <c r="M11" s="16"/>
      <c r="N11" s="177" t="s">
        <v>6</v>
      </c>
      <c r="O11" s="16"/>
      <c r="P11" s="177" t="s">
        <v>7</v>
      </c>
      <c r="R11" s="177" t="s">
        <v>8</v>
      </c>
      <c r="S11" s="177" t="s">
        <v>8</v>
      </c>
      <c r="T11" s="177" t="s">
        <v>8</v>
      </c>
      <c r="U11" s="16"/>
      <c r="V11" s="205" t="s">
        <v>9</v>
      </c>
      <c r="W11" s="177" t="s">
        <v>9</v>
      </c>
      <c r="X11" s="177" t="s">
        <v>9</v>
      </c>
      <c r="Z11" s="177" t="s">
        <v>5</v>
      </c>
      <c r="AA11" s="16"/>
      <c r="AB11" s="177" t="s">
        <v>6</v>
      </c>
      <c r="AC11" s="16"/>
      <c r="AD11" s="177" t="s">
        <v>7</v>
      </c>
      <c r="AE11" s="16"/>
      <c r="AF11" s="177" t="s">
        <v>34</v>
      </c>
    </row>
    <row r="12" spans="2:32" s="14" customFormat="1" ht="75.75" customHeight="1" x14ac:dyDescent="0.6">
      <c r="B12" s="178" t="s">
        <v>32</v>
      </c>
      <c r="C12" s="17"/>
      <c r="D12" s="178" t="s">
        <v>23</v>
      </c>
      <c r="E12" s="17"/>
      <c r="F12" s="178" t="s">
        <v>24</v>
      </c>
      <c r="G12" s="17"/>
      <c r="H12" s="178" t="s">
        <v>33</v>
      </c>
      <c r="I12" s="17"/>
      <c r="J12" s="178" t="s">
        <v>21</v>
      </c>
      <c r="L12" s="178"/>
      <c r="M12" s="17"/>
      <c r="N12" s="178" t="s">
        <v>6</v>
      </c>
      <c r="O12" s="17"/>
      <c r="P12" s="178" t="s">
        <v>7</v>
      </c>
      <c r="R12" s="178" t="s">
        <v>5</v>
      </c>
      <c r="S12" s="17"/>
      <c r="T12" s="178" t="s">
        <v>6</v>
      </c>
      <c r="U12" s="17"/>
      <c r="V12" s="204" t="s">
        <v>5</v>
      </c>
      <c r="W12" s="17"/>
      <c r="X12" s="178" t="s">
        <v>12</v>
      </c>
      <c r="Z12" s="178" t="s">
        <v>5</v>
      </c>
      <c r="AA12" s="17"/>
      <c r="AB12" s="178" t="s">
        <v>6</v>
      </c>
      <c r="AC12" s="17"/>
      <c r="AD12" s="178" t="s">
        <v>7</v>
      </c>
      <c r="AE12" s="17"/>
      <c r="AF12" s="178" t="s">
        <v>34</v>
      </c>
    </row>
    <row r="13" spans="2:32" s="14" customFormat="1" ht="32.25" customHeight="1" x14ac:dyDescent="0.65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101">
        <v>0</v>
      </c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0"/>
      <c r="AF13" s="107"/>
    </row>
    <row r="14" spans="2:32" ht="27" thickBot="1" x14ac:dyDescent="0.7">
      <c r="B14" s="207" t="s">
        <v>68</v>
      </c>
      <c r="C14" s="207"/>
      <c r="D14" s="207"/>
      <c r="E14" s="207"/>
      <c r="F14" s="207"/>
      <c r="G14" s="207"/>
      <c r="H14" s="207"/>
      <c r="I14" s="207"/>
      <c r="J14" s="207"/>
      <c r="K14" s="20"/>
      <c r="L14" s="108">
        <f>SUM(L13:L13)</f>
        <v>0</v>
      </c>
      <c r="M14" s="100"/>
      <c r="N14" s="108" t="s">
        <v>103</v>
      </c>
      <c r="O14" s="100"/>
      <c r="P14" s="108" t="s">
        <v>103</v>
      </c>
      <c r="Q14" s="100"/>
      <c r="R14" s="108" t="s">
        <v>103</v>
      </c>
      <c r="S14" s="100"/>
      <c r="T14" s="108" t="s">
        <v>103</v>
      </c>
      <c r="U14" s="100"/>
      <c r="V14" s="108" t="s">
        <v>103</v>
      </c>
      <c r="W14" s="100"/>
      <c r="X14" s="108" t="s">
        <v>103</v>
      </c>
      <c r="Y14" s="100"/>
      <c r="Z14" s="108" t="s">
        <v>103</v>
      </c>
      <c r="AA14" s="100"/>
      <c r="AB14" s="108" t="s">
        <v>103</v>
      </c>
      <c r="AC14" s="100"/>
      <c r="AD14" s="108" t="s">
        <v>103</v>
      </c>
      <c r="AE14" s="100"/>
      <c r="AF14" s="109">
        <f>SUM(AF13:AF13)</f>
        <v>0</v>
      </c>
    </row>
    <row r="15" spans="2:32" ht="21.75" thickTop="1" x14ac:dyDescent="0.6">
      <c r="L15" s="99"/>
      <c r="V15"/>
    </row>
    <row r="16" spans="2:32" x14ac:dyDescent="0.6">
      <c r="L16"/>
      <c r="V16"/>
    </row>
    <row r="17" spans="1:32" x14ac:dyDescent="0.6">
      <c r="L17"/>
      <c r="V17"/>
    </row>
    <row r="18" spans="1:32" x14ac:dyDescent="0.6">
      <c r="L18"/>
      <c r="V18"/>
    </row>
    <row r="19" spans="1:32" x14ac:dyDescent="0.6">
      <c r="L19"/>
      <c r="V19"/>
    </row>
    <row r="20" spans="1:32" ht="21" customHeight="1" x14ac:dyDescent="0.6">
      <c r="A20" s="203">
        <v>5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</row>
    <row r="21" spans="1:32" x14ac:dyDescent="0.6">
      <c r="L21"/>
      <c r="V21"/>
    </row>
    <row r="22" spans="1:32" x14ac:dyDescent="0.6">
      <c r="L22"/>
      <c r="V22"/>
    </row>
    <row r="23" spans="1:32" x14ac:dyDescent="0.6">
      <c r="L23"/>
      <c r="V23"/>
    </row>
    <row r="24" spans="1:32" x14ac:dyDescent="0.6">
      <c r="L24"/>
      <c r="V24"/>
    </row>
    <row r="25" spans="1:32" x14ac:dyDescent="0.6">
      <c r="L25"/>
      <c r="V25"/>
    </row>
    <row r="26" spans="1:32" x14ac:dyDescent="0.6">
      <c r="L26"/>
      <c r="V26"/>
    </row>
    <row r="27" spans="1:32" x14ac:dyDescent="0.6">
      <c r="L27"/>
      <c r="V27"/>
    </row>
    <row r="28" spans="1:32" x14ac:dyDescent="0.6">
      <c r="L28"/>
      <c r="V28"/>
    </row>
    <row r="29" spans="1:32" x14ac:dyDescent="0.6">
      <c r="L29"/>
      <c r="V29"/>
    </row>
    <row r="30" spans="1:32" x14ac:dyDescent="0.6">
      <c r="L30"/>
      <c r="V30"/>
    </row>
    <row r="31" spans="1:32" x14ac:dyDescent="0.6">
      <c r="L31"/>
      <c r="V31"/>
    </row>
    <row r="32" spans="1:3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7">
    <mergeCell ref="A20:AF20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44"/>
  <sheetViews>
    <sheetView rightToLeft="1" view="pageBreakPreview" topLeftCell="A7" zoomScale="70" zoomScaleNormal="100" zoomScaleSheetLayoutView="70" workbookViewId="0">
      <selection activeCell="L10" sqref="L10:L28"/>
    </sheetView>
  </sheetViews>
  <sheetFormatPr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4" t="s">
        <v>85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2:20" ht="30" x14ac:dyDescent="0.55000000000000004">
      <c r="B3" s="174" t="s">
        <v>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2:20" ht="30" x14ac:dyDescent="0.55000000000000004">
      <c r="B4" s="174" t="s">
        <v>245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219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75" t="s">
        <v>35</v>
      </c>
      <c r="D8" s="176" t="s">
        <v>244</v>
      </c>
      <c r="F8" s="176" t="s">
        <v>3</v>
      </c>
      <c r="G8" s="176" t="s">
        <v>3</v>
      </c>
      <c r="H8" s="176" t="s">
        <v>3</v>
      </c>
      <c r="J8" s="176" t="s">
        <v>244</v>
      </c>
      <c r="K8" s="176" t="s">
        <v>4</v>
      </c>
      <c r="L8" s="176" t="s">
        <v>4</v>
      </c>
    </row>
    <row r="9" spans="2:20" s="4" customFormat="1" x14ac:dyDescent="0.55000000000000004">
      <c r="B9" s="211" t="s">
        <v>35</v>
      </c>
      <c r="D9" s="209" t="s">
        <v>36</v>
      </c>
      <c r="F9" s="209" t="s">
        <v>37</v>
      </c>
      <c r="G9" s="28"/>
      <c r="H9" s="209" t="s">
        <v>38</v>
      </c>
      <c r="J9" s="209" t="s">
        <v>36</v>
      </c>
      <c r="K9" s="28"/>
      <c r="L9" s="210" t="s">
        <v>34</v>
      </c>
    </row>
    <row r="10" spans="2:20" s="4" customFormat="1" x14ac:dyDescent="0.55000000000000004">
      <c r="B10" s="3" t="s">
        <v>257</v>
      </c>
      <c r="C10" s="104"/>
      <c r="D10" s="104">
        <v>29200000000</v>
      </c>
      <c r="E10" s="104"/>
      <c r="F10" s="104">
        <v>0</v>
      </c>
      <c r="G10" s="104"/>
      <c r="H10" s="104">
        <v>0</v>
      </c>
      <c r="I10" s="104"/>
      <c r="J10" s="104">
        <v>29200000000</v>
      </c>
      <c r="K10" s="6"/>
      <c r="L10" s="32">
        <f>J10/'سرمایه گذاری ها'!$O$17</f>
        <v>0.15927835770011903</v>
      </c>
      <c r="N10"/>
    </row>
    <row r="11" spans="2:20" s="4" customFormat="1" x14ac:dyDescent="0.55000000000000004">
      <c r="B11" s="3" t="s">
        <v>258</v>
      </c>
      <c r="C11" s="104"/>
      <c r="D11" s="104">
        <v>28200000000</v>
      </c>
      <c r="E11" s="104"/>
      <c r="F11" s="104">
        <v>0</v>
      </c>
      <c r="G11" s="104"/>
      <c r="H11" s="104">
        <v>0</v>
      </c>
      <c r="I11" s="104"/>
      <c r="J11" s="104">
        <v>28200000000</v>
      </c>
      <c r="K11" s="6"/>
      <c r="L11" s="32">
        <f>J11/'سرمایه گذاری ها'!$O$17</f>
        <v>0.15382361942271769</v>
      </c>
      <c r="N11"/>
    </row>
    <row r="12" spans="2:20" s="4" customFormat="1" x14ac:dyDescent="0.55000000000000004">
      <c r="B12" s="3" t="s">
        <v>259</v>
      </c>
      <c r="C12" s="104"/>
      <c r="D12" s="104">
        <v>23700000000</v>
      </c>
      <c r="E12" s="104"/>
      <c r="F12" s="104">
        <v>0</v>
      </c>
      <c r="G12" s="104"/>
      <c r="H12" s="104">
        <v>0</v>
      </c>
      <c r="I12" s="104"/>
      <c r="J12" s="104">
        <v>23700000000</v>
      </c>
      <c r="K12" s="6"/>
      <c r="L12" s="32">
        <f>J12/'سرمایه گذاری ها'!$O$17</f>
        <v>0.12927729717441167</v>
      </c>
      <c r="N12"/>
    </row>
    <row r="13" spans="2:20" s="4" customFormat="1" x14ac:dyDescent="0.55000000000000004">
      <c r="B13" s="3" t="s">
        <v>260</v>
      </c>
      <c r="C13" s="104"/>
      <c r="D13" s="104">
        <v>1838142367</v>
      </c>
      <c r="E13" s="104"/>
      <c r="F13" s="104">
        <v>42865069217</v>
      </c>
      <c r="G13" s="104"/>
      <c r="H13" s="104">
        <v>40876715791</v>
      </c>
      <c r="I13" s="104"/>
      <c r="J13" s="104">
        <v>3826495793</v>
      </c>
      <c r="K13" s="6"/>
      <c r="L13" s="32">
        <f>J13/'سرمایه گذاری ها'!$O$17</f>
        <v>2.0872533070392281E-2</v>
      </c>
      <c r="N13"/>
    </row>
    <row r="14" spans="2:20" s="4" customFormat="1" x14ac:dyDescent="0.55000000000000004">
      <c r="B14" s="3" t="s">
        <v>261</v>
      </c>
      <c r="C14" s="104"/>
      <c r="D14" s="104">
        <v>888528179</v>
      </c>
      <c r="E14" s="104"/>
      <c r="F14" s="104">
        <v>538904974</v>
      </c>
      <c r="G14" s="104"/>
      <c r="H14" s="104">
        <v>888264721</v>
      </c>
      <c r="I14" s="104"/>
      <c r="J14" s="104">
        <v>539168432</v>
      </c>
      <c r="K14" s="6"/>
      <c r="L14" s="32">
        <f>J14/'سرمایه گذاری ها'!$O$17</f>
        <v>2.9410226839968593E-3</v>
      </c>
      <c r="N14"/>
    </row>
    <row r="15" spans="2:20" s="4" customFormat="1" x14ac:dyDescent="0.55000000000000004">
      <c r="B15" s="3" t="s">
        <v>262</v>
      </c>
      <c r="C15" s="104"/>
      <c r="D15" s="104">
        <v>13944800</v>
      </c>
      <c r="E15" s="104"/>
      <c r="F15" s="104">
        <v>0</v>
      </c>
      <c r="G15" s="104"/>
      <c r="H15" s="104">
        <v>0</v>
      </c>
      <c r="I15" s="104"/>
      <c r="J15" s="104">
        <v>13944800</v>
      </c>
      <c r="K15" s="6"/>
      <c r="L15" s="32">
        <f>J15/'سرمایه گذاری ها'!$O$17</f>
        <v>7.606523433070615E-5</v>
      </c>
      <c r="N15"/>
    </row>
    <row r="16" spans="2:20" s="4" customFormat="1" x14ac:dyDescent="0.55000000000000004">
      <c r="B16" s="3" t="s">
        <v>263</v>
      </c>
      <c r="C16" s="104"/>
      <c r="D16" s="104">
        <v>5266501</v>
      </c>
      <c r="E16" s="104"/>
      <c r="F16" s="104">
        <v>22365</v>
      </c>
      <c r="G16" s="104"/>
      <c r="H16" s="104">
        <v>0</v>
      </c>
      <c r="I16" s="104"/>
      <c r="J16" s="104">
        <v>5288866</v>
      </c>
      <c r="K16" s="6"/>
      <c r="L16" s="32">
        <f>J16/'سرمایه گذاری ها'!$O$17</f>
        <v>2.8849379814246495E-5</v>
      </c>
      <c r="N16"/>
    </row>
    <row r="17" spans="1:14" s="4" customFormat="1" x14ac:dyDescent="0.55000000000000004">
      <c r="B17" s="3" t="s">
        <v>264</v>
      </c>
      <c r="C17" s="104"/>
      <c r="D17" s="104">
        <v>1970356</v>
      </c>
      <c r="E17" s="104"/>
      <c r="F17" s="104">
        <v>0</v>
      </c>
      <c r="G17" s="104"/>
      <c r="H17" s="104">
        <v>0</v>
      </c>
      <c r="I17" s="104"/>
      <c r="J17" s="104">
        <v>1970356</v>
      </c>
      <c r="K17" s="6"/>
      <c r="L17" s="32">
        <f>J17/'سرمایه گذاری ها'!$O$17</f>
        <v>1.0747776293307388E-5</v>
      </c>
      <c r="N17"/>
    </row>
    <row r="18" spans="1:14" s="4" customFormat="1" x14ac:dyDescent="0.55000000000000004">
      <c r="B18" s="3" t="s">
        <v>265</v>
      </c>
      <c r="C18" s="104"/>
      <c r="D18" s="104">
        <v>604501125</v>
      </c>
      <c r="E18" s="104"/>
      <c r="F18" s="104">
        <v>603865722</v>
      </c>
      <c r="G18" s="104"/>
      <c r="H18" s="104">
        <v>1206416847</v>
      </c>
      <c r="I18" s="104"/>
      <c r="J18" s="104">
        <v>1950000</v>
      </c>
      <c r="K18" s="6"/>
      <c r="L18" s="32">
        <f>J18/'سرمایه گذاری ها'!$O$17</f>
        <v>1.0636739640932605E-5</v>
      </c>
      <c r="N18"/>
    </row>
    <row r="19" spans="1:14" s="4" customFormat="1" x14ac:dyDescent="0.55000000000000004">
      <c r="B19" s="3" t="s">
        <v>266</v>
      </c>
      <c r="C19" s="104"/>
      <c r="D19" s="104">
        <v>1616089</v>
      </c>
      <c r="E19" s="104"/>
      <c r="F19" s="104">
        <v>6862</v>
      </c>
      <c r="G19" s="104"/>
      <c r="H19" s="104">
        <v>300000</v>
      </c>
      <c r="I19" s="104"/>
      <c r="J19" s="104">
        <v>1322951</v>
      </c>
      <c r="K19" s="6"/>
      <c r="L19" s="32">
        <f>J19/'سرمایه گذاری ها'!$O$17</f>
        <v>7.2163514588263755E-6</v>
      </c>
      <c r="N19"/>
    </row>
    <row r="20" spans="1:14" s="4" customFormat="1" x14ac:dyDescent="0.55000000000000004">
      <c r="B20" s="3" t="s">
        <v>267</v>
      </c>
      <c r="C20" s="104"/>
      <c r="D20" s="104">
        <v>954023</v>
      </c>
      <c r="E20" s="104"/>
      <c r="F20" s="104">
        <v>741971236</v>
      </c>
      <c r="G20" s="104"/>
      <c r="H20" s="104">
        <v>741971236</v>
      </c>
      <c r="I20" s="104"/>
      <c r="J20" s="104">
        <v>954023</v>
      </c>
      <c r="K20" s="6"/>
      <c r="L20" s="32">
        <f>J20/'سرمایه گذاری ها'!$O$17</f>
        <v>5.2039457756212546E-6</v>
      </c>
      <c r="N20"/>
    </row>
    <row r="21" spans="1:14" s="4" customFormat="1" x14ac:dyDescent="0.55000000000000004">
      <c r="B21" s="3" t="s">
        <v>268</v>
      </c>
      <c r="C21" s="104"/>
      <c r="D21" s="104">
        <v>949549</v>
      </c>
      <c r="E21" s="104"/>
      <c r="F21" s="104">
        <v>4015</v>
      </c>
      <c r="G21" s="104"/>
      <c r="H21" s="104">
        <v>0</v>
      </c>
      <c r="I21" s="104"/>
      <c r="J21" s="104">
        <v>953564</v>
      </c>
      <c r="K21" s="6"/>
      <c r="L21" s="32">
        <f>J21/'سرمایه گذاری ها'!$O$17</f>
        <v>5.2014420507519278E-6</v>
      </c>
      <c r="N21"/>
    </row>
    <row r="22" spans="1:14" s="4" customFormat="1" x14ac:dyDescent="0.55000000000000004">
      <c r="B22" s="3" t="s">
        <v>269</v>
      </c>
      <c r="C22" s="104"/>
      <c r="D22" s="104">
        <v>869516</v>
      </c>
      <c r="E22" s="104"/>
      <c r="F22" s="104">
        <v>3676</v>
      </c>
      <c r="G22" s="104"/>
      <c r="H22" s="104">
        <v>0</v>
      </c>
      <c r="I22" s="104"/>
      <c r="J22" s="104">
        <v>873192</v>
      </c>
      <c r="K22" s="6"/>
      <c r="L22" s="32">
        <f>J22/'سرمایه گذاری ها'!$O$17</f>
        <v>4.7630338259206276E-6</v>
      </c>
      <c r="N22"/>
    </row>
    <row r="23" spans="1:14" s="4" customFormat="1" x14ac:dyDescent="0.55000000000000004">
      <c r="B23" s="3" t="s">
        <v>270</v>
      </c>
      <c r="C23" s="104"/>
      <c r="D23" s="104">
        <v>586770</v>
      </c>
      <c r="E23" s="104"/>
      <c r="F23" s="104">
        <v>2481</v>
      </c>
      <c r="G23" s="104"/>
      <c r="H23" s="104">
        <v>0</v>
      </c>
      <c r="I23" s="104"/>
      <c r="J23" s="104">
        <v>589251</v>
      </c>
      <c r="K23" s="6"/>
      <c r="L23" s="32">
        <f>J23/'سرمایه گذاری ها'!$O$17</f>
        <v>3.2142099846970148E-6</v>
      </c>
      <c r="N23"/>
    </row>
    <row r="24" spans="1:14" s="4" customFormat="1" x14ac:dyDescent="0.55000000000000004">
      <c r="B24" s="3" t="s">
        <v>271</v>
      </c>
      <c r="C24" s="104"/>
      <c r="D24" s="104">
        <v>511429</v>
      </c>
      <c r="E24" s="104"/>
      <c r="F24" s="104">
        <v>30462</v>
      </c>
      <c r="G24" s="104"/>
      <c r="H24" s="104">
        <v>0</v>
      </c>
      <c r="I24" s="104"/>
      <c r="J24" s="104">
        <v>541891</v>
      </c>
      <c r="K24" s="6"/>
      <c r="L24" s="32">
        <f>J24/'سرمایه گذاری ها'!$O$17</f>
        <v>2.9558735798792875E-6</v>
      </c>
      <c r="N24"/>
    </row>
    <row r="25" spans="1:14" s="4" customFormat="1" x14ac:dyDescent="0.55000000000000004">
      <c r="B25" s="3" t="s">
        <v>272</v>
      </c>
      <c r="C25" s="104"/>
      <c r="D25" s="104">
        <v>406951</v>
      </c>
      <c r="E25" s="104"/>
      <c r="F25" s="104">
        <v>1721</v>
      </c>
      <c r="G25" s="104"/>
      <c r="H25" s="104">
        <v>0</v>
      </c>
      <c r="I25" s="104"/>
      <c r="J25" s="104">
        <v>408672</v>
      </c>
      <c r="K25" s="6"/>
      <c r="L25" s="32">
        <f>J25/'سرمایه گذاری ها'!$O$17</f>
        <v>2.2291988013021591E-6</v>
      </c>
      <c r="N25"/>
    </row>
    <row r="26" spans="1:14" s="4" customFormat="1" x14ac:dyDescent="0.55000000000000004">
      <c r="B26" s="3" t="s">
        <v>273</v>
      </c>
      <c r="C26" s="104"/>
      <c r="D26" s="104">
        <v>172241</v>
      </c>
      <c r="E26" s="104"/>
      <c r="F26" s="104">
        <v>729</v>
      </c>
      <c r="G26" s="104"/>
      <c r="H26" s="104">
        <v>0</v>
      </c>
      <c r="I26" s="104"/>
      <c r="J26" s="104">
        <v>172970</v>
      </c>
      <c r="K26" s="6"/>
      <c r="L26" s="32">
        <f>J26/'سرمایه گذاری ها'!$O$17</f>
        <v>9.4350607984210912E-7</v>
      </c>
      <c r="N26"/>
    </row>
    <row r="27" spans="1:14" s="4" customFormat="1" x14ac:dyDescent="0.55000000000000004">
      <c r="B27" s="3" t="s">
        <v>274</v>
      </c>
      <c r="C27" s="104"/>
      <c r="D27" s="104">
        <v>100000</v>
      </c>
      <c r="E27" s="104"/>
      <c r="F27" s="104">
        <v>423</v>
      </c>
      <c r="G27" s="104"/>
      <c r="H27" s="104">
        <v>423</v>
      </c>
      <c r="I27" s="104"/>
      <c r="J27" s="104">
        <v>100000</v>
      </c>
      <c r="K27" s="6"/>
      <c r="L27" s="32">
        <f>J27/'سرمایه گذاری ها'!$O$17</f>
        <v>5.4547382774013362E-7</v>
      </c>
      <c r="N27"/>
    </row>
    <row r="28" spans="1:14" s="4" customFormat="1" x14ac:dyDescent="0.55000000000000004">
      <c r="B28" s="3" t="s">
        <v>275</v>
      </c>
      <c r="C28" s="104"/>
      <c r="D28" s="104">
        <v>2206</v>
      </c>
      <c r="E28" s="104"/>
      <c r="F28" s="104">
        <v>0</v>
      </c>
      <c r="G28" s="104"/>
      <c r="H28" s="104">
        <v>0</v>
      </c>
      <c r="I28" s="104"/>
      <c r="J28" s="104">
        <v>2206</v>
      </c>
      <c r="K28" s="6"/>
      <c r="L28" s="32">
        <f>J28/'سرمایه گذاری ها'!$O$17</f>
        <v>1.2033152639947348E-8</v>
      </c>
      <c r="N28"/>
    </row>
    <row r="29" spans="1:14" s="4" customFormat="1" x14ac:dyDescent="0.55000000000000004">
      <c r="B29" s="5"/>
      <c r="C29" s="6"/>
      <c r="D29" s="66">
        <v>3.6200000000000003E-2</v>
      </c>
      <c r="E29" s="6"/>
      <c r="F29" s="66"/>
      <c r="G29" s="6"/>
      <c r="H29" s="66"/>
      <c r="I29" s="6"/>
      <c r="J29" s="66"/>
      <c r="K29" s="6"/>
      <c r="L29" s="32"/>
      <c r="N29"/>
    </row>
    <row r="30" spans="1:14" ht="27" thickBot="1" x14ac:dyDescent="0.6">
      <c r="B30" s="50" t="s">
        <v>68</v>
      </c>
      <c r="C30" s="51"/>
      <c r="D30" s="51">
        <f>SUM(D10:D29)</f>
        <v>84458522102.036194</v>
      </c>
      <c r="E30" s="51">
        <f>SUM(E10:E28)</f>
        <v>0</v>
      </c>
      <c r="F30" s="51">
        <f>SUM(F10:F28)</f>
        <v>44749883883</v>
      </c>
      <c r="G30" s="51">
        <f>SUM(G10:G28)</f>
        <v>0</v>
      </c>
      <c r="H30" s="51">
        <f>SUM(H10:H28)</f>
        <v>43713669018</v>
      </c>
      <c r="I30" s="51">
        <f>SUM(I10:I28)</f>
        <v>0</v>
      </c>
      <c r="J30" s="51">
        <f>SUM(J10:J29)</f>
        <v>85494736967</v>
      </c>
      <c r="K30" s="60"/>
      <c r="L30" s="60">
        <f>SUM(L10:L29)</f>
        <v>0.46635141425025384</v>
      </c>
      <c r="N30"/>
    </row>
    <row r="31" spans="1:14" ht="27" customHeight="1" thickTop="1" x14ac:dyDescent="0.55000000000000004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N31"/>
    </row>
    <row r="32" spans="1:14" x14ac:dyDescent="0.55000000000000004">
      <c r="D32"/>
      <c r="N32"/>
    </row>
    <row r="33" spans="1:14" x14ac:dyDescent="0.55000000000000004">
      <c r="D33"/>
      <c r="N33"/>
    </row>
    <row r="34" spans="1:14" x14ac:dyDescent="0.55000000000000004">
      <c r="A34" s="208">
        <v>6</v>
      </c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N34"/>
    </row>
    <row r="35" spans="1:14" x14ac:dyDescent="0.55000000000000004">
      <c r="D35"/>
      <c r="N35"/>
    </row>
    <row r="36" spans="1:14" x14ac:dyDescent="0.55000000000000004">
      <c r="D36"/>
      <c r="N36"/>
    </row>
    <row r="37" spans="1:14" x14ac:dyDescent="0.55000000000000004">
      <c r="D37"/>
      <c r="N37"/>
    </row>
    <row r="38" spans="1:14" x14ac:dyDescent="0.55000000000000004">
      <c r="D38"/>
      <c r="N38"/>
    </row>
    <row r="39" spans="1:14" x14ac:dyDescent="0.55000000000000004">
      <c r="D39"/>
      <c r="N39"/>
    </row>
    <row r="40" spans="1:14" x14ac:dyDescent="0.55000000000000004">
      <c r="D40"/>
      <c r="N40"/>
    </row>
    <row r="41" spans="1:14" x14ac:dyDescent="0.55000000000000004">
      <c r="D41"/>
      <c r="N41"/>
    </row>
    <row r="42" spans="1:14" x14ac:dyDescent="0.55000000000000004">
      <c r="D42"/>
      <c r="N42"/>
    </row>
    <row r="43" spans="1:14" x14ac:dyDescent="0.55000000000000004">
      <c r="N43"/>
    </row>
    <row r="44" spans="1:14" x14ac:dyDescent="0.55000000000000004">
      <c r="D44" s="3"/>
      <c r="N44"/>
    </row>
  </sheetData>
  <sortState xmlns:xlrd2="http://schemas.microsoft.com/office/spreadsheetml/2017/richdata2" ref="B10:L28">
    <sortCondition descending="1" ref="J10:J28"/>
  </sortState>
  <mergeCells count="14">
    <mergeCell ref="A31:L31"/>
    <mergeCell ref="A34:L34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AA16"/>
  <sheetViews>
    <sheetView rightToLeft="1" view="pageBreakPreview" zoomScaleNormal="100" zoomScaleSheetLayoutView="100" workbookViewId="0">
      <selection activeCell="Q10" sqref="Q10"/>
    </sheetView>
  </sheetViews>
  <sheetFormatPr defaultRowHeight="15" x14ac:dyDescent="0.25"/>
  <cols>
    <col min="1" max="1" width="5.42578125" customWidth="1"/>
    <col min="2" max="2" width="52.42578125" bestFit="1" customWidth="1"/>
    <col min="3" max="3" width="0.7109375" customWidth="1"/>
    <col min="6" max="6" width="0.7109375" customWidth="1"/>
    <col min="7" max="7" width="14.7109375" customWidth="1"/>
    <col min="8" max="8" width="0.7109375" customWidth="1"/>
    <col min="9" max="9" width="15.140625" customWidth="1"/>
    <col min="10" max="10" width="0.7109375" customWidth="1"/>
    <col min="11" max="11" width="11.28515625" bestFit="1" customWidth="1"/>
    <col min="12" max="12" width="0.7109375" customWidth="1"/>
    <col min="13" max="13" width="14.42578125" bestFit="1" customWidth="1"/>
    <col min="14" max="14" width="0.7109375" customWidth="1"/>
    <col min="15" max="15" width="9.5703125" bestFit="1" customWidth="1"/>
    <col min="16" max="16" width="0.7109375" customWidth="1"/>
    <col min="17" max="17" width="18.5703125" bestFit="1" customWidth="1"/>
    <col min="18" max="18" width="0.7109375" customWidth="1"/>
    <col min="20" max="20" width="0.7109375" customWidth="1"/>
    <col min="21" max="21" width="21.7109375" customWidth="1"/>
    <col min="22" max="22" width="0.7109375" customWidth="1"/>
    <col min="23" max="23" width="12.7109375" customWidth="1"/>
    <col min="24" max="24" width="0.7109375" customWidth="1"/>
    <col min="25" max="25" width="16.28515625" customWidth="1"/>
    <col min="26" max="26" width="0.7109375" customWidth="1"/>
    <col min="27" max="27" width="18.28515625" customWidth="1"/>
  </cols>
  <sheetData>
    <row r="1" spans="1:27" ht="25.5" x14ac:dyDescent="0.25">
      <c r="A1" s="191" t="s">
        <v>85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</row>
    <row r="2" spans="1:27" ht="25.5" x14ac:dyDescent="0.25">
      <c r="A2" s="191" t="s">
        <v>129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25.5" x14ac:dyDescent="0.25">
      <c r="A3" s="191" t="s">
        <v>245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</row>
    <row r="4" spans="1:27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</row>
    <row r="5" spans="1:27" ht="24" x14ac:dyDescent="0.25">
      <c r="A5" s="158" t="s">
        <v>220</v>
      </c>
      <c r="B5" s="157" t="s">
        <v>139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</row>
    <row r="6" spans="1:27" ht="21" x14ac:dyDescent="0.25">
      <c r="A6" s="126"/>
      <c r="B6" s="126"/>
      <c r="C6" s="126"/>
      <c r="D6" s="126"/>
      <c r="E6" s="193" t="s">
        <v>244</v>
      </c>
      <c r="F6" s="193"/>
      <c r="G6" s="193"/>
      <c r="H6" s="193"/>
      <c r="I6" s="193"/>
      <c r="J6" s="126"/>
      <c r="K6" s="193" t="s">
        <v>3</v>
      </c>
      <c r="L6" s="193"/>
      <c r="M6" s="193"/>
      <c r="N6" s="193"/>
      <c r="O6" s="193"/>
      <c r="P6" s="193"/>
      <c r="Q6" s="193"/>
      <c r="R6" s="126"/>
      <c r="S6" s="193" t="s">
        <v>244</v>
      </c>
      <c r="T6" s="193"/>
      <c r="U6" s="193"/>
      <c r="V6" s="193"/>
      <c r="W6" s="193"/>
      <c r="X6" s="193"/>
      <c r="Y6" s="193"/>
      <c r="Z6" s="193"/>
      <c r="AA6" s="193"/>
    </row>
    <row r="7" spans="1:27" ht="21" x14ac:dyDescent="0.25">
      <c r="A7" s="126"/>
      <c r="B7" s="126"/>
      <c r="C7" s="126"/>
      <c r="D7" s="126"/>
      <c r="E7" s="127"/>
      <c r="F7" s="127"/>
      <c r="G7" s="127"/>
      <c r="H7" s="127"/>
      <c r="I7" s="127"/>
      <c r="J7" s="126"/>
      <c r="K7" s="197" t="s">
        <v>140</v>
      </c>
      <c r="L7" s="197"/>
      <c r="M7" s="197"/>
      <c r="N7" s="127"/>
      <c r="O7" s="197" t="s">
        <v>141</v>
      </c>
      <c r="P7" s="197"/>
      <c r="Q7" s="197"/>
      <c r="R7" s="126"/>
      <c r="S7" s="127"/>
      <c r="T7" s="127"/>
      <c r="U7" s="127"/>
      <c r="V7" s="127"/>
      <c r="W7" s="127"/>
      <c r="X7" s="127"/>
      <c r="Y7" s="127"/>
      <c r="Z7" s="127"/>
      <c r="AA7" s="127"/>
    </row>
    <row r="8" spans="1:27" ht="21" x14ac:dyDescent="0.25">
      <c r="A8" s="193" t="s">
        <v>142</v>
      </c>
      <c r="B8" s="193"/>
      <c r="C8" s="126"/>
      <c r="D8" s="193" t="s">
        <v>143</v>
      </c>
      <c r="E8" s="193"/>
      <c r="F8" s="126"/>
      <c r="G8" s="128" t="s">
        <v>6</v>
      </c>
      <c r="H8" s="126"/>
      <c r="I8" s="128" t="s">
        <v>7</v>
      </c>
      <c r="J8" s="126"/>
      <c r="K8" s="129" t="s">
        <v>5</v>
      </c>
      <c r="L8" s="127"/>
      <c r="M8" s="129" t="s">
        <v>6</v>
      </c>
      <c r="N8" s="126"/>
      <c r="O8" s="129" t="s">
        <v>5</v>
      </c>
      <c r="P8" s="127"/>
      <c r="Q8" s="129" t="s">
        <v>12</v>
      </c>
      <c r="R8" s="126"/>
      <c r="S8" s="128" t="s">
        <v>5</v>
      </c>
      <c r="T8" s="126"/>
      <c r="U8" s="128" t="s">
        <v>144</v>
      </c>
      <c r="V8" s="126"/>
      <c r="W8" s="128" t="s">
        <v>6</v>
      </c>
      <c r="X8" s="126"/>
      <c r="Y8" s="128" t="s">
        <v>7</v>
      </c>
      <c r="Z8" s="126"/>
      <c r="AA8" s="128" t="s">
        <v>145</v>
      </c>
    </row>
    <row r="9" spans="1:27" ht="21.75" thickBot="1" x14ac:dyDescent="0.3">
      <c r="A9" s="213"/>
      <c r="B9" s="213"/>
      <c r="C9" s="126"/>
      <c r="D9" s="214">
        <v>0</v>
      </c>
      <c r="E9" s="214"/>
      <c r="F9" s="126"/>
      <c r="G9" s="170">
        <v>0</v>
      </c>
      <c r="H9" s="126"/>
      <c r="I9" s="170">
        <v>0</v>
      </c>
      <c r="J9" s="126"/>
      <c r="K9" s="168">
        <v>0</v>
      </c>
      <c r="L9" s="126"/>
      <c r="M9" s="168">
        <v>0</v>
      </c>
      <c r="N9" s="126"/>
      <c r="O9" s="169">
        <f>-K9</f>
        <v>0</v>
      </c>
      <c r="P9" s="126"/>
      <c r="Q9" s="168">
        <v>0</v>
      </c>
      <c r="R9" s="126"/>
      <c r="S9" s="148"/>
      <c r="T9" s="126"/>
      <c r="U9" s="148"/>
      <c r="V9" s="126"/>
      <c r="W9" s="148"/>
      <c r="X9" s="126"/>
      <c r="Y9" s="148"/>
      <c r="Z9" s="126"/>
      <c r="AA9" s="148"/>
    </row>
    <row r="10" spans="1:27" ht="21.75" thickTop="1" x14ac:dyDescent="0.25">
      <c r="A10" s="193" t="s">
        <v>68</v>
      </c>
      <c r="B10" s="193"/>
      <c r="C10" s="126"/>
      <c r="D10" s="193"/>
      <c r="E10" s="193"/>
      <c r="F10" s="126"/>
      <c r="G10" s="128"/>
      <c r="H10" s="126"/>
      <c r="I10" s="128">
        <v>0</v>
      </c>
      <c r="J10" s="126"/>
      <c r="K10" s="167">
        <f>SUM(K9:K9)</f>
        <v>0</v>
      </c>
      <c r="L10" s="127"/>
      <c r="M10" s="167">
        <f>SUM(M9:M9)</f>
        <v>0</v>
      </c>
      <c r="N10" s="126"/>
      <c r="O10" s="167">
        <f>SUM(O9:O9)</f>
        <v>0</v>
      </c>
      <c r="P10" s="127"/>
      <c r="Q10" s="167">
        <f>SUM(Q9:Q9)</f>
        <v>0</v>
      </c>
      <c r="R10" s="126"/>
      <c r="S10" s="128"/>
      <c r="T10" s="126"/>
      <c r="U10" s="128"/>
      <c r="V10" s="126"/>
      <c r="W10" s="128"/>
      <c r="X10" s="126"/>
      <c r="Y10" s="128"/>
      <c r="Z10" s="126"/>
      <c r="AA10" s="128"/>
    </row>
    <row r="11" spans="1:27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</row>
    <row r="12" spans="1:27" x14ac:dyDescent="0.25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</row>
    <row r="13" spans="1:27" x14ac:dyDescent="0.25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</row>
    <row r="14" spans="1:27" x14ac:dyDescent="0.2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</row>
    <row r="15" spans="1:27" x14ac:dyDescent="0.25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</row>
    <row r="16" spans="1:27" ht="27" customHeight="1" x14ac:dyDescent="0.25">
      <c r="A16" s="212">
        <v>7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</row>
  </sheetData>
  <mergeCells count="15">
    <mergeCell ref="A16:AA16"/>
    <mergeCell ref="A1:AA1"/>
    <mergeCell ref="A2:AA2"/>
    <mergeCell ref="A3:AA3"/>
    <mergeCell ref="E6:I6"/>
    <mergeCell ref="K6:Q6"/>
    <mergeCell ref="S6:AA6"/>
    <mergeCell ref="A10:B10"/>
    <mergeCell ref="D10:E10"/>
    <mergeCell ref="K7:M7"/>
    <mergeCell ref="O7:Q7"/>
    <mergeCell ref="A8:B8"/>
    <mergeCell ref="D8:E8"/>
    <mergeCell ref="A9:B9"/>
    <mergeCell ref="D9:E9"/>
  </mergeCells>
  <pageMargins left="0.7" right="0.7" top="0.75" bottom="0.75" header="0.3" footer="0.3"/>
  <pageSetup paperSize="9" scale="53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4"/>
  <sheetViews>
    <sheetView rightToLeft="1" view="pageBreakPreview" zoomScale="55" zoomScaleNormal="70" zoomScaleSheetLayoutView="55" workbookViewId="0">
      <selection activeCell="F20" sqref="F20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215" t="s">
        <v>85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2:28" ht="35.25" x14ac:dyDescent="0.6">
      <c r="B3" s="215" t="s">
        <v>0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4" spans="2:28" ht="35.25" x14ac:dyDescent="0.6">
      <c r="B4" s="215" t="s">
        <v>245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</row>
    <row r="5" spans="2:28" ht="138.75" customHeight="1" x14ac:dyDescent="0.6"/>
    <row r="6" spans="2:28" s="2" customFormat="1" ht="30" x14ac:dyDescent="0.55000000000000004">
      <c r="B6" s="12" t="s">
        <v>77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17" t="s">
        <v>72</v>
      </c>
      <c r="D8" s="174" t="s">
        <v>244</v>
      </c>
      <c r="E8" s="174" t="s">
        <v>4</v>
      </c>
      <c r="F8" s="174" t="s">
        <v>4</v>
      </c>
      <c r="G8" s="174" t="s">
        <v>4</v>
      </c>
      <c r="H8" s="174" t="s">
        <v>4</v>
      </c>
      <c r="I8" s="174" t="s">
        <v>4</v>
      </c>
      <c r="J8" s="174" t="s">
        <v>4</v>
      </c>
      <c r="K8" s="174" t="s">
        <v>4</v>
      </c>
      <c r="L8" s="174" t="s">
        <v>4</v>
      </c>
      <c r="M8" s="174" t="s">
        <v>4</v>
      </c>
      <c r="N8" s="174" t="s">
        <v>4</v>
      </c>
    </row>
    <row r="9" spans="2:28" ht="30" x14ac:dyDescent="0.6">
      <c r="B9" s="217" t="s">
        <v>1</v>
      </c>
      <c r="D9" s="216" t="s">
        <v>5</v>
      </c>
      <c r="E9" s="18"/>
      <c r="F9" s="216" t="s">
        <v>26</v>
      </c>
      <c r="G9" s="18"/>
      <c r="H9" s="216" t="s">
        <v>27</v>
      </c>
      <c r="I9" s="18"/>
      <c r="J9" s="216" t="s">
        <v>28</v>
      </c>
      <c r="K9" s="18"/>
      <c r="L9" s="209" t="s">
        <v>29</v>
      </c>
      <c r="M9" s="18"/>
      <c r="N9" s="216" t="s">
        <v>30</v>
      </c>
    </row>
    <row r="10" spans="2:28" ht="30" x14ac:dyDescent="0.6">
      <c r="B10" s="90" t="s">
        <v>228</v>
      </c>
      <c r="D10" s="88">
        <v>55555</v>
      </c>
      <c r="E10" s="89"/>
      <c r="F10" s="88">
        <v>523840</v>
      </c>
      <c r="G10" s="89"/>
      <c r="H10" s="88">
        <v>522295</v>
      </c>
      <c r="J10" s="76" t="s">
        <v>276</v>
      </c>
      <c r="L10" s="87">
        <v>29010839557</v>
      </c>
      <c r="N10" s="11" t="s">
        <v>94</v>
      </c>
    </row>
    <row r="11" spans="2:28" ht="30" x14ac:dyDescent="0.6">
      <c r="B11" s="90" t="s">
        <v>246</v>
      </c>
      <c r="D11" s="88">
        <v>32999</v>
      </c>
      <c r="E11" s="89"/>
      <c r="F11" s="88">
        <v>776820</v>
      </c>
      <c r="G11" s="89"/>
      <c r="H11" s="88">
        <v>771346</v>
      </c>
      <c r="J11" s="76" t="s">
        <v>277</v>
      </c>
      <c r="L11" s="87">
        <v>25449033180</v>
      </c>
      <c r="N11" s="11" t="s">
        <v>94</v>
      </c>
    </row>
    <row r="12" spans="2:28" ht="30" x14ac:dyDescent="0.6">
      <c r="B12" s="90" t="s">
        <v>234</v>
      </c>
      <c r="D12" s="88">
        <v>37191</v>
      </c>
      <c r="E12" s="89"/>
      <c r="F12" s="88">
        <v>542050</v>
      </c>
      <c r="G12" s="89"/>
      <c r="H12" s="88">
        <v>540009</v>
      </c>
      <c r="J12" s="76" t="s">
        <v>278</v>
      </c>
      <c r="L12" s="87">
        <v>20079834589</v>
      </c>
      <c r="N12" s="11" t="s">
        <v>94</v>
      </c>
    </row>
    <row r="13" spans="2:28" ht="30" x14ac:dyDescent="0.6">
      <c r="B13" s="90" t="s">
        <v>231</v>
      </c>
      <c r="D13" s="88">
        <v>26000</v>
      </c>
      <c r="E13" s="89"/>
      <c r="F13" s="88">
        <v>565450</v>
      </c>
      <c r="G13" s="89"/>
      <c r="H13" s="88">
        <v>565663</v>
      </c>
      <c r="J13" s="76" t="s">
        <v>279</v>
      </c>
      <c r="L13" s="87">
        <v>14704572313</v>
      </c>
      <c r="N13" s="11" t="s">
        <v>94</v>
      </c>
    </row>
    <row r="14" spans="2:28" ht="30" x14ac:dyDescent="0.6">
      <c r="B14" s="90" t="s">
        <v>249</v>
      </c>
      <c r="D14" s="88">
        <v>4600</v>
      </c>
      <c r="E14" s="89"/>
      <c r="F14" s="88">
        <v>698060</v>
      </c>
      <c r="G14" s="89"/>
      <c r="H14" s="88">
        <v>692995</v>
      </c>
      <c r="J14" s="76" t="s">
        <v>280</v>
      </c>
      <c r="L14" s="87">
        <v>3187199215</v>
      </c>
      <c r="N14" s="11" t="s">
        <v>94</v>
      </c>
    </row>
    <row r="15" spans="2:28" ht="30" x14ac:dyDescent="0.6">
      <c r="B15" s="90" t="s">
        <v>252</v>
      </c>
      <c r="D15" s="88">
        <v>3415</v>
      </c>
      <c r="E15" s="89"/>
      <c r="F15" s="88">
        <v>531570</v>
      </c>
      <c r="G15" s="89"/>
      <c r="H15" s="88">
        <v>528892</v>
      </c>
      <c r="J15" s="76" t="s">
        <v>281</v>
      </c>
      <c r="L15" s="87">
        <v>1805838812</v>
      </c>
      <c r="N15" s="11" t="s">
        <v>94</v>
      </c>
    </row>
    <row r="16" spans="2:28" ht="30" x14ac:dyDescent="0.6">
      <c r="B16" s="90" t="s">
        <v>254</v>
      </c>
      <c r="D16" s="88">
        <v>2000</v>
      </c>
      <c r="E16" s="89"/>
      <c r="F16" s="88">
        <v>715280</v>
      </c>
      <c r="G16" s="89"/>
      <c r="H16" s="88">
        <v>709706</v>
      </c>
      <c r="J16" s="76" t="s">
        <v>282</v>
      </c>
      <c r="L16" s="87">
        <v>1419154731</v>
      </c>
      <c r="N16" s="11" t="s">
        <v>94</v>
      </c>
    </row>
    <row r="17" spans="2:14" ht="30" x14ac:dyDescent="0.6">
      <c r="B17" s="90" t="s">
        <v>237</v>
      </c>
      <c r="D17" s="88">
        <v>1100</v>
      </c>
      <c r="E17" s="89"/>
      <c r="F17" s="88">
        <v>927490</v>
      </c>
      <c r="G17" s="89"/>
      <c r="H17" s="88">
        <v>919632</v>
      </c>
      <c r="J17" s="76" t="s">
        <v>283</v>
      </c>
      <c r="L17" s="87">
        <v>1011411848</v>
      </c>
      <c r="N17" s="11" t="s">
        <v>94</v>
      </c>
    </row>
    <row r="18" spans="2:14" ht="26.25" customHeight="1" x14ac:dyDescent="0.6">
      <c r="B18" s="72"/>
      <c r="D18" s="73"/>
      <c r="E18" s="62"/>
      <c r="F18" s="73"/>
      <c r="G18" s="62"/>
      <c r="H18" s="74"/>
      <c r="J18" s="72"/>
      <c r="L18" s="73"/>
      <c r="N18" s="11"/>
    </row>
    <row r="19" spans="2:14" ht="31.5" thickBot="1" x14ac:dyDescent="0.9">
      <c r="B19" s="61" t="s">
        <v>68</v>
      </c>
      <c r="D19" s="77"/>
      <c r="E19" s="78"/>
      <c r="F19" s="77">
        <f>SUM(F10:F18)</f>
        <v>5280560</v>
      </c>
      <c r="G19" s="78"/>
      <c r="H19" s="77">
        <f>SUM(H10:H18)</f>
        <v>5250538</v>
      </c>
      <c r="I19" s="79"/>
      <c r="J19" s="105"/>
      <c r="K19" s="79"/>
      <c r="L19" s="77">
        <f>SUM(L10:L18)</f>
        <v>96667884245</v>
      </c>
      <c r="M19" s="79"/>
      <c r="N19" s="80"/>
    </row>
    <row r="20" spans="2:14" ht="21.75" thickTop="1" x14ac:dyDescent="0.6">
      <c r="H20"/>
      <c r="L20"/>
    </row>
    <row r="21" spans="2:14" x14ac:dyDescent="0.6"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ht="33" customHeight="1" x14ac:dyDescent="0.6">
      <c r="B25" s="173">
        <v>8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</row>
    <row r="26" spans="2:14" x14ac:dyDescent="0.6">
      <c r="L26"/>
    </row>
    <row r="27" spans="2:14" x14ac:dyDescent="0.6">
      <c r="L27"/>
    </row>
    <row r="28" spans="2:14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  <row r="39" spans="12:12" x14ac:dyDescent="0.6">
      <c r="L39"/>
    </row>
    <row r="40" spans="12:12" x14ac:dyDescent="0.6">
      <c r="L40"/>
    </row>
    <row r="41" spans="12:12" x14ac:dyDescent="0.6">
      <c r="L41"/>
    </row>
    <row r="42" spans="12:12" x14ac:dyDescent="0.6">
      <c r="L42"/>
    </row>
    <row r="43" spans="12:12" x14ac:dyDescent="0.6">
      <c r="L43"/>
    </row>
    <row r="44" spans="12:12" x14ac:dyDescent="0.6">
      <c r="L44"/>
    </row>
  </sheetData>
  <mergeCells count="12">
    <mergeCell ref="B25:N25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65" orientation="landscape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13</vt:i4>
      </vt:variant>
    </vt:vector>
  </HeadingPairs>
  <TitlesOfParts>
    <vt:vector size="36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2024-08-26T07:48:38Z</cp:lastPrinted>
  <dcterms:created xsi:type="dcterms:W3CDTF">2021-12-28T12:49:50Z</dcterms:created>
  <dcterms:modified xsi:type="dcterms:W3CDTF">2024-08-27T06:36:17Z</dcterms:modified>
</cp:coreProperties>
</file>