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خرداد\پایدار\"/>
    </mc:Choice>
  </mc:AlternateContent>
  <xr:revisionPtr revIDLastSave="0" documentId="13_ncr:1_{4222B1D6-26BA-478C-8DDF-8FF16F8561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سهام!$C$11:$AA$27</definedName>
    <definedName name="_xlnm.Print_Area" localSheetId="4">'اوراق مشارکت'!$A$1:$AN$28</definedName>
    <definedName name="_xlnm.Print_Area" localSheetId="9">'جمع درآمدها'!$A$1:$L$22</definedName>
    <definedName name="_xlnm.Print_Area" localSheetId="13">'درآمد سپرده بانکی'!$A$1:$L$35</definedName>
    <definedName name="_xlnm.Print_Area" localSheetId="16">'درآمد سود سهام'!$A$1:$U$32</definedName>
    <definedName name="_xlnm.Print_Area" localSheetId="19">'درآمد ناشی از تغییر قیمت اوراق'!$A$1:$S$32</definedName>
    <definedName name="_xlnm.Print_Area" localSheetId="20">'درآمد ناشی از فروش'!$A$1:$U$35</definedName>
    <definedName name="_xlnm.Print_Area" localSheetId="14">'سایر درآمدها'!$A$1:$F$22</definedName>
    <definedName name="_xlnm.Print_Area" localSheetId="1">'سرمایه گذاری ها'!$A$1:$S$22</definedName>
    <definedName name="_xlnm.Print_Area" localSheetId="12">'سرمایه‌گذاری در اوراق بهادار'!$A$1:$U$30</definedName>
    <definedName name="_xlnm.Print_Area" localSheetId="2">سهام!$A$1:$AB$31</definedName>
    <definedName name="_xlnm.Print_Area" localSheetId="18">'سود سپرده بانکی'!$A$1:$O$34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F13" i="15" l="1"/>
  <c r="F9" i="15"/>
  <c r="F10" i="15"/>
  <c r="F12" i="15"/>
  <c r="O15" i="16"/>
  <c r="M15" i="16"/>
  <c r="K15" i="16"/>
  <c r="I15" i="16"/>
  <c r="G15" i="16"/>
  <c r="E15" i="16"/>
  <c r="F11" i="15"/>
  <c r="Q29" i="1"/>
  <c r="D33" i="10"/>
  <c r="F33" i="10"/>
  <c r="H33" i="10"/>
  <c r="J33" i="10"/>
  <c r="L33" i="10"/>
  <c r="N33" i="10"/>
  <c r="P33" i="10"/>
  <c r="R33" i="10"/>
  <c r="D31" i="7"/>
  <c r="L31" i="7"/>
  <c r="N31" i="7"/>
  <c r="F15" i="8"/>
  <c r="H15" i="8"/>
  <c r="J15" i="8"/>
  <c r="L15" i="8"/>
  <c r="N15" i="8"/>
  <c r="P15" i="8"/>
  <c r="R15" i="8"/>
  <c r="T15" i="8"/>
  <c r="F13" i="14"/>
  <c r="D32" i="13"/>
  <c r="H32" i="13"/>
  <c r="D24" i="12"/>
  <c r="F24" i="12"/>
  <c r="H24" i="12"/>
  <c r="J24" i="12"/>
  <c r="L24" i="12"/>
  <c r="N24" i="12"/>
  <c r="P24" i="12"/>
  <c r="R24" i="12"/>
  <c r="D30" i="11"/>
  <c r="F30" i="11"/>
  <c r="H30" i="11"/>
  <c r="J30" i="11"/>
  <c r="N30" i="11"/>
  <c r="P30" i="11"/>
  <c r="R30" i="11"/>
  <c r="T30" i="11"/>
  <c r="L30" i="11"/>
  <c r="V30" i="11"/>
  <c r="D35" i="6"/>
  <c r="E35" i="6"/>
  <c r="F35" i="6"/>
  <c r="G35" i="6"/>
  <c r="H35" i="6"/>
  <c r="I35" i="6"/>
  <c r="F17" i="4"/>
  <c r="H17" i="4"/>
  <c r="L17" i="4"/>
  <c r="P21" i="3"/>
  <c r="R21" i="3"/>
  <c r="T21" i="3"/>
  <c r="V21" i="3"/>
  <c r="X21" i="3"/>
  <c r="Z21" i="3"/>
  <c r="AB21" i="3"/>
  <c r="AD21" i="3"/>
  <c r="AH21" i="3"/>
  <c r="AJ21" i="3"/>
  <c r="D13" i="14"/>
  <c r="D30" i="9"/>
  <c r="F30" i="9"/>
  <c r="H30" i="9"/>
  <c r="J30" i="9"/>
  <c r="L30" i="9"/>
  <c r="N30" i="9"/>
  <c r="P30" i="9"/>
  <c r="R30" i="9"/>
  <c r="F31" i="7"/>
  <c r="H31" i="7"/>
  <c r="J31" i="7"/>
  <c r="J35" i="6"/>
  <c r="E29" i="1"/>
  <c r="G29" i="1"/>
  <c r="I29" i="1"/>
  <c r="O29" i="1"/>
  <c r="S29" i="1"/>
  <c r="W29" i="1"/>
  <c r="Y29" i="1"/>
  <c r="K29" i="1"/>
  <c r="M29" i="1"/>
  <c r="I14" i="16" s="1"/>
  <c r="F15" i="15" l="1"/>
  <c r="H10" i="15" s="1"/>
  <c r="H11" i="15" l="1"/>
  <c r="H9" i="15"/>
  <c r="H13" i="15"/>
  <c r="H12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Q15" i="16" s="1"/>
  <c r="K14" i="16"/>
  <c r="K17" i="16" s="1"/>
  <c r="J12" i="15" l="1"/>
  <c r="L13" i="6"/>
  <c r="L17" i="6"/>
  <c r="L21" i="6"/>
  <c r="L25" i="6"/>
  <c r="L29" i="6"/>
  <c r="L33" i="6"/>
  <c r="L12" i="6"/>
  <c r="L24" i="6"/>
  <c r="L32" i="6"/>
  <c r="J13" i="15"/>
  <c r="L14" i="6"/>
  <c r="L18" i="6"/>
  <c r="L22" i="6"/>
  <c r="L26" i="6"/>
  <c r="L30" i="6"/>
  <c r="L16" i="6"/>
  <c r="L28" i="6"/>
  <c r="J10" i="15"/>
  <c r="L11" i="6"/>
  <c r="L15" i="6"/>
  <c r="L19" i="6"/>
  <c r="L23" i="6"/>
  <c r="L27" i="6"/>
  <c r="L31" i="6"/>
  <c r="J11" i="15"/>
  <c r="L20" i="6"/>
  <c r="AA14" i="1"/>
  <c r="AA18" i="1"/>
  <c r="AA22" i="1"/>
  <c r="AA26" i="1"/>
  <c r="AA16" i="1"/>
  <c r="AA13" i="1"/>
  <c r="AA17" i="1"/>
  <c r="AA21" i="1"/>
  <c r="AA25" i="1"/>
  <c r="AA15" i="1"/>
  <c r="AA19" i="1"/>
  <c r="AA23" i="1"/>
  <c r="AA27" i="1"/>
  <c r="AA12" i="1"/>
  <c r="AA20" i="1"/>
  <c r="AA24" i="1"/>
  <c r="AA11" i="1"/>
  <c r="Q13" i="16"/>
  <c r="AL13" i="3"/>
  <c r="AL17" i="3"/>
  <c r="AL14" i="3"/>
  <c r="AL18" i="3"/>
  <c r="AL16" i="3"/>
  <c r="AL15" i="3"/>
  <c r="AL19" i="3"/>
  <c r="Q17" i="16"/>
  <c r="Q12" i="16"/>
  <c r="Q14" i="16"/>
  <c r="J9" i="15"/>
  <c r="AF14" i="5"/>
  <c r="L10" i="6"/>
  <c r="J15" i="15" l="1"/>
  <c r="L35" i="6"/>
  <c r="AL21" i="3"/>
  <c r="AA29" i="1"/>
  <c r="E24" i="12"/>
  <c r="G24" i="12"/>
  <c r="I24" i="12"/>
  <c r="K24" i="12"/>
  <c r="M24" i="12"/>
  <c r="O24" i="12"/>
  <c r="Q24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<sst xmlns="http://schemas.openxmlformats.org/spreadsheetml/2006/main" count="902" uniqueCount="260">
  <si>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</si>
  <si>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</si>
  <si>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</si>
  <si>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</si>
  <si>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</si>
  <si>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</si>
  <si>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</si>
  <si>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</si>
  <si>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</si>
  <si>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</si>
  <si>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</si>
  <si>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</si>
  <si>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</si>
  <si>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</si>
  <si>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</si>
  <si>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</si>
  <si>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</si>
  <si>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</si>
  <si>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</si>
  <si>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</si>
  <si>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</si>
  <si>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</si>
  <si>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</si>
  <si>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</si>
  <si>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</si>
  <si>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</si>
  <si>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</si>
  <si>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</si>
  <si>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</si>
  <si>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</si>
  <si>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</si>
  <si>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</si>
  <si>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</si>
  <si>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</si>
  <si>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</si>
  <si>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</si>
  <si>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</si>
  <si>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</si>
  <si>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</si>
  <si>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</si>
  <si>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</si>
  <si>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</si>
  <si>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</si>
  <si>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</si>
  <si>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</si>
  <si>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</si>
  <si>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</si>
  <si>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</si>
  <si>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</si>
  <si>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</si>
  <si>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</si>
  <si>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</si>
  <si>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</si>
  <si>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</si>
  <si>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</si>
  <si>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</si>
  <si>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</si>
  <si>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</si>
  <si>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</si>
  <si>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</si>
  <si>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</si>
  <si>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</si>
  <si>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</si>
  <si>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</si>
  <si>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</si>
  <si>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</si>
  <si>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</si>
  <si>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</si>
  <si>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</si>
  <si>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</si>
  <si>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</si>
  <si>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</si>
  <si>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</si>
  <si>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</si>
  <si>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</si>
  <si>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</si>
  <si>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</si>
  <si>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</si>
  <si>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</si>
  <si>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</si>
  <si>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</si>
  <si>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1403/04/18</t>
  </si>
  <si>
    <t>اسنادخزانه-م6بودجه00-030723</t>
  </si>
  <si>
    <t>1403/07/23</t>
  </si>
  <si>
    <t>اسنادخزانه-م7بودجه00-030912</t>
  </si>
  <si>
    <t>3. درآمد حاصل از سرمایه گذاری ها</t>
  </si>
  <si>
    <t>صندوق سرمایه‌گذاری مشترک گنجینه الماس پایدار</t>
  </si>
  <si>
    <t>تنزیل سود بانک</t>
  </si>
  <si>
    <t>سپرده های بانکی</t>
  </si>
  <si>
    <t>اسناد خزانه-م10بودجه00-031115</t>
  </si>
  <si>
    <t>نفت ایرانول</t>
  </si>
  <si>
    <t>مرابحه عام دولت105-ش.خ030503</t>
  </si>
  <si>
    <t>1401/03/03</t>
  </si>
  <si>
    <t>1403/05/03</t>
  </si>
  <si>
    <t>پالایش نفت بندرعباس</t>
  </si>
  <si>
    <t>کنترل نوسانات</t>
  </si>
  <si>
    <t>اسناد خزانه-م1بودجه01-040326</t>
  </si>
  <si>
    <t>1400/06/07</t>
  </si>
  <si>
    <t>1403/11/15</t>
  </si>
  <si>
    <t>سیمان‌مازندران‌</t>
  </si>
  <si>
    <t>سیمان‌هرمزگان‌</t>
  </si>
  <si>
    <t>شیر پگاه آذربایجان شرقی</t>
  </si>
  <si>
    <t>داروسازی‌ فارابی‌</t>
  </si>
  <si>
    <t>اسنادخزانه-م2بودجه00-031024</t>
  </si>
  <si>
    <t>-</t>
  </si>
  <si>
    <t>بانک ملت</t>
  </si>
  <si>
    <t>اسنادخزانه-م6بودجه01-030814</t>
  </si>
  <si>
    <t>1401/12/10</t>
  </si>
  <si>
    <t>1403/08/14</t>
  </si>
  <si>
    <t>اسنادخزانه-م4بودجه00-030522</t>
  </si>
  <si>
    <t>1400/03/11</t>
  </si>
  <si>
    <t>1403/05/22</t>
  </si>
  <si>
    <t>ایران خودرو دیزل</t>
  </si>
  <si>
    <t>پویا زرکان آق دره</t>
  </si>
  <si>
    <t>کشتیرانی دریای خزر</t>
  </si>
  <si>
    <t>اسنادخزانه-م8بودجه01-040728</t>
  </si>
  <si>
    <t>اسنادخزانه-م5بودجه00-030626</t>
  </si>
  <si>
    <t>1403/06/26</t>
  </si>
  <si>
    <t>سیمان‌ارومیه‌</t>
  </si>
  <si>
    <t>اسنادخزانه-م7بودجه01-040714</t>
  </si>
  <si>
    <t>فولاد امیرکبیرکاشان</t>
  </si>
  <si>
    <t>اسنادخزانه-م4بودجه01-040917</t>
  </si>
  <si>
    <t>صندوق واسطه گری مالی یکم-سهام</t>
  </si>
  <si>
    <t>آهن و فولاد غدیر ایرانیان</t>
  </si>
  <si>
    <t>سرمایه گذاری خوارزمی</t>
  </si>
  <si>
    <t>1403/02/31</t>
  </si>
  <si>
    <t>1403/02/12</t>
  </si>
  <si>
    <t>1403/02/01</t>
  </si>
  <si>
    <t>تعدیل کارمزد کارگزار</t>
  </si>
  <si>
    <t>برای ماه منتهی به 1403/03/31</t>
  </si>
  <si>
    <t>1403/03/31</t>
  </si>
  <si>
    <t>سیمان فارس و خوزستان</t>
  </si>
  <si>
    <t>گروه‌بهمن‌</t>
  </si>
  <si>
    <t>گروه مالی صبا تامین</t>
  </si>
  <si>
    <t>بانک‌اقتصادنوین‌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</si>
  <si>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</si>
  <si>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</si>
  <si>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</si>
  <si>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</si>
  <si>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</si>
  <si>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</si>
  <si>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</si>
  <si>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</si>
  <si>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</si>
  <si>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</si>
  <si>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</si>
  <si>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</si>
  <si>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</si>
  <si>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</si>
  <si>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</si>
  <si>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</si>
  <si>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</si>
  <si>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0.31%</t>
  </si>
  <si>
    <t>سپرده بلند مدت موسسه اعتباری ملل نارمک 026660345000000705 نرخ سود 23 درصد</t>
  </si>
  <si>
    <t>سپرده بلند مدت بانک تجارت مرکزی 0479602809353 نرخ سود 23 درصد</t>
  </si>
  <si>
    <t>سپرده بلند مدت بانک گردشگری اقدسیه 141.333.1452722.1 نرخ سود 23 درصد</t>
  </si>
  <si>
    <t>سپرده کوتاه مدت بانک خاورمیانه نیایش  1013-10-810-707074698 نرخ سود 0 درصد</t>
  </si>
  <si>
    <t>سپرده کوتاه مدت بانک تجارت مرکزی 0279001525988 نرخ سود 0 درصد</t>
  </si>
  <si>
    <t>حساب جاری بانک پارسیان ملاصدرا 20100036908606 نرخ سود 0 درصد</t>
  </si>
  <si>
    <t>سپرده کوتاه مدت بانک دی ناصرخسرو 0205494378008 نرخ سود 0 درصد</t>
  </si>
  <si>
    <t>سپرده کوتاه مدت بانک توسعه تعاون ساوه  3501-311-4782812-1 نرخ سود 0 درصد</t>
  </si>
  <si>
    <t>سپرده بلند مدت بانک آینده بهشتی- کاوسی فر 0801132999004 نرخ سود 0 درصد</t>
  </si>
  <si>
    <t>سپرده کوتاه مدت بانک گردشگری اقدسیه 141.9967.1452722.1 نرخ سود 0 درصد</t>
  </si>
  <si>
    <t>سپرده کوتاه مدت بانک پاسارگاد ملاصدرا 211-8100-16429728-1 نرخ سود 0 درصد</t>
  </si>
  <si>
    <t>سپرده کوتاه مدت بانک آینده شهید بهشتی 0203287125000 نرخ سود 0 درصد</t>
  </si>
  <si>
    <t>سپرده کوتاه مدت موسسه اعتباری ملل نارمک  026610277000000402 نرخ سود 0 درصد</t>
  </si>
  <si>
    <t>سپرده کوتاه مدت بانک پارسیان ملاصدرا 47000682641602 نرخ سود 0 درصد</t>
  </si>
  <si>
    <t>سپرده کوتاه مدت بانک سامان ملاصدرا 829.810.3953256.1 نرخ سود 0 درصد</t>
  </si>
  <si>
    <t>سپرده کوتاه مدت بانک پارسیان ملاصدرا 47000235398602 نرخ سود 0 درصد</t>
  </si>
  <si>
    <t>حساب جاری بانک آینده شهید بهشتی 0100306754006 نرخ سود 0 درصد</t>
  </si>
  <si>
    <t>حساب جاری بانک ایران زمین انقلاب 114-13-1396320-1 نرخ سود 0 درصد</t>
  </si>
  <si>
    <t>سپرده کوتاه مدت بانک ایران زمین انقلاب 114-840-1396320-1 نرخ سود 0 درصد</t>
  </si>
  <si>
    <t>سپرده کوتاه مدت بانک آینده سمنان 0203367028007 نرخ سود 0 درصد</t>
  </si>
  <si>
    <t>سپرده کوتاه مدت بانک آینده بخارست 0301966828009 نرخ سود 0 درصد</t>
  </si>
  <si>
    <t>سپرده بلند مدت بانک پاسارگاد ملاصدرا 211-307-16429728-1 نرخ سود 22 درصد</t>
  </si>
  <si>
    <t>سپرده بلند مدت بانک پاسارگاد ملاصدرا 211.307.16429728.2 نرخ سود 22 درصد</t>
  </si>
  <si>
    <t>سپرده بلند مدت موسسه اعتباری ملل نارمک 026660345000000557 نرخ سود 20.5 درصد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</si>
  <si>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</si>
  <si>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</si>
  <si>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</si>
  <si>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</si>
  <si>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</si>
  <si>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</si>
  <si>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درآمد حاصل از سرمایه­گذاری در واحدهای صندوق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</si>
  <si>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</si>
  <si>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</si>
  <si>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</si>
  <si>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</si>
  <si>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</si>
  <si>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</si>
  <si>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</si>
  <si>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</si>
  <si>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</si>
  <si>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</si>
  <si>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</si>
  <si>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</si>
  <si>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</si>
  <si>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</si>
  <si>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</si>
  <si>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</si>
  <si>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</si>
  <si>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</si>
  <si>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</si>
  <si>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</si>
  <si>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</si>
  <si>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</si>
  <si>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</si>
  <si>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</si>
  <si>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سپرده بلند مدت موسسه اعتباری ملل نارمک 026660357000000007 نرخ سود 22 درصد</t>
  </si>
  <si>
    <t>سپرده بلند مدت موسسه اعتباری ملل نارمک 026660357000000077 نرخ سود 22 درصد</t>
  </si>
  <si>
    <t>سپرده بلند مدت بانک خاورمیانه نیایش 1013-60-925-000000675 نرخ سود 18 درصد</t>
  </si>
  <si>
    <t>تاریخ تشکیل مجمع</t>
  </si>
  <si>
    <t>1403/03/07</t>
  </si>
  <si>
    <t>1403/03/30</t>
  </si>
  <si>
    <t>1403/03/06</t>
  </si>
  <si>
    <t>1403/03/23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</si>
  <si>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</si>
  <si>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</si>
  <si>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</si>
  <si>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</si>
  <si>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</si>
  <si>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</si>
  <si>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</si>
  <si>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</si>
  <si>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</si>
  <si>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</si>
  <si>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</si>
  <si>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</si>
  <si>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</si>
  <si>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</si>
  <si>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</si>
  <si>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</si>
  <si>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</si>
  <si>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</si>
  <si>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</si>
  <si>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</si>
  <si>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</si>
  <si>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</si>
  <si>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3-1</t>
  </si>
  <si>
    <t>3-3</t>
  </si>
  <si>
    <t>3-4</t>
  </si>
  <si>
    <t>4-4- سود اوراق بدهی و سپرده های بانکی</t>
  </si>
  <si>
    <t>4-5- درآمد حاصل از تغییر قیمت اوراق بهادار</t>
  </si>
  <si>
    <t>4-6- درآمد حاصل از فروش اوراق بهادار</t>
  </si>
  <si>
    <t>5.</t>
  </si>
  <si>
    <t>1-3-</t>
  </si>
  <si>
    <t>2-3- درآمد حاصل سرمایه گذاری در سهام و حق تقدم</t>
  </si>
  <si>
    <t>3-3- درآمد حاصل از سرمایه گذاری در اوراق بهادار با درآمد ثابت</t>
  </si>
  <si>
    <t>4-3- درآمد حاصل از سپرده های بانکی</t>
  </si>
  <si>
    <t>5-3-  سایر درآمدها</t>
  </si>
  <si>
    <t>1-1- سرمایه گذاری در سهام و حق تقدم سهام</t>
  </si>
  <si>
    <t xml:space="preserve">  2-1- سرمایه گذاری در اوراق مشتقه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</si>
  <si>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</si>
  <si>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</si>
  <si>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</si>
  <si>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-6-1</t>
  </si>
  <si>
    <t>1-4--درآمد سود صندوق</t>
  </si>
  <si>
    <t>2-4- درآمد حاصل از سود سهام</t>
  </si>
  <si>
    <t>3-4- سود اوراق بهادار با درآمد ثابت</t>
  </si>
  <si>
    <t>7-4- سود (زیان) ناشی از اعمال اختیار معامله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</si>
</sst>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7" fillId="0" borderId="0" xfId="1" applyNumberFormat="1" applyFont="1" applyBorder="1" applyAlignment="1">
      <alignment horizontal="center" vertical="center"/>
    </xf>
    <xf numFmtId="164" fontId="17" fillId="0" borderId="0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64" fontId="14" fillId="0" borderId="4" xfId="1" applyNumberFormat="1" applyFont="1" applyBorder="1" applyAlignment="1">
      <alignment horizontal="center" vertical="center"/>
    </xf>
    <xf numFmtId="164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4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4" fontId="0" fillId="0" borderId="0" xfId="0" applyNumberFormat="1"/>
    <xf numFmtId="0" fontId="9" fillId="0" borderId="0" xfId="0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5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43" fontId="4" fillId="0" borderId="0" xfId="1" applyFont="1" applyAlignment="1">
      <alignment horizontal="center" vertical="center" wrapText="1"/>
    </xf>
    <xf numFmtId="43" fontId="4" fillId="0" borderId="4" xfId="2" applyNumberFormat="1" applyFont="1" applyBorder="1" applyAlignment="1">
      <alignment horizontal="center" vertical="center" wrapText="1"/>
    </xf>
    <xf numFmtId="43" fontId="4" fillId="0" borderId="0" xfId="1" applyFont="1" applyAlignment="1">
      <alignment horizontal="center" wrapText="1"/>
    </xf>
    <xf numFmtId="3" fontId="24" fillId="0" borderId="7" xfId="0" applyNumberFormat="1" applyFont="1" applyBorder="1" applyAlignment="1">
      <alignment horizontal="right" vertical="top"/>
    </xf>
    <xf numFmtId="4" fontId="24" fillId="0" borderId="7" xfId="0" applyNumberFormat="1" applyFont="1" applyBorder="1" applyAlignment="1">
      <alignment horizontal="right" vertical="top"/>
    </xf>
    <xf numFmtId="3" fontId="24" fillId="0" borderId="8" xfId="0" applyNumberFormat="1" applyFont="1" applyBorder="1" applyAlignment="1">
      <alignment horizontal="right" vertical="top"/>
    </xf>
    <xf numFmtId="0" fontId="24" fillId="0" borderId="7" xfId="0" applyFont="1" applyBorder="1" applyAlignment="1">
      <alignment horizontal="right" vertical="top"/>
    </xf>
    <xf numFmtId="0" fontId="27" fillId="0" borderId="8" xfId="0" applyFont="1" applyBorder="1" applyAlignment="1">
      <alignment horizontal="center" vertical="center"/>
    </xf>
    <xf numFmtId="3" fontId="24" fillId="0" borderId="7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24" fillId="0" borderId="7" xfId="0" applyNumberFormat="1" applyFont="1" applyBorder="1" applyAlignment="1">
      <alignment horizontal="center" vertical="center"/>
    </xf>
    <xf numFmtId="4" fontId="24" fillId="0" borderId="8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0" fontId="4" fillId="2" borderId="0" xfId="0" applyNumberFormat="1" applyFont="1" applyFill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9" fillId="0" borderId="0" xfId="0" applyNumberFormat="1" applyFont="1" applyAlignment="1">
      <alignment horizontal="right" vertical="center"/>
    </xf>
    <xf numFmtId="49" fontId="29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7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26" fillId="0" borderId="5" xfId="0" applyFont="1" applyBorder="1" applyAlignment="1">
      <alignment horizontal="right" vertical="center"/>
    </xf>
    <xf numFmtId="0" fontId="27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27" fillId="0" borderId="8" xfId="0" applyFont="1" applyBorder="1" applyAlignment="1">
      <alignment horizontal="center" vertical="center"/>
    </xf>
    <xf numFmtId="3" fontId="24" fillId="0" borderId="8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3" fontId="24" fillId="0" borderId="7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top"/>
    </xf>
    <xf numFmtId="3" fontId="24" fillId="0" borderId="8" xfId="0" applyNumberFormat="1" applyFont="1" applyBorder="1" applyAlignment="1">
      <alignment horizontal="center" vertical="top"/>
    </xf>
    <xf numFmtId="0" fontId="27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590550</xdr:colOff>
      <xdr:row>53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E51B8F-5493-9C72-C5D7-168B837D0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80650" y="0"/>
          <a:ext cx="7905750" cy="10115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zoomScaleNormal="100" zoomScaleSheetLayoutView="100" workbookViewId="0">
      <selection activeCell="P31" sqref="P31"/>
    </sheetView>
  </sheetViews>
  <sheetFormatPr defaultRowHeight="1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AD20"/>
  <sheetViews>
    <sheetView rightToLeft="1" view="pageBreakPreview" topLeftCell="A3" zoomScaleNormal="85" zoomScaleSheetLayoutView="100" workbookViewId="0">
      <selection activeCell="A20" sqref="A20:L20"/>
    </sheetView>
  </sheetViews>
  <sheetFormatPr defaultRowHeight="21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/>
    <row r="2" spans="2:30" ht="26.25" customHeight="1">
      <c r="B2" s="165" t="s">
        <v>86</v>
      </c>
      <c r="C2" s="165"/>
      <c r="D2" s="165"/>
      <c r="E2" s="165"/>
      <c r="F2" s="165"/>
      <c r="G2" s="165"/>
      <c r="H2" s="165"/>
      <c r="I2" s="165"/>
      <c r="J2" s="165"/>
    </row>
    <row r="3" spans="2:30" ht="26.25" customHeight="1">
      <c r="B3" s="165" t="s">
        <v>39</v>
      </c>
      <c r="C3" s="165"/>
      <c r="D3" s="165"/>
      <c r="E3" s="165"/>
      <c r="F3" s="165"/>
      <c r="G3" s="165"/>
      <c r="H3" s="165"/>
      <c r="I3" s="165"/>
      <c r="J3" s="165"/>
    </row>
    <row r="4" spans="2:30" ht="26.25" customHeight="1">
      <c r="B4" s="165" t="s">
        <v>129</v>
      </c>
      <c r="C4" s="165"/>
      <c r="D4" s="165"/>
      <c r="E4" s="165"/>
      <c r="F4" s="165"/>
      <c r="G4" s="165"/>
      <c r="H4" s="165"/>
      <c r="I4" s="165"/>
      <c r="J4" s="165"/>
    </row>
    <row r="5" spans="2:30" ht="26.25" customHeight="1"/>
    <row r="6" spans="2:30" ht="26.25" customHeight="1">
      <c r="B6" s="12" t="s">
        <v>85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>
      <c r="B8" s="207" t="s">
        <v>43</v>
      </c>
      <c r="C8" s="30"/>
      <c r="D8" s="124" t="s">
        <v>177</v>
      </c>
      <c r="E8" s="30"/>
      <c r="F8" s="207" t="s">
        <v>36</v>
      </c>
      <c r="G8" s="30"/>
      <c r="H8" s="207" t="s">
        <v>60</v>
      </c>
      <c r="I8" s="30"/>
      <c r="J8" s="207" t="s">
        <v>11</v>
      </c>
    </row>
    <row r="9" spans="2:30" s="4" customFormat="1" ht="26.25" customHeight="1">
      <c r="B9" s="4" t="s">
        <v>178</v>
      </c>
      <c r="D9" s="150" t="s">
        <v>240</v>
      </c>
      <c r="F9" s="63">
        <f>'درآمد سپرده بانکی'!D32</f>
        <v>1925107325</v>
      </c>
      <c r="H9" s="154">
        <f>F9/$F$15</f>
        <v>3.3415267775417172</v>
      </c>
      <c r="I9" s="6"/>
      <c r="J9" s="154">
        <f>F9/'سرمایه گذاری ها'!$O$17</f>
        <v>1.0378569730026564E-2</v>
      </c>
    </row>
    <row r="10" spans="2:30" s="4" customFormat="1" ht="26.25" customHeight="1">
      <c r="B10" s="4" t="s">
        <v>67</v>
      </c>
      <c r="D10" s="150" t="s">
        <v>237</v>
      </c>
      <c r="F10" s="63">
        <f>'سایر درآمدها'!D13</f>
        <v>2405329</v>
      </c>
      <c r="H10" s="154">
        <f>F10/$F$15</f>
        <v>4.175076972551461E-3</v>
      </c>
      <c r="I10" s="6"/>
      <c r="J10" s="154">
        <f>F10/'سرمایه گذاری ها'!$O$17</f>
        <v>1.296752364191179E-5</v>
      </c>
    </row>
    <row r="11" spans="2:30" s="4" customFormat="1" ht="26.25" customHeight="1">
      <c r="B11" s="4" t="s">
        <v>179</v>
      </c>
      <c r="D11" s="150" t="s">
        <v>238</v>
      </c>
      <c r="F11" s="63">
        <f>'درآمد سرمایه گذاری در صندوق'!L10</f>
        <v>0</v>
      </c>
      <c r="H11" s="154">
        <f>F11/$F$15</f>
        <v>0</v>
      </c>
      <c r="I11" s="6"/>
      <c r="J11" s="154">
        <f>F11/'سرمایه گذاری ها'!$O$17</f>
        <v>0</v>
      </c>
    </row>
    <row r="12" spans="2:30" s="4" customFormat="1" ht="26.25" customHeight="1">
      <c r="B12" s="4" t="s">
        <v>180</v>
      </c>
      <c r="D12" s="150" t="s">
        <v>239</v>
      </c>
      <c r="F12" s="63">
        <f>'سرمایه‌گذاری در اوراق بهادار'!J24</f>
        <v>-360313126</v>
      </c>
      <c r="H12" s="154">
        <f>F12/$F$15</f>
        <v>-0.62541757708431278</v>
      </c>
      <c r="I12" s="6"/>
      <c r="J12" s="154">
        <f>F12/'سرمایه گذاری ها'!$O$17</f>
        <v>-1.9425072328551072E-3</v>
      </c>
    </row>
    <row r="13" spans="2:30" s="4" customFormat="1" ht="26.25" customHeight="1">
      <c r="B13" s="4" t="s">
        <v>182</v>
      </c>
      <c r="D13" s="149" t="s">
        <v>181</v>
      </c>
      <c r="F13" s="63">
        <f>'سرمایه‌گذاری در سهام'!J30</f>
        <v>-991083443</v>
      </c>
      <c r="H13" s="154">
        <f>F13/$F$15</f>
        <v>-1.7202842774299558</v>
      </c>
      <c r="I13" s="6"/>
      <c r="J13" s="154">
        <f>F13/'سرمایه گذاری ها'!$O$17</f>
        <v>-5.3430935968467666E-3</v>
      </c>
    </row>
    <row r="14" spans="2:30" s="4" customFormat="1" ht="26.25" customHeight="1">
      <c r="F14" s="63"/>
      <c r="H14" s="153"/>
      <c r="I14" s="6"/>
      <c r="J14" s="151"/>
    </row>
    <row r="15" spans="2:30" ht="24.75" thickBot="1">
      <c r="B15" s="24" t="s">
        <v>68</v>
      </c>
      <c r="D15" s="24"/>
      <c r="F15" s="64">
        <f>SUM(F9:F14)</f>
        <v>576116085</v>
      </c>
      <c r="G15" s="19"/>
      <c r="H15" s="152">
        <f>SUM(H9:H14)</f>
        <v>1</v>
      </c>
      <c r="I15" s="49"/>
      <c r="J15" s="155">
        <f>SUM(J9:J14)</f>
        <v>3.1059364239666015E-3</v>
      </c>
    </row>
    <row r="16" spans="2:30" ht="21.75" thickTop="1">
      <c r="F16" s="3"/>
    </row>
    <row r="20" spans="1:12" ht="26.25" customHeight="1">
      <c r="A20" s="164">
        <v>9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8E34-077F-4F45-B5D3-AED85A3973B3}">
  <sheetPr>
    <pageSetUpPr fitToPage="1"/>
  </sheetPr>
  <dimension ref="A1:W19"/>
  <sheetViews>
    <sheetView rightToLeft="1" workbookViewId="0">
      <selection activeCell="Q31" sqref="Q31"/>
    </sheetView>
  </sheetViews>
  <sheetFormatPr defaultRowHeight="15"/>
  <cols>
    <col min="1" max="1" width="6.42578125" bestFit="1" customWidth="1"/>
    <col min="2" max="2" width="26.5703125" bestFit="1" customWidth="1"/>
    <col min="3" max="3" width="1.140625" customWidth="1"/>
    <col min="4" max="4" width="16.28515625" bestFit="1" customWidth="1"/>
    <col min="5" max="5" width="1.42578125" customWidth="1"/>
    <col min="6" max="6" width="15.42578125" bestFit="1" customWidth="1"/>
    <col min="7" max="7" width="1.42578125" customWidth="1"/>
    <col min="8" max="8" width="11.140625" bestFit="1" customWidth="1"/>
    <col min="9" max="9" width="1.42578125" customWidth="1"/>
    <col min="10" max="10" width="8.7109375" customWidth="1"/>
    <col min="11" max="11" width="1.42578125" customWidth="1"/>
    <col min="12" max="12" width="17.28515625" bestFit="1" customWidth="1"/>
    <col min="13" max="13" width="1.42578125" customWidth="1"/>
    <col min="14" max="14" width="16.28515625" bestFit="1" customWidth="1"/>
    <col min="15" max="15" width="1.42578125" customWidth="1"/>
    <col min="16" max="16" width="9.140625" customWidth="1"/>
    <col min="17" max="17" width="7.28515625" customWidth="1"/>
    <col min="18" max="18" width="1.42578125" customWidth="1"/>
    <col min="19" max="19" width="13.140625" bestFit="1" customWidth="1"/>
    <col min="20" max="20" width="1.42578125" customWidth="1"/>
    <col min="21" max="21" width="13.140625" bestFit="1" customWidth="1"/>
    <col min="22" max="22" width="1.42578125" customWidth="1"/>
    <col min="23" max="23" width="17.28515625" bestFit="1" customWidth="1"/>
  </cols>
  <sheetData>
    <row r="1" spans="1:23" ht="25.5">
      <c r="A1" s="182" t="s">
        <v>86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</row>
    <row r="2" spans="1:23" ht="25.5">
      <c r="A2" s="182" t="s">
        <v>39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</row>
    <row r="3" spans="1:23" ht="25.5">
      <c r="A3" s="182" t="s">
        <v>129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</row>
    <row r="4" spans="1:23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5" spans="1:23" ht="24">
      <c r="A5" s="159" t="s">
        <v>245</v>
      </c>
      <c r="B5" s="208" t="s">
        <v>183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</row>
    <row r="6" spans="1:23" ht="21">
      <c r="A6" s="126"/>
      <c r="B6" s="126"/>
      <c r="C6" s="126"/>
      <c r="D6" s="184" t="s">
        <v>41</v>
      </c>
      <c r="E6" s="184"/>
      <c r="F6" s="184"/>
      <c r="G6" s="184"/>
      <c r="H6" s="184"/>
      <c r="I6" s="184"/>
      <c r="J6" s="184"/>
      <c r="K6" s="184"/>
      <c r="L6" s="184"/>
      <c r="M6" s="126"/>
      <c r="N6" s="184" t="s">
        <v>184</v>
      </c>
      <c r="O6" s="184"/>
      <c r="P6" s="184"/>
      <c r="Q6" s="184"/>
      <c r="R6" s="184"/>
      <c r="S6" s="184"/>
      <c r="T6" s="184"/>
      <c r="U6" s="184"/>
      <c r="V6" s="184"/>
      <c r="W6" s="184"/>
    </row>
    <row r="7" spans="1:23" ht="21">
      <c r="A7" s="126"/>
      <c r="B7" s="126"/>
      <c r="C7" s="126"/>
      <c r="D7" s="127"/>
      <c r="E7" s="127"/>
      <c r="F7" s="127"/>
      <c r="G7" s="127"/>
      <c r="H7" s="127"/>
      <c r="I7" s="127"/>
      <c r="J7" s="188" t="s">
        <v>62</v>
      </c>
      <c r="K7" s="188"/>
      <c r="L7" s="188"/>
      <c r="M7" s="126"/>
      <c r="N7" s="127"/>
      <c r="O7" s="127"/>
      <c r="P7" s="127"/>
      <c r="Q7" s="127"/>
      <c r="R7" s="127"/>
      <c r="S7" s="127"/>
      <c r="T7" s="127"/>
      <c r="U7" s="188" t="s">
        <v>62</v>
      </c>
      <c r="V7" s="188"/>
      <c r="W7" s="188"/>
    </row>
    <row r="8" spans="1:23" ht="21">
      <c r="A8" s="184" t="s">
        <v>148</v>
      </c>
      <c r="B8" s="184"/>
      <c r="C8" s="126"/>
      <c r="D8" s="128" t="s">
        <v>185</v>
      </c>
      <c r="E8" s="126"/>
      <c r="F8" s="128" t="s">
        <v>58</v>
      </c>
      <c r="G8" s="126"/>
      <c r="H8" s="128" t="s">
        <v>59</v>
      </c>
      <c r="I8" s="126"/>
      <c r="J8" s="129" t="s">
        <v>36</v>
      </c>
      <c r="K8" s="127"/>
      <c r="L8" s="129" t="s">
        <v>60</v>
      </c>
      <c r="M8" s="126"/>
      <c r="N8" s="128" t="s">
        <v>185</v>
      </c>
      <c r="O8" s="126"/>
      <c r="P8" s="184" t="s">
        <v>58</v>
      </c>
      <c r="Q8" s="184"/>
      <c r="R8" s="126"/>
      <c r="S8" s="128" t="s">
        <v>59</v>
      </c>
      <c r="T8" s="126"/>
      <c r="U8" s="129" t="s">
        <v>36</v>
      </c>
      <c r="V8" s="127"/>
      <c r="W8" s="129" t="s">
        <v>60</v>
      </c>
    </row>
    <row r="9" spans="1:23" ht="18.75">
      <c r="A9" s="211" t="s">
        <v>122</v>
      </c>
      <c r="B9" s="211"/>
      <c r="C9" s="140"/>
      <c r="D9" s="138">
        <v>0</v>
      </c>
      <c r="E9" s="140"/>
      <c r="F9" s="138">
        <v>0</v>
      </c>
      <c r="G9" s="140"/>
      <c r="H9" s="138">
        <v>0</v>
      </c>
      <c r="I9" s="140"/>
      <c r="J9" s="138">
        <v>0</v>
      </c>
      <c r="K9" s="140"/>
      <c r="L9" s="141">
        <v>0</v>
      </c>
      <c r="M9" s="140"/>
      <c r="N9" s="138">
        <v>0</v>
      </c>
      <c r="O9" s="140"/>
      <c r="P9" s="212">
        <v>0</v>
      </c>
      <c r="Q9" s="212"/>
      <c r="R9" s="140"/>
      <c r="S9" s="138">
        <v>-381038837</v>
      </c>
      <c r="T9" s="140"/>
      <c r="U9" s="138">
        <v>-381038837</v>
      </c>
      <c r="V9" s="140"/>
      <c r="W9" s="141">
        <v>-7.61</v>
      </c>
    </row>
    <row r="10" spans="1:23" ht="21.75" thickBot="1">
      <c r="A10" s="209" t="s">
        <v>62</v>
      </c>
      <c r="B10" s="209"/>
      <c r="C10" s="140"/>
      <c r="D10" s="139">
        <v>0</v>
      </c>
      <c r="E10" s="140"/>
      <c r="F10" s="139">
        <v>0</v>
      </c>
      <c r="G10" s="140"/>
      <c r="H10" s="139">
        <v>0</v>
      </c>
      <c r="I10" s="140"/>
      <c r="J10" s="139">
        <v>0</v>
      </c>
      <c r="K10" s="140"/>
      <c r="L10" s="142">
        <v>0</v>
      </c>
      <c r="M10" s="140"/>
      <c r="N10" s="139">
        <v>0</v>
      </c>
      <c r="O10" s="140"/>
      <c r="P10" s="210">
        <v>0</v>
      </c>
      <c r="Q10" s="210"/>
      <c r="R10" s="140"/>
      <c r="S10" s="139">
        <v>-381038837</v>
      </c>
      <c r="T10" s="140"/>
      <c r="U10" s="139">
        <v>-381038837</v>
      </c>
      <c r="V10" s="140"/>
      <c r="W10" s="142">
        <v>-7.61</v>
      </c>
    </row>
    <row r="11" spans="1:23" ht="15.75" thickTop="1"/>
    <row r="19" spans="1:23" ht="30">
      <c r="A19" s="164">
        <v>10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</row>
  </sheetData>
  <mergeCells count="15">
    <mergeCell ref="A19:W19"/>
    <mergeCell ref="A1:W1"/>
    <mergeCell ref="A2:W2"/>
    <mergeCell ref="A3:W3"/>
    <mergeCell ref="B5:W5"/>
    <mergeCell ref="D6:L6"/>
    <mergeCell ref="N6:W6"/>
    <mergeCell ref="A10:B10"/>
    <mergeCell ref="P10:Q10"/>
    <mergeCell ref="J7:L7"/>
    <mergeCell ref="U7:W7"/>
    <mergeCell ref="A8:B8"/>
    <mergeCell ref="P8:Q8"/>
    <mergeCell ref="A9:B9"/>
    <mergeCell ref="P9:Q9"/>
  </mergeCells>
  <pageMargins left="0.7" right="0.7" top="0.75" bottom="0.75" header="0.3" footer="0.3"/>
  <pageSetup paperSize="9" scale="68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B33"/>
  <sheetViews>
    <sheetView rightToLeft="1" topLeftCell="A4" zoomScale="70" zoomScaleNormal="70" zoomScaleSheetLayoutView="70" workbookViewId="0">
      <selection activeCell="A32" sqref="A32:V32"/>
    </sheetView>
  </sheetViews>
  <sheetFormatPr defaultRowHeight="21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>
      <c r="B2" s="215" t="s">
        <v>86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</row>
    <row r="3" spans="2:28" ht="35.25">
      <c r="B3" s="215" t="s">
        <v>39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</row>
    <row r="4" spans="2:28" ht="35.25">
      <c r="B4" s="215" t="s">
        <v>129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</row>
    <row r="7" spans="2:28" s="2" customFormat="1" ht="30">
      <c r="B7" s="12" t="s">
        <v>246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>
      <c r="B8" s="166" t="s">
        <v>1</v>
      </c>
      <c r="D8" s="167" t="s">
        <v>41</v>
      </c>
      <c r="E8" s="167" t="s">
        <v>41</v>
      </c>
      <c r="F8" s="167" t="s">
        <v>41</v>
      </c>
      <c r="G8" s="167" t="s">
        <v>41</v>
      </c>
      <c r="H8" s="167" t="s">
        <v>41</v>
      </c>
      <c r="I8" s="167" t="s">
        <v>41</v>
      </c>
      <c r="J8" s="167" t="s">
        <v>41</v>
      </c>
      <c r="K8" s="167" t="s">
        <v>41</v>
      </c>
      <c r="L8" s="167" t="s">
        <v>41</v>
      </c>
      <c r="N8" s="167" t="s">
        <v>42</v>
      </c>
      <c r="O8" s="167" t="s">
        <v>42</v>
      </c>
      <c r="P8" s="167" t="s">
        <v>42</v>
      </c>
      <c r="Q8" s="167" t="s">
        <v>42</v>
      </c>
      <c r="R8" s="167" t="s">
        <v>42</v>
      </c>
      <c r="S8" s="167" t="s">
        <v>42</v>
      </c>
      <c r="T8" s="167" t="s">
        <v>42</v>
      </c>
      <c r="U8" s="167" t="s">
        <v>42</v>
      </c>
      <c r="V8" s="167" t="s">
        <v>42</v>
      </c>
    </row>
    <row r="9" spans="2:28" s="33" customFormat="1" ht="55.5" customHeight="1">
      <c r="B9" s="166" t="s">
        <v>1</v>
      </c>
      <c r="D9" s="213" t="s">
        <v>57</v>
      </c>
      <c r="E9" s="34"/>
      <c r="F9" s="213" t="s">
        <v>58</v>
      </c>
      <c r="G9" s="34"/>
      <c r="H9" s="213" t="s">
        <v>59</v>
      </c>
      <c r="I9" s="34"/>
      <c r="J9" s="213" t="s">
        <v>36</v>
      </c>
      <c r="K9" s="34"/>
      <c r="L9" s="213" t="s">
        <v>60</v>
      </c>
      <c r="N9" s="213" t="s">
        <v>57</v>
      </c>
      <c r="O9" s="34"/>
      <c r="P9" s="213" t="s">
        <v>58</v>
      </c>
      <c r="Q9" s="34"/>
      <c r="R9" s="213" t="s">
        <v>59</v>
      </c>
      <c r="S9" s="34"/>
      <c r="T9" s="213" t="s">
        <v>36</v>
      </c>
      <c r="U9" s="34"/>
      <c r="V9" s="213" t="s">
        <v>60</v>
      </c>
    </row>
    <row r="10" spans="2:28">
      <c r="B10" s="4" t="s">
        <v>123</v>
      </c>
      <c r="D10" s="63">
        <v>91196229</v>
      </c>
      <c r="E10" s="118"/>
      <c r="F10" s="63">
        <v>-311137650</v>
      </c>
      <c r="G10" s="118"/>
      <c r="H10" s="63">
        <v>147428892</v>
      </c>
      <c r="I10" s="118"/>
      <c r="J10" s="63">
        <v>-72512529</v>
      </c>
      <c r="K10" s="118"/>
      <c r="L10" s="132">
        <v>-5.18</v>
      </c>
      <c r="M10" s="118"/>
      <c r="N10" s="63">
        <v>91196229</v>
      </c>
      <c r="O10" s="118"/>
      <c r="P10" s="63">
        <v>-17892900</v>
      </c>
      <c r="Q10" s="118"/>
      <c r="R10" s="63">
        <v>147428892</v>
      </c>
      <c r="S10" s="118"/>
      <c r="T10" s="63">
        <v>220732221</v>
      </c>
      <c r="U10" s="118"/>
      <c r="V10" s="130">
        <v>4.41</v>
      </c>
    </row>
    <row r="11" spans="2:28">
      <c r="B11" s="4" t="s">
        <v>113</v>
      </c>
      <c r="D11" s="63">
        <v>0</v>
      </c>
      <c r="E11" s="118"/>
      <c r="F11" s="63">
        <v>-1739587</v>
      </c>
      <c r="G11" s="118"/>
      <c r="H11" s="63">
        <v>0</v>
      </c>
      <c r="I11" s="118"/>
      <c r="J11" s="63">
        <v>-1739587</v>
      </c>
      <c r="K11" s="118"/>
      <c r="L11" s="132">
        <v>-0.12</v>
      </c>
      <c r="M11" s="118"/>
      <c r="N11" s="63">
        <v>0</v>
      </c>
      <c r="O11" s="118"/>
      <c r="P11" s="63">
        <v>109594013</v>
      </c>
      <c r="Q11" s="118"/>
      <c r="R11" s="63">
        <v>0</v>
      </c>
      <c r="S11" s="118"/>
      <c r="T11" s="63">
        <v>109594013</v>
      </c>
      <c r="U11" s="118"/>
      <c r="V11" s="130">
        <v>2.19</v>
      </c>
    </row>
    <row r="12" spans="2:28">
      <c r="B12" s="4" t="s">
        <v>131</v>
      </c>
      <c r="D12" s="63">
        <v>0</v>
      </c>
      <c r="E12" s="118"/>
      <c r="F12" s="63">
        <v>79603112</v>
      </c>
      <c r="G12" s="118"/>
      <c r="H12" s="63">
        <v>-10670210</v>
      </c>
      <c r="I12" s="118"/>
      <c r="J12" s="63">
        <v>68932902</v>
      </c>
      <c r="K12" s="118"/>
      <c r="L12" s="132">
        <v>4.92</v>
      </c>
      <c r="M12" s="118"/>
      <c r="N12" s="63">
        <v>0</v>
      </c>
      <c r="O12" s="118"/>
      <c r="P12" s="63">
        <v>79603112</v>
      </c>
      <c r="Q12" s="118"/>
      <c r="R12" s="63">
        <v>-10670210</v>
      </c>
      <c r="S12" s="118"/>
      <c r="T12" s="63">
        <v>68932902</v>
      </c>
      <c r="U12" s="118"/>
      <c r="V12" s="130">
        <v>1.38</v>
      </c>
    </row>
    <row r="13" spans="2:28">
      <c r="B13" s="4" t="s">
        <v>90</v>
      </c>
      <c r="D13" s="63">
        <v>0</v>
      </c>
      <c r="E13" s="118"/>
      <c r="F13" s="63">
        <v>-55424798</v>
      </c>
      <c r="G13" s="118"/>
      <c r="H13" s="63">
        <v>3894298</v>
      </c>
      <c r="I13" s="118"/>
      <c r="J13" s="63">
        <v>-51530500</v>
      </c>
      <c r="K13" s="118"/>
      <c r="L13" s="132">
        <v>-3.68</v>
      </c>
      <c r="M13" s="118"/>
      <c r="N13" s="63">
        <v>0</v>
      </c>
      <c r="O13" s="118"/>
      <c r="P13" s="63">
        <v>-16973702</v>
      </c>
      <c r="Q13" s="118"/>
      <c r="R13" s="63">
        <v>72248658</v>
      </c>
      <c r="S13" s="118"/>
      <c r="T13" s="63">
        <v>55274956</v>
      </c>
      <c r="U13" s="118"/>
      <c r="V13" s="130">
        <v>1.1000000000000001</v>
      </c>
    </row>
    <row r="14" spans="2:28">
      <c r="B14" s="4" t="s">
        <v>134</v>
      </c>
      <c r="D14" s="63">
        <v>0</v>
      </c>
      <c r="E14" s="118"/>
      <c r="F14" s="63">
        <v>-22133218</v>
      </c>
      <c r="G14" s="118"/>
      <c r="H14" s="63">
        <v>0</v>
      </c>
      <c r="I14" s="118"/>
      <c r="J14" s="63">
        <v>-22133218</v>
      </c>
      <c r="K14" s="118"/>
      <c r="L14" s="132">
        <v>-1.58</v>
      </c>
      <c r="M14" s="118"/>
      <c r="N14" s="63">
        <v>0</v>
      </c>
      <c r="O14" s="118"/>
      <c r="P14" s="63">
        <v>-22133218</v>
      </c>
      <c r="Q14" s="118"/>
      <c r="R14" s="63">
        <v>0</v>
      </c>
      <c r="S14" s="118"/>
      <c r="T14" s="63">
        <v>-22133218</v>
      </c>
      <c r="U14" s="118"/>
      <c r="V14" s="130">
        <v>-0.44</v>
      </c>
    </row>
    <row r="15" spans="2:28">
      <c r="B15" s="4" t="s">
        <v>133</v>
      </c>
      <c r="D15" s="63">
        <v>0</v>
      </c>
      <c r="E15" s="118"/>
      <c r="F15" s="63">
        <v>-28170489</v>
      </c>
      <c r="G15" s="118"/>
      <c r="H15" s="63">
        <v>0</v>
      </c>
      <c r="I15" s="118"/>
      <c r="J15" s="63">
        <v>-28170489</v>
      </c>
      <c r="K15" s="118"/>
      <c r="L15" s="132">
        <v>-2.0099999999999998</v>
      </c>
      <c r="M15" s="118"/>
      <c r="N15" s="63">
        <v>0</v>
      </c>
      <c r="O15" s="118"/>
      <c r="P15" s="63">
        <v>-28170489</v>
      </c>
      <c r="Q15" s="118"/>
      <c r="R15" s="63">
        <v>0</v>
      </c>
      <c r="S15" s="118"/>
      <c r="T15" s="63">
        <v>-28170489</v>
      </c>
      <c r="U15" s="118"/>
      <c r="V15" s="130">
        <v>-0.56000000000000005</v>
      </c>
    </row>
    <row r="16" spans="2:28">
      <c r="B16" s="4" t="s">
        <v>99</v>
      </c>
      <c r="D16" s="63">
        <v>0</v>
      </c>
      <c r="E16" s="118"/>
      <c r="F16" s="63">
        <v>0</v>
      </c>
      <c r="G16" s="118"/>
      <c r="H16" s="63">
        <v>-32679976</v>
      </c>
      <c r="I16" s="118"/>
      <c r="J16" s="63">
        <v>-32679976</v>
      </c>
      <c r="K16" s="118"/>
      <c r="L16" s="132">
        <v>-2.33</v>
      </c>
      <c r="M16" s="118"/>
      <c r="N16" s="63">
        <v>0</v>
      </c>
      <c r="O16" s="118"/>
      <c r="P16" s="63">
        <v>0</v>
      </c>
      <c r="Q16" s="118"/>
      <c r="R16" s="63">
        <v>-32679976</v>
      </c>
      <c r="S16" s="118"/>
      <c r="T16" s="63">
        <v>-32679976</v>
      </c>
      <c r="U16" s="118"/>
      <c r="V16" s="130">
        <v>-0.65</v>
      </c>
    </row>
    <row r="17" spans="1:22">
      <c r="B17" s="4" t="s">
        <v>124</v>
      </c>
      <c r="D17" s="63">
        <v>0</v>
      </c>
      <c r="E17" s="118"/>
      <c r="F17" s="63">
        <v>0</v>
      </c>
      <c r="G17" s="118"/>
      <c r="H17" s="63">
        <v>0</v>
      </c>
      <c r="I17" s="118"/>
      <c r="J17" s="63">
        <v>0</v>
      </c>
      <c r="K17" s="118"/>
      <c r="L17" s="132">
        <v>0</v>
      </c>
      <c r="M17" s="118"/>
      <c r="N17" s="63">
        <v>0</v>
      </c>
      <c r="O17" s="118"/>
      <c r="P17" s="63">
        <v>0</v>
      </c>
      <c r="Q17" s="118"/>
      <c r="R17" s="63">
        <v>-39364379</v>
      </c>
      <c r="S17" s="118"/>
      <c r="T17" s="63">
        <v>-39364379</v>
      </c>
      <c r="U17" s="118"/>
      <c r="V17" s="130">
        <v>-0.79</v>
      </c>
    </row>
    <row r="18" spans="1:22">
      <c r="B18" s="4" t="s">
        <v>112</v>
      </c>
      <c r="D18" s="63">
        <v>0</v>
      </c>
      <c r="E18" s="118"/>
      <c r="F18" s="63">
        <v>0</v>
      </c>
      <c r="G18" s="118"/>
      <c r="H18" s="63">
        <v>0</v>
      </c>
      <c r="I18" s="118"/>
      <c r="J18" s="63">
        <v>0</v>
      </c>
      <c r="K18" s="118"/>
      <c r="L18" s="132">
        <v>0</v>
      </c>
      <c r="M18" s="118"/>
      <c r="N18" s="63">
        <v>0</v>
      </c>
      <c r="O18" s="118"/>
      <c r="P18" s="63">
        <v>0</v>
      </c>
      <c r="Q18" s="118"/>
      <c r="R18" s="63">
        <v>-45682250</v>
      </c>
      <c r="S18" s="118"/>
      <c r="T18" s="63">
        <v>-45682250</v>
      </c>
      <c r="U18" s="118"/>
      <c r="V18" s="130">
        <v>-0.91</v>
      </c>
    </row>
    <row r="19" spans="1:22">
      <c r="B19" s="4" t="s">
        <v>132</v>
      </c>
      <c r="D19" s="63">
        <v>0</v>
      </c>
      <c r="E19" s="118"/>
      <c r="F19" s="63">
        <v>-66852243</v>
      </c>
      <c r="G19" s="118"/>
      <c r="H19" s="63">
        <v>0</v>
      </c>
      <c r="I19" s="118"/>
      <c r="J19" s="63">
        <v>-66852243</v>
      </c>
      <c r="K19" s="118"/>
      <c r="L19" s="132">
        <v>-4.7699999999999996</v>
      </c>
      <c r="M19" s="118"/>
      <c r="N19" s="63">
        <v>0</v>
      </c>
      <c r="O19" s="118"/>
      <c r="P19" s="63">
        <v>-66852243</v>
      </c>
      <c r="Q19" s="118"/>
      <c r="R19" s="63">
        <v>0</v>
      </c>
      <c r="S19" s="118"/>
      <c r="T19" s="63">
        <v>-66852243</v>
      </c>
      <c r="U19" s="118"/>
      <c r="V19" s="130">
        <v>-1.33</v>
      </c>
    </row>
    <row r="20" spans="1:22">
      <c r="B20" s="4" t="s">
        <v>118</v>
      </c>
      <c r="D20" s="63">
        <v>0</v>
      </c>
      <c r="E20" s="118"/>
      <c r="F20" s="63">
        <v>0</v>
      </c>
      <c r="G20" s="118"/>
      <c r="H20" s="63">
        <v>-383941116</v>
      </c>
      <c r="I20" s="118"/>
      <c r="J20" s="63">
        <v>-383941116</v>
      </c>
      <c r="K20" s="118"/>
      <c r="L20" s="132">
        <v>-27.42</v>
      </c>
      <c r="M20" s="118"/>
      <c r="N20" s="63">
        <v>292000000</v>
      </c>
      <c r="O20" s="118"/>
      <c r="P20" s="63">
        <v>0</v>
      </c>
      <c r="Q20" s="118"/>
      <c r="R20" s="63">
        <v>-383941116</v>
      </c>
      <c r="S20" s="118"/>
      <c r="T20" s="63">
        <v>-91941116</v>
      </c>
      <c r="U20" s="118"/>
      <c r="V20" s="130">
        <v>-1.84</v>
      </c>
    </row>
    <row r="21" spans="1:22">
      <c r="B21" s="4" t="s">
        <v>120</v>
      </c>
      <c r="D21" s="63">
        <v>195967500</v>
      </c>
      <c r="E21" s="118"/>
      <c r="F21" s="63">
        <v>-164977504</v>
      </c>
      <c r="G21" s="118"/>
      <c r="H21" s="63">
        <v>-22454433</v>
      </c>
      <c r="I21" s="118"/>
      <c r="J21" s="63">
        <v>8535563</v>
      </c>
      <c r="K21" s="118"/>
      <c r="L21" s="132">
        <v>0.61</v>
      </c>
      <c r="M21" s="118"/>
      <c r="N21" s="63">
        <v>195967500</v>
      </c>
      <c r="O21" s="118"/>
      <c r="P21" s="63">
        <v>-280024975</v>
      </c>
      <c r="Q21" s="118"/>
      <c r="R21" s="63">
        <v>-22459583</v>
      </c>
      <c r="S21" s="118"/>
      <c r="T21" s="63">
        <v>-106517058</v>
      </c>
      <c r="U21" s="118"/>
      <c r="V21" s="130">
        <v>-2.13</v>
      </c>
    </row>
    <row r="22" spans="1:22">
      <c r="B22" s="4" t="s">
        <v>13</v>
      </c>
      <c r="D22" s="63">
        <v>0</v>
      </c>
      <c r="E22" s="118"/>
      <c r="F22" s="63">
        <v>-57167815</v>
      </c>
      <c r="G22" s="118"/>
      <c r="H22" s="63">
        <v>0</v>
      </c>
      <c r="I22" s="118"/>
      <c r="J22" s="63">
        <v>-57167815</v>
      </c>
      <c r="K22" s="118"/>
      <c r="L22" s="132">
        <v>-4.08</v>
      </c>
      <c r="M22" s="118"/>
      <c r="N22" s="63">
        <v>0</v>
      </c>
      <c r="O22" s="118"/>
      <c r="P22" s="63">
        <v>-111920089</v>
      </c>
      <c r="Q22" s="118"/>
      <c r="R22" s="63">
        <v>0</v>
      </c>
      <c r="S22" s="118"/>
      <c r="T22" s="63">
        <v>-111920089</v>
      </c>
      <c r="U22" s="118"/>
      <c r="V22" s="130">
        <v>-2.23</v>
      </c>
    </row>
    <row r="23" spans="1:22">
      <c r="B23" s="4" t="s">
        <v>100</v>
      </c>
      <c r="D23" s="63">
        <v>0</v>
      </c>
      <c r="E23" s="118"/>
      <c r="F23" s="63">
        <v>0</v>
      </c>
      <c r="G23" s="118"/>
      <c r="H23" s="63">
        <v>-276842915</v>
      </c>
      <c r="I23" s="118"/>
      <c r="J23" s="63">
        <v>-276842915</v>
      </c>
      <c r="K23" s="118"/>
      <c r="L23" s="132">
        <v>-19.77</v>
      </c>
      <c r="M23" s="118"/>
      <c r="N23" s="63">
        <v>0</v>
      </c>
      <c r="O23" s="118"/>
      <c r="P23" s="63">
        <v>0</v>
      </c>
      <c r="Q23" s="118"/>
      <c r="R23" s="63">
        <v>-276842915</v>
      </c>
      <c r="S23" s="118"/>
      <c r="T23" s="63">
        <v>-276842915</v>
      </c>
      <c r="U23" s="118"/>
      <c r="V23" s="130">
        <v>-5.53</v>
      </c>
    </row>
    <row r="24" spans="1:22">
      <c r="B24" s="4" t="s">
        <v>114</v>
      </c>
      <c r="D24" s="63">
        <v>0</v>
      </c>
      <c r="E24" s="118"/>
      <c r="F24" s="63">
        <v>7952400</v>
      </c>
      <c r="G24" s="118"/>
      <c r="H24" s="63">
        <v>0</v>
      </c>
      <c r="I24" s="118"/>
      <c r="J24" s="63">
        <v>7952400</v>
      </c>
      <c r="K24" s="118"/>
      <c r="L24" s="132">
        <v>0.56999999999999995</v>
      </c>
      <c r="M24" s="118"/>
      <c r="N24" s="63">
        <v>0</v>
      </c>
      <c r="O24" s="118"/>
      <c r="P24" s="63">
        <v>-288274500</v>
      </c>
      <c r="Q24" s="118"/>
      <c r="R24" s="63">
        <v>0</v>
      </c>
      <c r="S24" s="118"/>
      <c r="T24" s="63">
        <v>-288274500</v>
      </c>
      <c r="U24" s="118"/>
      <c r="V24" s="130">
        <v>-5.75</v>
      </c>
    </row>
    <row r="25" spans="1:22">
      <c r="B25" s="4" t="s">
        <v>94</v>
      </c>
      <c r="D25" s="63">
        <v>0</v>
      </c>
      <c r="E25" s="118"/>
      <c r="F25" s="63">
        <v>0</v>
      </c>
      <c r="G25" s="118"/>
      <c r="H25" s="63">
        <v>-392649732</v>
      </c>
      <c r="I25" s="118"/>
      <c r="J25" s="63">
        <v>-392649732</v>
      </c>
      <c r="K25" s="118"/>
      <c r="L25" s="132">
        <v>-28.04</v>
      </c>
      <c r="M25" s="118"/>
      <c r="N25" s="63">
        <v>0</v>
      </c>
      <c r="O25" s="118"/>
      <c r="P25" s="63">
        <v>0</v>
      </c>
      <c r="Q25" s="118"/>
      <c r="R25" s="63">
        <v>-392649732</v>
      </c>
      <c r="S25" s="118"/>
      <c r="T25" s="63">
        <v>-392649732</v>
      </c>
      <c r="U25" s="118"/>
      <c r="V25" s="130">
        <v>-7.84</v>
      </c>
    </row>
    <row r="26" spans="1:22">
      <c r="B26" s="4" t="s">
        <v>102</v>
      </c>
      <c r="D26" s="63">
        <v>284239802</v>
      </c>
      <c r="E26" s="118"/>
      <c r="F26" s="63">
        <v>-263025630</v>
      </c>
      <c r="G26" s="118"/>
      <c r="H26" s="63">
        <v>0</v>
      </c>
      <c r="I26" s="118"/>
      <c r="J26" s="63">
        <v>21214172</v>
      </c>
      <c r="K26" s="118"/>
      <c r="L26" s="132">
        <v>1.52</v>
      </c>
      <c r="M26" s="118"/>
      <c r="N26" s="63">
        <v>284239802</v>
      </c>
      <c r="O26" s="118"/>
      <c r="P26" s="63">
        <v>-695139165</v>
      </c>
      <c r="Q26" s="118"/>
      <c r="R26" s="63">
        <v>0</v>
      </c>
      <c r="S26" s="118"/>
      <c r="T26" s="63">
        <v>-410899363</v>
      </c>
      <c r="U26" s="118"/>
      <c r="V26" s="130">
        <v>-8.1999999999999993</v>
      </c>
    </row>
    <row r="27" spans="1:22">
      <c r="B27" s="4" t="s">
        <v>105</v>
      </c>
      <c r="D27" s="63">
        <v>242390845</v>
      </c>
      <c r="E27" s="118"/>
      <c r="F27" s="63">
        <v>251494650</v>
      </c>
      <c r="G27" s="118"/>
      <c r="H27" s="63">
        <v>-98609754</v>
      </c>
      <c r="I27" s="118"/>
      <c r="J27" s="63">
        <v>395275741</v>
      </c>
      <c r="K27" s="118"/>
      <c r="L27" s="132">
        <v>28.23</v>
      </c>
      <c r="M27" s="118"/>
      <c r="N27" s="63">
        <v>242390845</v>
      </c>
      <c r="O27" s="118"/>
      <c r="P27" s="63">
        <v>-720189225</v>
      </c>
      <c r="Q27" s="118"/>
      <c r="R27" s="63">
        <v>-98609754</v>
      </c>
      <c r="S27" s="118"/>
      <c r="T27" s="63">
        <v>-576408134</v>
      </c>
      <c r="U27" s="118"/>
      <c r="V27" s="130">
        <v>-11.51</v>
      </c>
    </row>
    <row r="28" spans="1:22">
      <c r="B28" s="4" t="s">
        <v>101</v>
      </c>
      <c r="D28" s="63">
        <v>0</v>
      </c>
      <c r="E28" s="118"/>
      <c r="F28" s="63">
        <v>-106774101</v>
      </c>
      <c r="G28" s="118"/>
      <c r="H28" s="63">
        <v>0</v>
      </c>
      <c r="I28" s="118"/>
      <c r="J28" s="63">
        <v>-106774101</v>
      </c>
      <c r="K28" s="118"/>
      <c r="L28" s="132">
        <v>-7.63</v>
      </c>
      <c r="M28" s="118"/>
      <c r="N28" s="63">
        <v>38098897</v>
      </c>
      <c r="O28" s="118"/>
      <c r="P28" s="63">
        <v>-870868767</v>
      </c>
      <c r="Q28" s="118"/>
      <c r="R28" s="63">
        <v>-20136</v>
      </c>
      <c r="S28" s="118"/>
      <c r="T28" s="63">
        <v>-832790006</v>
      </c>
      <c r="U28" s="118"/>
      <c r="V28" s="130">
        <v>-16.62</v>
      </c>
    </row>
    <row r="29" spans="1:22">
      <c r="D29" s="63"/>
      <c r="E29" s="118"/>
      <c r="F29" s="63"/>
      <c r="G29" s="118"/>
      <c r="H29" s="63"/>
      <c r="I29" s="118"/>
      <c r="J29" s="63"/>
      <c r="K29" s="118"/>
      <c r="L29" s="119"/>
      <c r="M29" s="118"/>
      <c r="N29" s="63"/>
      <c r="O29" s="118"/>
      <c r="P29" s="63"/>
      <c r="Q29" s="118"/>
      <c r="R29" s="63"/>
      <c r="S29" s="118"/>
      <c r="T29" s="63"/>
      <c r="U29" s="118"/>
      <c r="V29" s="32"/>
    </row>
    <row r="30" spans="1:22" ht="21.75" thickBot="1">
      <c r="B30" s="36" t="s">
        <v>68</v>
      </c>
      <c r="D30" s="67">
        <f>SUM(D10:D29)</f>
        <v>813794376</v>
      </c>
      <c r="E30" s="6"/>
      <c r="F30" s="67">
        <f>SUM(F10:F29)</f>
        <v>-738352873</v>
      </c>
      <c r="G30" s="6"/>
      <c r="H30" s="67">
        <f>SUM(H10:H29)</f>
        <v>-1066524946</v>
      </c>
      <c r="I30" s="6"/>
      <c r="J30" s="67">
        <f>SUM(J10:J29)</f>
        <v>-991083443</v>
      </c>
      <c r="K30" s="6"/>
      <c r="L30" s="131">
        <f>SUM(L10:L29)</f>
        <v>-70.759999999999991</v>
      </c>
      <c r="M30" s="6"/>
      <c r="N30" s="67">
        <f>SUM(N10:N29)</f>
        <v>1143893273</v>
      </c>
      <c r="O30" s="6"/>
      <c r="P30" s="67">
        <f>SUM(P10:P29)</f>
        <v>-2929242148</v>
      </c>
      <c r="Q30" s="6"/>
      <c r="R30" s="67">
        <f>SUM(R10:R29)</f>
        <v>-1083242501</v>
      </c>
      <c r="S30" s="6"/>
      <c r="T30" s="67">
        <f>SUM(T10:T29)</f>
        <v>-2868591376</v>
      </c>
      <c r="U30" s="6"/>
      <c r="V30" s="131">
        <f>SUM(V10:V29)</f>
        <v>-57.25</v>
      </c>
    </row>
    <row r="31" spans="1:22" ht="21.75" thickTop="1"/>
    <row r="32" spans="1:22" ht="21" customHeight="1">
      <c r="A32" s="214">
        <v>11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</row>
    <row r="33" spans="20:20">
      <c r="T33" s="22"/>
    </row>
  </sheetData>
  <sortState xmlns:xlrd2="http://schemas.microsoft.com/office/spreadsheetml/2017/richdata2" ref="B10:V28">
    <sortCondition descending="1" ref="T10:T28"/>
  </sortState>
  <mergeCells count="17">
    <mergeCell ref="F9"/>
    <mergeCell ref="H9"/>
    <mergeCell ref="J9"/>
    <mergeCell ref="A32:V32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30"/>
  <sheetViews>
    <sheetView rightToLeft="1" view="pageBreakPreview" topLeftCell="A4" zoomScale="85" zoomScaleNormal="70" zoomScaleSheetLayoutView="85" workbookViewId="0">
      <selection activeCell="A26" sqref="A26:R26"/>
    </sheetView>
  </sheetViews>
  <sheetFormatPr defaultRowHeight="21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65" t="s">
        <v>86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5"/>
      <c r="R2" s="15"/>
      <c r="S2" s="15"/>
      <c r="T2" s="15"/>
      <c r="U2" s="15"/>
    </row>
    <row r="3" spans="2:28" ht="30">
      <c r="B3" s="165" t="s">
        <v>39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5"/>
      <c r="R3" s="15"/>
    </row>
    <row r="4" spans="2:28" ht="30">
      <c r="B4" s="165" t="s">
        <v>129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5"/>
      <c r="R4" s="15"/>
    </row>
    <row r="5" spans="2:28" ht="54" customHeight="1"/>
    <row r="6" spans="2:28" s="2" customFormat="1" ht="30">
      <c r="B6" s="12" t="s">
        <v>247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4" customFormat="1" ht="27" customHeight="1">
      <c r="B7" s="166" t="s">
        <v>43</v>
      </c>
      <c r="D7" s="167" t="s">
        <v>41</v>
      </c>
      <c r="E7" s="167" t="s">
        <v>41</v>
      </c>
      <c r="F7" s="167" t="s">
        <v>41</v>
      </c>
      <c r="G7" s="167" t="s">
        <v>41</v>
      </c>
      <c r="H7" s="167" t="s">
        <v>41</v>
      </c>
      <c r="I7" s="167" t="s">
        <v>41</v>
      </c>
      <c r="J7" s="167" t="s">
        <v>41</v>
      </c>
      <c r="L7" s="167" t="s">
        <v>42</v>
      </c>
      <c r="M7" s="167" t="s">
        <v>42</v>
      </c>
      <c r="N7" s="167" t="s">
        <v>42</v>
      </c>
      <c r="O7" s="167" t="s">
        <v>42</v>
      </c>
      <c r="P7" s="167" t="s">
        <v>42</v>
      </c>
      <c r="Q7" s="167" t="s">
        <v>42</v>
      </c>
      <c r="R7" s="167" t="s">
        <v>42</v>
      </c>
    </row>
    <row r="8" spans="2:28" s="38" customFormat="1" ht="48" customHeight="1">
      <c r="B8" s="166" t="s">
        <v>43</v>
      </c>
      <c r="D8" s="216" t="s">
        <v>61</v>
      </c>
      <c r="E8" s="39"/>
      <c r="F8" s="216" t="s">
        <v>58</v>
      </c>
      <c r="G8" s="39"/>
      <c r="H8" s="216" t="s">
        <v>59</v>
      </c>
      <c r="I8" s="39"/>
      <c r="J8" s="216" t="s">
        <v>62</v>
      </c>
      <c r="L8" s="216" t="s">
        <v>61</v>
      </c>
      <c r="M8" s="39"/>
      <c r="N8" s="216" t="s">
        <v>58</v>
      </c>
      <c r="O8" s="39"/>
      <c r="P8" s="216" t="s">
        <v>59</v>
      </c>
      <c r="Q8" s="39"/>
      <c r="R8" s="216" t="s">
        <v>62</v>
      </c>
    </row>
    <row r="9" spans="2:28" ht="21.75">
      <c r="B9" s="35" t="s">
        <v>91</v>
      </c>
      <c r="C9" s="4"/>
      <c r="D9" s="65">
        <v>425874846</v>
      </c>
      <c r="E9" s="6"/>
      <c r="F9" s="65">
        <v>-944397995</v>
      </c>
      <c r="G9" s="6"/>
      <c r="H9" s="65">
        <v>0</v>
      </c>
      <c r="I9" s="6"/>
      <c r="J9" s="65">
        <v>-518523149</v>
      </c>
      <c r="K9" s="6"/>
      <c r="L9" s="65">
        <v>1430493410</v>
      </c>
      <c r="M9" s="6"/>
      <c r="N9" s="65">
        <v>-115857596</v>
      </c>
      <c r="O9" s="6"/>
      <c r="P9" s="65">
        <v>0</v>
      </c>
      <c r="Q9" s="4"/>
      <c r="R9" s="65">
        <v>1314635814</v>
      </c>
    </row>
    <row r="10" spans="2:28" ht="21.75">
      <c r="B10" s="4" t="s">
        <v>116</v>
      </c>
      <c r="C10" s="4"/>
      <c r="D10" s="66">
        <v>0</v>
      </c>
      <c r="E10" s="6"/>
      <c r="F10" s="66">
        <v>29742521</v>
      </c>
      <c r="G10" s="6"/>
      <c r="H10" s="66">
        <v>0</v>
      </c>
      <c r="I10" s="6"/>
      <c r="J10" s="66">
        <v>29742521</v>
      </c>
      <c r="K10" s="6"/>
      <c r="L10" s="66">
        <v>0</v>
      </c>
      <c r="M10" s="6"/>
      <c r="N10" s="66">
        <v>429663422</v>
      </c>
      <c r="O10" s="6"/>
      <c r="P10" s="66">
        <v>-8369482</v>
      </c>
      <c r="Q10" s="4"/>
      <c r="R10" s="66">
        <v>421293940</v>
      </c>
    </row>
    <row r="11" spans="2:28" ht="21.75">
      <c r="B11" s="4" t="s">
        <v>106</v>
      </c>
      <c r="C11" s="4"/>
      <c r="D11" s="66">
        <v>0</v>
      </c>
      <c r="E11" s="6"/>
      <c r="F11" s="66">
        <v>98033628</v>
      </c>
      <c r="G11" s="6"/>
      <c r="H11" s="66">
        <v>0</v>
      </c>
      <c r="I11" s="6"/>
      <c r="J11" s="66">
        <v>98033628</v>
      </c>
      <c r="K11" s="6"/>
      <c r="L11" s="66">
        <v>0</v>
      </c>
      <c r="M11" s="6"/>
      <c r="N11" s="66">
        <v>373801236</v>
      </c>
      <c r="O11" s="6"/>
      <c r="P11" s="66">
        <v>0</v>
      </c>
      <c r="Q11" s="4"/>
      <c r="R11" s="66">
        <v>373801236</v>
      </c>
    </row>
    <row r="12" spans="2:28" ht="21.75">
      <c r="B12" s="4" t="s">
        <v>80</v>
      </c>
      <c r="C12" s="4"/>
      <c r="D12" s="66">
        <v>0</v>
      </c>
      <c r="E12" s="6"/>
      <c r="F12" s="66">
        <v>-20051908</v>
      </c>
      <c r="G12" s="6"/>
      <c r="H12" s="66">
        <v>0</v>
      </c>
      <c r="I12" s="6"/>
      <c r="J12" s="66">
        <v>-20051908</v>
      </c>
      <c r="K12" s="6"/>
      <c r="L12" s="66">
        <v>0</v>
      </c>
      <c r="M12" s="6"/>
      <c r="N12" s="66">
        <v>319874310</v>
      </c>
      <c r="O12" s="6"/>
      <c r="P12" s="66">
        <v>0</v>
      </c>
      <c r="Q12" s="4"/>
      <c r="R12" s="66">
        <v>319874310</v>
      </c>
    </row>
    <row r="13" spans="2:28" ht="21.75">
      <c r="B13" s="4" t="s">
        <v>82</v>
      </c>
      <c r="C13" s="4"/>
      <c r="D13" s="66">
        <v>0</v>
      </c>
      <c r="E13" s="6"/>
      <c r="F13" s="66">
        <v>26001567</v>
      </c>
      <c r="G13" s="6"/>
      <c r="H13" s="66">
        <v>0</v>
      </c>
      <c r="I13" s="6"/>
      <c r="J13" s="66">
        <v>26001567</v>
      </c>
      <c r="K13" s="6"/>
      <c r="L13" s="66">
        <v>0</v>
      </c>
      <c r="M13" s="6"/>
      <c r="N13" s="66">
        <v>135146582</v>
      </c>
      <c r="O13" s="6"/>
      <c r="P13" s="66">
        <v>-7465045</v>
      </c>
      <c r="Q13" s="4"/>
      <c r="R13" s="66">
        <v>127681537</v>
      </c>
    </row>
    <row r="14" spans="2:28" ht="21.75">
      <c r="B14" s="4" t="s">
        <v>109</v>
      </c>
      <c r="C14" s="4"/>
      <c r="D14" s="66">
        <v>0</v>
      </c>
      <c r="E14" s="6"/>
      <c r="F14" s="66">
        <v>0</v>
      </c>
      <c r="G14" s="6"/>
      <c r="H14" s="66">
        <v>21893957</v>
      </c>
      <c r="I14" s="6"/>
      <c r="J14" s="66">
        <v>21893957</v>
      </c>
      <c r="K14" s="6"/>
      <c r="L14" s="66">
        <v>0</v>
      </c>
      <c r="M14" s="6"/>
      <c r="N14" s="66">
        <v>0</v>
      </c>
      <c r="O14" s="6"/>
      <c r="P14" s="66">
        <v>9513536</v>
      </c>
      <c r="Q14" s="4"/>
      <c r="R14" s="66">
        <v>9513536</v>
      </c>
    </row>
    <row r="15" spans="2:28" ht="21.75">
      <c r="B15" s="4" t="s">
        <v>89</v>
      </c>
      <c r="C15" s="4"/>
      <c r="D15" s="66">
        <v>0</v>
      </c>
      <c r="E15" s="6"/>
      <c r="F15" s="66">
        <v>2590258</v>
      </c>
      <c r="G15" s="6"/>
      <c r="H15" s="66">
        <v>0</v>
      </c>
      <c r="I15" s="6"/>
      <c r="J15" s="66">
        <v>2590258</v>
      </c>
      <c r="K15" s="6"/>
      <c r="L15" s="66">
        <v>0</v>
      </c>
      <c r="M15" s="6"/>
      <c r="N15" s="66">
        <v>6778999</v>
      </c>
      <c r="O15" s="6"/>
      <c r="P15" s="66">
        <v>0</v>
      </c>
      <c r="Q15" s="4"/>
      <c r="R15" s="66">
        <v>6778999</v>
      </c>
    </row>
    <row r="16" spans="2:28" ht="21.75">
      <c r="B16" s="4" t="s">
        <v>115</v>
      </c>
      <c r="C16" s="4"/>
      <c r="D16" s="66">
        <v>0</v>
      </c>
      <c r="E16" s="6"/>
      <c r="F16" s="66">
        <v>0</v>
      </c>
      <c r="G16" s="6"/>
      <c r="H16" s="66">
        <v>0</v>
      </c>
      <c r="I16" s="6"/>
      <c r="J16" s="66">
        <v>0</v>
      </c>
      <c r="K16" s="6"/>
      <c r="L16" s="66">
        <v>0</v>
      </c>
      <c r="M16" s="6"/>
      <c r="N16" s="66">
        <v>0</v>
      </c>
      <c r="O16" s="6"/>
      <c r="P16" s="66">
        <v>-11683877</v>
      </c>
      <c r="Q16" s="4"/>
      <c r="R16" s="66">
        <v>-11683877</v>
      </c>
    </row>
    <row r="17" spans="1:18" ht="21.75">
      <c r="B17" s="4" t="s">
        <v>121</v>
      </c>
      <c r="C17" s="4"/>
      <c r="D17" s="66">
        <v>0</v>
      </c>
      <c r="E17" s="6"/>
      <c r="F17" s="66">
        <v>0</v>
      </c>
      <c r="G17" s="6"/>
      <c r="H17" s="66">
        <v>0</v>
      </c>
      <c r="I17" s="6"/>
      <c r="J17" s="66">
        <v>0</v>
      </c>
      <c r="K17" s="6"/>
      <c r="L17" s="66">
        <v>0</v>
      </c>
      <c r="M17" s="6"/>
      <c r="N17" s="66">
        <v>0</v>
      </c>
      <c r="O17" s="6"/>
      <c r="P17" s="66">
        <v>-13209603</v>
      </c>
      <c r="Q17" s="4"/>
      <c r="R17" s="66">
        <v>-13209603</v>
      </c>
    </row>
    <row r="18" spans="1:18" ht="21.75">
      <c r="B18" s="4" t="s">
        <v>103</v>
      </c>
      <c r="C18" s="4"/>
      <c r="D18" s="66">
        <v>0</v>
      </c>
      <c r="E18" s="6"/>
      <c r="F18" s="66">
        <v>0</v>
      </c>
      <c r="G18" s="6"/>
      <c r="H18" s="66">
        <v>0</v>
      </c>
      <c r="I18" s="6"/>
      <c r="J18" s="66">
        <v>0</v>
      </c>
      <c r="K18" s="6"/>
      <c r="L18" s="66">
        <v>0</v>
      </c>
      <c r="M18" s="6"/>
      <c r="N18" s="66">
        <v>0</v>
      </c>
      <c r="O18" s="6"/>
      <c r="P18" s="66">
        <v>-15236034</v>
      </c>
      <c r="Q18" s="4"/>
      <c r="R18" s="66">
        <v>-15236034</v>
      </c>
    </row>
    <row r="19" spans="1:18" ht="21.75">
      <c r="B19" s="4" t="s">
        <v>119</v>
      </c>
      <c r="C19" s="4"/>
      <c r="D19" s="66">
        <v>0</v>
      </c>
      <c r="E19" s="6"/>
      <c r="F19" s="66">
        <v>0</v>
      </c>
      <c r="G19" s="6"/>
      <c r="H19" s="66">
        <v>0</v>
      </c>
      <c r="I19" s="6"/>
      <c r="J19" s="66">
        <v>0</v>
      </c>
      <c r="K19" s="6"/>
      <c r="L19" s="66">
        <v>0</v>
      </c>
      <c r="M19" s="6"/>
      <c r="N19" s="66">
        <v>0</v>
      </c>
      <c r="O19" s="6"/>
      <c r="P19" s="66">
        <v>-17842764</v>
      </c>
      <c r="Q19" s="4"/>
      <c r="R19" s="66">
        <v>-17842764</v>
      </c>
    </row>
    <row r="20" spans="1:18" ht="21.75">
      <c r="B20" s="4" t="s">
        <v>84</v>
      </c>
      <c r="C20" s="4"/>
      <c r="D20" s="66">
        <v>0</v>
      </c>
      <c r="E20" s="6"/>
      <c r="F20" s="66">
        <v>0</v>
      </c>
      <c r="G20" s="6"/>
      <c r="H20" s="66">
        <v>0</v>
      </c>
      <c r="I20" s="6"/>
      <c r="J20" s="66">
        <v>0</v>
      </c>
      <c r="K20" s="6"/>
      <c r="L20" s="66">
        <v>0</v>
      </c>
      <c r="M20" s="6"/>
      <c r="N20" s="66">
        <v>0</v>
      </c>
      <c r="O20" s="6"/>
      <c r="P20" s="66">
        <v>-18416257</v>
      </c>
      <c r="Q20" s="4"/>
      <c r="R20" s="66">
        <v>-18416257</v>
      </c>
    </row>
    <row r="21" spans="1:18" ht="21.75">
      <c r="B21" s="4" t="s">
        <v>79</v>
      </c>
      <c r="C21" s="4"/>
      <c r="D21" s="66">
        <v>0</v>
      </c>
      <c r="E21" s="6"/>
      <c r="F21" s="66">
        <v>0</v>
      </c>
      <c r="G21" s="6"/>
      <c r="H21" s="66">
        <v>0</v>
      </c>
      <c r="I21" s="6"/>
      <c r="J21" s="66">
        <v>0</v>
      </c>
      <c r="K21" s="6"/>
      <c r="L21" s="66">
        <v>0</v>
      </c>
      <c r="M21" s="6"/>
      <c r="N21" s="66">
        <v>0</v>
      </c>
      <c r="O21" s="6"/>
      <c r="P21" s="66">
        <v>-66464947</v>
      </c>
      <c r="Q21" s="4"/>
      <c r="R21" s="66">
        <v>-66464947</v>
      </c>
    </row>
    <row r="22" spans="1:18" ht="21.75">
      <c r="B22" s="4" t="s">
        <v>96</v>
      </c>
      <c r="C22" s="4"/>
      <c r="D22" s="66">
        <v>0</v>
      </c>
      <c r="E22" s="6"/>
      <c r="F22" s="66">
        <v>0</v>
      </c>
      <c r="G22" s="6"/>
      <c r="H22" s="66">
        <v>0</v>
      </c>
      <c r="I22" s="6"/>
      <c r="J22" s="66">
        <v>0</v>
      </c>
      <c r="K22" s="6"/>
      <c r="L22" s="66">
        <v>0</v>
      </c>
      <c r="M22" s="6"/>
      <c r="N22" s="66">
        <v>0</v>
      </c>
      <c r="O22" s="6"/>
      <c r="P22" s="66">
        <v>-455435619</v>
      </c>
      <c r="Q22" s="4"/>
      <c r="R22" s="66">
        <v>-455435619</v>
      </c>
    </row>
    <row r="23" spans="1:18" ht="21.75">
      <c r="B23" s="4"/>
      <c r="C23" s="4"/>
      <c r="D23" s="66"/>
      <c r="E23" s="6"/>
      <c r="F23" s="66"/>
      <c r="G23" s="6"/>
      <c r="H23" s="66"/>
      <c r="I23" s="6"/>
      <c r="J23" s="66"/>
      <c r="K23" s="6"/>
      <c r="L23" s="66"/>
      <c r="M23" s="6"/>
      <c r="N23" s="66"/>
      <c r="O23" s="6"/>
      <c r="P23" s="66"/>
      <c r="Q23" s="4"/>
      <c r="R23" s="66"/>
    </row>
    <row r="24" spans="1:18" ht="24.75" thickBot="1">
      <c r="B24" s="19" t="s">
        <v>68</v>
      </c>
      <c r="D24" s="68">
        <f>SUM(D9:D23)</f>
        <v>425874846</v>
      </c>
      <c r="E24" s="68">
        <f t="shared" ref="E24:K24" si="0">SUM(E9:E22)</f>
        <v>0</v>
      </c>
      <c r="F24" s="68">
        <f>SUM(F9:F22)</f>
        <v>-808081929</v>
      </c>
      <c r="G24" s="68">
        <f t="shared" si="0"/>
        <v>0</v>
      </c>
      <c r="H24" s="68">
        <f>SUM(H9:H22)</f>
        <v>21893957</v>
      </c>
      <c r="I24" s="68">
        <f t="shared" si="0"/>
        <v>0</v>
      </c>
      <c r="J24" s="68">
        <f>SUM(J9:J22)</f>
        <v>-360313126</v>
      </c>
      <c r="K24" s="68">
        <f t="shared" si="0"/>
        <v>0</v>
      </c>
      <c r="L24" s="68">
        <f>SUM(L9:L23)</f>
        <v>1430493410</v>
      </c>
      <c r="M24" s="68">
        <f t="shared" ref="M24:Q24" si="1">SUM(M9:M22)</f>
        <v>0</v>
      </c>
      <c r="N24" s="68">
        <f>SUM(N9:N22)</f>
        <v>1149406953</v>
      </c>
      <c r="O24" s="68">
        <f t="shared" si="1"/>
        <v>0</v>
      </c>
      <c r="P24" s="68">
        <f>SUM(P9:P23)</f>
        <v>-604610092</v>
      </c>
      <c r="Q24" s="68">
        <f t="shared" si="1"/>
        <v>0</v>
      </c>
      <c r="R24" s="68">
        <f>SUM(R9:R23)</f>
        <v>1975290271</v>
      </c>
    </row>
    <row r="25" spans="1:18" ht="21.75" thickTop="1">
      <c r="L25"/>
    </row>
    <row r="26" spans="1:18" ht="21" customHeight="1">
      <c r="A26" s="164">
        <v>12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</row>
    <row r="27" spans="1:18">
      <c r="L27"/>
    </row>
    <row r="28" spans="1:18">
      <c r="L28"/>
    </row>
    <row r="29" spans="1:18">
      <c r="L29"/>
    </row>
    <row r="30" spans="1:18">
      <c r="L30"/>
    </row>
  </sheetData>
  <sortState xmlns:xlrd2="http://schemas.microsoft.com/office/spreadsheetml/2017/richdata2" ref="B9:R22">
    <sortCondition descending="1" ref="R9:R22"/>
  </sortState>
  <mergeCells count="15">
    <mergeCell ref="A26:R26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Z35"/>
  <sheetViews>
    <sheetView rightToLeft="1" view="pageBreakPreview" topLeftCell="A10" zoomScale="70" zoomScaleNormal="70" zoomScaleSheetLayoutView="70" workbookViewId="0">
      <selection activeCell="A34" sqref="A34:J34"/>
    </sheetView>
  </sheetViews>
  <sheetFormatPr defaultRowHeight="21.75" customHeight="1"/>
  <cols>
    <col min="1" max="1" width="3" style="2" customWidth="1"/>
    <col min="2" max="2" width="4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>
      <c r="B2" s="165" t="s">
        <v>86</v>
      </c>
      <c r="C2" s="165"/>
      <c r="D2" s="165"/>
      <c r="E2" s="165"/>
      <c r="F2" s="165"/>
      <c r="G2" s="165"/>
      <c r="H2" s="165"/>
      <c r="I2" s="165"/>
      <c r="J2" s="165"/>
    </row>
    <row r="3" spans="2:26" ht="31.5" customHeight="1">
      <c r="B3" s="165" t="s">
        <v>39</v>
      </c>
      <c r="C3" s="165"/>
      <c r="D3" s="165"/>
      <c r="E3" s="165"/>
      <c r="F3" s="165"/>
      <c r="G3" s="165"/>
      <c r="H3" s="165"/>
      <c r="I3" s="165"/>
      <c r="J3" s="165"/>
    </row>
    <row r="4" spans="2:26" ht="31.5" customHeight="1">
      <c r="B4" s="165" t="s">
        <v>129</v>
      </c>
      <c r="C4" s="165"/>
      <c r="D4" s="165"/>
      <c r="E4" s="165"/>
      <c r="F4" s="165"/>
      <c r="G4" s="165"/>
      <c r="H4" s="165"/>
      <c r="I4" s="165"/>
      <c r="J4" s="165"/>
    </row>
    <row r="5" spans="2:26" ht="73.5" customHeight="1"/>
    <row r="6" spans="2:26" ht="30">
      <c r="B6" s="12" t="s">
        <v>248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30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45" customHeight="1">
      <c r="B8" s="169" t="s">
        <v>63</v>
      </c>
      <c r="C8" s="169" t="s">
        <v>63</v>
      </c>
      <c r="D8" s="169" t="s">
        <v>41</v>
      </c>
      <c r="E8" s="169" t="s">
        <v>41</v>
      </c>
      <c r="F8" s="169" t="s">
        <v>41</v>
      </c>
      <c r="H8" s="169" t="s">
        <v>42</v>
      </c>
      <c r="I8" s="169" t="s">
        <v>42</v>
      </c>
      <c r="J8" s="169" t="s">
        <v>42</v>
      </c>
    </row>
    <row r="9" spans="2:26" s="30" customFormat="1" ht="50.25" customHeight="1">
      <c r="B9" s="218" t="s">
        <v>64</v>
      </c>
      <c r="D9" s="218" t="s">
        <v>65</v>
      </c>
      <c r="F9" s="218" t="s">
        <v>66</v>
      </c>
      <c r="H9" s="218" t="s">
        <v>65</v>
      </c>
      <c r="J9" s="218" t="s">
        <v>66</v>
      </c>
    </row>
    <row r="10" spans="2:26" s="4" customFormat="1" ht="22.5" customHeight="1">
      <c r="B10" s="35" t="s">
        <v>155</v>
      </c>
      <c r="D10" s="65">
        <v>663914663</v>
      </c>
      <c r="E10" s="6"/>
      <c r="F10" s="10"/>
      <c r="G10" s="6"/>
      <c r="H10" s="65">
        <v>2113894608</v>
      </c>
      <c r="I10" s="6"/>
      <c r="J10" s="95"/>
    </row>
    <row r="11" spans="2:26" s="4" customFormat="1" ht="22.5" customHeight="1">
      <c r="B11" s="4" t="s">
        <v>176</v>
      </c>
      <c r="D11" s="66">
        <v>216363395</v>
      </c>
      <c r="E11" s="6"/>
      <c r="F11" s="6"/>
      <c r="G11" s="6"/>
      <c r="H11" s="66">
        <v>1369857924</v>
      </c>
      <c r="I11" s="6"/>
      <c r="J11" s="32"/>
    </row>
    <row r="12" spans="2:26" s="4" customFormat="1" ht="22.5" customHeight="1">
      <c r="B12" s="4" t="s">
        <v>175</v>
      </c>
      <c r="D12" s="66">
        <v>129086336</v>
      </c>
      <c r="E12" s="6"/>
      <c r="F12" s="6"/>
      <c r="G12" s="6"/>
      <c r="H12" s="66">
        <v>1048643862</v>
      </c>
      <c r="I12" s="6"/>
      <c r="J12" s="32"/>
    </row>
    <row r="13" spans="2:26" s="4" customFormat="1" ht="22.5" customHeight="1">
      <c r="B13" s="4" t="s">
        <v>174</v>
      </c>
      <c r="D13" s="66">
        <v>74077435</v>
      </c>
      <c r="E13" s="6"/>
      <c r="F13" s="6"/>
      <c r="G13" s="6"/>
      <c r="H13" s="66">
        <v>497534269</v>
      </c>
      <c r="I13" s="6"/>
      <c r="J13" s="32"/>
    </row>
    <row r="14" spans="2:26" s="4" customFormat="1" ht="22.5" customHeight="1">
      <c r="B14" s="4" t="s">
        <v>153</v>
      </c>
      <c r="D14" s="66">
        <v>477092876</v>
      </c>
      <c r="E14" s="6"/>
      <c r="F14" s="6"/>
      <c r="G14" s="6"/>
      <c r="H14" s="66">
        <v>477092876</v>
      </c>
      <c r="I14" s="6"/>
      <c r="J14" s="32"/>
    </row>
    <row r="15" spans="2:26" s="4" customFormat="1" ht="22.5" customHeight="1">
      <c r="B15" s="4" t="s">
        <v>154</v>
      </c>
      <c r="D15" s="66">
        <v>364442622</v>
      </c>
      <c r="E15" s="6"/>
      <c r="F15" s="6"/>
      <c r="G15" s="6"/>
      <c r="H15" s="66">
        <v>364442622</v>
      </c>
      <c r="I15" s="6"/>
      <c r="J15" s="32"/>
    </row>
    <row r="16" spans="2:26" s="4" customFormat="1" ht="22.5" customHeight="1">
      <c r="B16" s="4" t="s">
        <v>208</v>
      </c>
      <c r="D16" s="66">
        <v>0</v>
      </c>
      <c r="E16" s="6"/>
      <c r="F16" s="6"/>
      <c r="G16" s="6"/>
      <c r="H16" s="66">
        <v>168430497</v>
      </c>
      <c r="I16" s="6"/>
      <c r="J16" s="32"/>
    </row>
    <row r="17" spans="2:10" s="4" customFormat="1" ht="22.5" customHeight="1">
      <c r="B17" s="4" t="s">
        <v>209</v>
      </c>
      <c r="D17" s="66">
        <v>0</v>
      </c>
      <c r="E17" s="6"/>
      <c r="F17" s="6"/>
      <c r="G17" s="6"/>
      <c r="H17" s="66">
        <v>127274042</v>
      </c>
      <c r="I17" s="6"/>
      <c r="J17" s="32"/>
    </row>
    <row r="18" spans="2:10" s="4" customFormat="1" ht="22.5" customHeight="1">
      <c r="B18" s="4" t="s">
        <v>210</v>
      </c>
      <c r="D18" s="66">
        <v>38984</v>
      </c>
      <c r="E18" s="6"/>
      <c r="F18" s="6"/>
      <c r="G18" s="6"/>
      <c r="H18" s="66">
        <v>172669</v>
      </c>
      <c r="I18" s="6"/>
      <c r="J18" s="32"/>
    </row>
    <row r="19" spans="2:10" s="4" customFormat="1" ht="22.5" customHeight="1">
      <c r="B19" s="4" t="s">
        <v>159</v>
      </c>
      <c r="D19" s="66">
        <v>23132</v>
      </c>
      <c r="E19" s="6"/>
      <c r="F19" s="6"/>
      <c r="G19" s="6"/>
      <c r="H19" s="66">
        <v>89844</v>
      </c>
      <c r="I19" s="6"/>
      <c r="J19" s="32"/>
    </row>
    <row r="20" spans="2:10" s="4" customFormat="1" ht="22.5" customHeight="1">
      <c r="B20" s="4" t="s">
        <v>169</v>
      </c>
      <c r="D20" s="66">
        <v>30039</v>
      </c>
      <c r="E20" s="6"/>
      <c r="F20" s="6"/>
      <c r="G20" s="6"/>
      <c r="H20" s="66">
        <v>88222</v>
      </c>
      <c r="I20" s="6"/>
      <c r="J20" s="32"/>
    </row>
    <row r="21" spans="2:10" s="4" customFormat="1" ht="22.5" customHeight="1">
      <c r="B21" s="4" t="s">
        <v>166</v>
      </c>
      <c r="D21" s="66">
        <v>3981</v>
      </c>
      <c r="E21" s="6"/>
      <c r="F21" s="6"/>
      <c r="G21" s="6"/>
      <c r="H21" s="66">
        <v>11642</v>
      </c>
      <c r="I21" s="6"/>
      <c r="J21" s="32"/>
    </row>
    <row r="22" spans="2:10" s="4" customFormat="1" ht="22.5" customHeight="1">
      <c r="B22" s="4" t="s">
        <v>165</v>
      </c>
      <c r="D22" s="66">
        <v>4023</v>
      </c>
      <c r="E22" s="6"/>
      <c r="F22" s="6"/>
      <c r="G22" s="6"/>
      <c r="H22" s="66">
        <v>10859</v>
      </c>
      <c r="I22" s="6"/>
      <c r="J22" s="32"/>
    </row>
    <row r="23" spans="2:10" s="4" customFormat="1" ht="22.5" customHeight="1">
      <c r="B23" s="4" t="s">
        <v>163</v>
      </c>
      <c r="D23" s="66">
        <v>3571</v>
      </c>
      <c r="E23" s="6"/>
      <c r="F23" s="6"/>
      <c r="G23" s="6"/>
      <c r="H23" s="66">
        <v>10338</v>
      </c>
      <c r="I23" s="6"/>
      <c r="J23" s="32"/>
    </row>
    <row r="24" spans="2:10" s="4" customFormat="1" ht="22.5" customHeight="1">
      <c r="B24" s="4" t="s">
        <v>160</v>
      </c>
      <c r="D24" s="66">
        <v>8925</v>
      </c>
      <c r="E24" s="6"/>
      <c r="F24" s="6"/>
      <c r="G24" s="6"/>
      <c r="H24" s="66">
        <v>9757</v>
      </c>
      <c r="I24" s="6"/>
      <c r="J24" s="32"/>
    </row>
    <row r="25" spans="2:10" s="4" customFormat="1" ht="22.5" customHeight="1">
      <c r="B25" s="4" t="s">
        <v>167</v>
      </c>
      <c r="D25" s="66">
        <v>3829</v>
      </c>
      <c r="E25" s="6"/>
      <c r="F25" s="6"/>
      <c r="G25" s="6"/>
      <c r="H25" s="66">
        <v>9224</v>
      </c>
      <c r="I25" s="6"/>
      <c r="J25" s="32"/>
    </row>
    <row r="26" spans="2:10" s="4" customFormat="1" ht="22.5" customHeight="1">
      <c r="B26" s="4" t="s">
        <v>162</v>
      </c>
      <c r="D26" s="66">
        <v>4034</v>
      </c>
      <c r="E26" s="6"/>
      <c r="F26" s="6"/>
      <c r="G26" s="6"/>
      <c r="H26" s="66">
        <v>7791</v>
      </c>
      <c r="I26" s="6"/>
      <c r="J26" s="32"/>
    </row>
    <row r="27" spans="2:10" s="4" customFormat="1" ht="22.5" customHeight="1">
      <c r="B27" s="4" t="s">
        <v>168</v>
      </c>
      <c r="D27" s="66">
        <v>2460</v>
      </c>
      <c r="E27" s="6"/>
      <c r="F27" s="6"/>
      <c r="G27" s="6"/>
      <c r="H27" s="66">
        <v>7194</v>
      </c>
      <c r="I27" s="6"/>
      <c r="J27" s="32"/>
    </row>
    <row r="28" spans="2:10" s="4" customFormat="1" ht="22.5" customHeight="1">
      <c r="B28" s="4" t="s">
        <v>164</v>
      </c>
      <c r="D28" s="66">
        <v>4965</v>
      </c>
      <c r="E28" s="6"/>
      <c r="F28" s="6"/>
      <c r="G28" s="6"/>
      <c r="H28" s="66">
        <v>6403</v>
      </c>
      <c r="I28" s="6"/>
      <c r="J28" s="32"/>
    </row>
    <row r="29" spans="2:10" s="4" customFormat="1" ht="22.5" customHeight="1">
      <c r="B29" s="4" t="s">
        <v>171</v>
      </c>
      <c r="D29" s="66">
        <v>1632</v>
      </c>
      <c r="E29" s="6"/>
      <c r="F29" s="6"/>
      <c r="G29" s="6"/>
      <c r="H29" s="66">
        <v>3178</v>
      </c>
      <c r="I29" s="6"/>
      <c r="J29" s="32"/>
    </row>
    <row r="30" spans="2:10" s="4" customFormat="1" ht="22.5" customHeight="1">
      <c r="B30" s="4" t="s">
        <v>172</v>
      </c>
      <c r="D30" s="66">
        <v>423</v>
      </c>
      <c r="E30" s="6"/>
      <c r="F30" s="6"/>
      <c r="G30" s="6"/>
      <c r="H30" s="66">
        <v>1243</v>
      </c>
      <c r="I30" s="6"/>
      <c r="J30" s="32"/>
    </row>
    <row r="31" spans="2:10" s="4" customFormat="1" ht="21.75" customHeight="1">
      <c r="D31" s="66"/>
      <c r="E31" s="6"/>
      <c r="F31" s="6"/>
      <c r="G31" s="6"/>
      <c r="H31" s="66"/>
      <c r="I31" s="6"/>
      <c r="J31" s="32"/>
    </row>
    <row r="32" spans="2:10" ht="21.75" customHeight="1" thickBot="1">
      <c r="B32" s="217" t="s">
        <v>68</v>
      </c>
      <c r="C32" s="217"/>
      <c r="D32" s="68">
        <f>SUM(D10:D31)</f>
        <v>1925107325</v>
      </c>
      <c r="E32" s="69"/>
      <c r="F32" s="70"/>
      <c r="G32" s="69"/>
      <c r="H32" s="68">
        <f>SUM(H10:H31)</f>
        <v>6167599064</v>
      </c>
      <c r="I32" s="69"/>
      <c r="J32" s="97"/>
    </row>
    <row r="33" spans="1:10" ht="21.75" customHeight="1" thickTop="1">
      <c r="D33" s="2" t="s">
        <v>235</v>
      </c>
      <c r="J33" s="94"/>
    </row>
    <row r="34" spans="1:10" ht="21" customHeight="1">
      <c r="A34" s="164">
        <v>13</v>
      </c>
      <c r="B34" s="164"/>
      <c r="C34" s="164"/>
      <c r="D34" s="164"/>
      <c r="E34" s="164"/>
      <c r="F34" s="164"/>
      <c r="G34" s="164"/>
      <c r="H34" s="164"/>
      <c r="I34" s="164"/>
      <c r="J34" s="164"/>
    </row>
    <row r="35" spans="1:10" ht="21.75" customHeight="1">
      <c r="J35" s="94"/>
    </row>
  </sheetData>
  <sortState xmlns:xlrd2="http://schemas.microsoft.com/office/spreadsheetml/2017/richdata2" ref="B10:H30">
    <sortCondition descending="1" ref="H10:H30"/>
  </sortState>
  <mergeCells count="13">
    <mergeCell ref="A34:J34"/>
    <mergeCell ref="B2:J2"/>
    <mergeCell ref="B3:J3"/>
    <mergeCell ref="B4:J4"/>
    <mergeCell ref="B32:C32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6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P17"/>
  <sheetViews>
    <sheetView rightToLeft="1" view="pageBreakPreview" topLeftCell="A4" zoomScale="90" zoomScaleNormal="70" zoomScaleSheetLayoutView="90" workbookViewId="0">
      <selection activeCell="A18" sqref="A18"/>
    </sheetView>
  </sheetViews>
  <sheetFormatPr defaultRowHeight="21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>
      <c r="B2" s="165" t="s">
        <v>86</v>
      </c>
      <c r="C2" s="165"/>
      <c r="D2" s="165"/>
      <c r="E2" s="165"/>
      <c r="F2" s="165"/>
    </row>
    <row r="3" spans="2:16" ht="30">
      <c r="B3" s="165" t="s">
        <v>39</v>
      </c>
      <c r="C3" s="165"/>
      <c r="D3" s="165"/>
      <c r="E3" s="165"/>
      <c r="F3" s="165"/>
    </row>
    <row r="4" spans="2:16" ht="30">
      <c r="B4" s="165" t="s">
        <v>129</v>
      </c>
      <c r="C4" s="165"/>
      <c r="D4" s="165"/>
      <c r="E4" s="165"/>
      <c r="F4" s="165"/>
    </row>
    <row r="5" spans="2:16" ht="125.25" customHeight="1"/>
    <row r="6" spans="2:16" s="19" customFormat="1" ht="24">
      <c r="B6" s="46" t="s">
        <v>249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2:16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>
      <c r="B8" s="206" t="s">
        <v>67</v>
      </c>
      <c r="D8" s="165" t="s">
        <v>41</v>
      </c>
      <c r="F8" s="165" t="s">
        <v>130</v>
      </c>
    </row>
    <row r="9" spans="2:16" ht="30">
      <c r="B9" s="220" t="s">
        <v>67</v>
      </c>
      <c r="D9" s="221" t="s">
        <v>36</v>
      </c>
      <c r="F9" s="221" t="s">
        <v>36</v>
      </c>
    </row>
    <row r="10" spans="2:16">
      <c r="B10" s="2" t="s">
        <v>67</v>
      </c>
      <c r="D10" s="71">
        <v>2405269</v>
      </c>
      <c r="E10" s="69"/>
      <c r="F10" s="71">
        <v>6930487</v>
      </c>
    </row>
    <row r="11" spans="2:16">
      <c r="B11" s="2" t="s">
        <v>87</v>
      </c>
      <c r="D11" s="71">
        <v>0</v>
      </c>
      <c r="E11" s="69"/>
      <c r="F11" s="71">
        <v>6478497</v>
      </c>
    </row>
    <row r="12" spans="2:16">
      <c r="B12" s="2" t="s">
        <v>128</v>
      </c>
      <c r="D12" s="71">
        <v>60</v>
      </c>
      <c r="E12" s="69"/>
      <c r="F12" s="71">
        <v>61169</v>
      </c>
    </row>
    <row r="13" spans="2:16" ht="21.75" thickBot="1">
      <c r="B13" s="24" t="s">
        <v>68</v>
      </c>
      <c r="D13" s="68">
        <f>SUM(D10:D12)</f>
        <v>2405329</v>
      </c>
      <c r="E13" s="69"/>
      <c r="F13" s="68">
        <f>SUM(F10:F12)</f>
        <v>13470153</v>
      </c>
    </row>
    <row r="14" spans="2:16" ht="21.75" thickTop="1"/>
    <row r="15" spans="2:16" ht="85.5" customHeight="1"/>
    <row r="16" spans="2:16" ht="54" customHeight="1"/>
    <row r="17" spans="1:6" ht="27" customHeight="1">
      <c r="A17" s="219">
        <v>14</v>
      </c>
      <c r="B17" s="219"/>
      <c r="C17" s="219"/>
      <c r="D17" s="219"/>
      <c r="E17" s="219"/>
      <c r="F17" s="219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83A6-3BCF-46BD-91E7-A4B25CDA2C41}">
  <sheetPr>
    <pageSetUpPr fitToPage="1"/>
  </sheetPr>
  <dimension ref="A1:K21"/>
  <sheetViews>
    <sheetView rightToLeft="1" view="pageBreakPreview" zoomScale="60" zoomScaleNormal="100" workbookViewId="0">
      <selection activeCell="A16" sqref="A16"/>
    </sheetView>
  </sheetViews>
  <sheetFormatPr defaultRowHeight="1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>
      <c r="A1" s="182" t="s">
        <v>86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25.5">
      <c r="A2" s="182" t="s">
        <v>39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1" ht="25.5">
      <c r="A3" s="182" t="s">
        <v>129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4" spans="1:11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1" ht="24">
      <c r="A5" s="222" t="s">
        <v>256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</row>
    <row r="6" spans="1:11" ht="21">
      <c r="A6" s="126"/>
      <c r="B6" s="126"/>
      <c r="C6" s="126"/>
      <c r="D6" s="126"/>
      <c r="E6" s="126"/>
      <c r="F6" s="126"/>
      <c r="G6" s="126"/>
      <c r="H6" s="126"/>
      <c r="I6" s="128" t="s">
        <v>41</v>
      </c>
      <c r="J6" s="126"/>
      <c r="K6" s="128" t="s">
        <v>184</v>
      </c>
    </row>
    <row r="7" spans="1:11" ht="114" customHeight="1">
      <c r="A7" s="128" t="s">
        <v>216</v>
      </c>
      <c r="B7" s="126"/>
      <c r="C7" s="144" t="s">
        <v>217</v>
      </c>
      <c r="D7" s="126"/>
      <c r="E7" s="144" t="s">
        <v>218</v>
      </c>
      <c r="F7" s="126"/>
      <c r="G7" s="144" t="s">
        <v>219</v>
      </c>
      <c r="H7" s="126"/>
      <c r="I7" s="143" t="s">
        <v>220</v>
      </c>
      <c r="J7" s="126"/>
      <c r="K7" s="143" t="s">
        <v>220</v>
      </c>
    </row>
    <row r="8" spans="1:11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1:11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</row>
    <row r="10" spans="1:11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</row>
    <row r="11" spans="1:11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</row>
    <row r="12" spans="1:11" ht="15.75" thickBot="1">
      <c r="A12" s="161" t="s">
        <v>62</v>
      </c>
      <c r="B12" s="126"/>
      <c r="C12" s="160"/>
      <c r="D12" s="126"/>
      <c r="E12" s="160"/>
      <c r="F12" s="126"/>
      <c r="G12" s="160"/>
      <c r="H12" s="126"/>
      <c r="I12" s="160"/>
      <c r="J12" s="126"/>
      <c r="K12" s="160"/>
    </row>
    <row r="13" spans="1:11" ht="15.75" thickTop="1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</row>
    <row r="14" spans="1:11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</row>
    <row r="15" spans="1:11" ht="29.25" customHeight="1">
      <c r="A15" s="203">
        <v>15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</row>
    <row r="16" spans="1:11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</row>
    <row r="17" spans="1:11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</row>
    <row r="18" spans="1:11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</row>
    <row r="19" spans="1:11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</row>
    <row r="20" spans="1:11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</row>
    <row r="21" spans="1:11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</row>
  </sheetData>
  <mergeCells count="5">
    <mergeCell ref="A1:K1"/>
    <mergeCell ref="A2:K2"/>
    <mergeCell ref="A3:K3"/>
    <mergeCell ref="A5:K5"/>
    <mergeCell ref="A15:K15"/>
  </mergeCells>
  <pageMargins left="0.7" right="0.7" top="0.75" bottom="0.75" header="0.3" footer="0.3"/>
  <pageSetup paperSize="9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2"/>
  <sheetViews>
    <sheetView rightToLeft="1" view="pageBreakPreview" zoomScale="85" zoomScaleNormal="110" zoomScaleSheetLayoutView="85" workbookViewId="0">
      <selection activeCell="J18" sqref="J18"/>
    </sheetView>
  </sheetViews>
  <sheetFormatPr defaultRowHeight="21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65" t="s">
        <v>86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</row>
    <row r="3" spans="2:28" ht="30">
      <c r="B3" s="165" t="s">
        <v>39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</row>
    <row r="4" spans="2:28" ht="30">
      <c r="B4" s="165" t="s">
        <v>129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</row>
    <row r="5" spans="2:28" ht="67.5" customHeight="1"/>
    <row r="6" spans="2:28" ht="30">
      <c r="B6" s="190" t="s">
        <v>257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30" customFormat="1" ht="24">
      <c r="B7" s="223" t="s">
        <v>1</v>
      </c>
      <c r="D7" s="218" t="s">
        <v>47</v>
      </c>
      <c r="E7" s="218" t="s">
        <v>47</v>
      </c>
      <c r="F7" s="218" t="s">
        <v>47</v>
      </c>
      <c r="G7" s="218" t="s">
        <v>47</v>
      </c>
      <c r="H7" s="218" t="s">
        <v>47</v>
      </c>
      <c r="J7" s="218" t="s">
        <v>41</v>
      </c>
      <c r="K7" s="218" t="s">
        <v>41</v>
      </c>
      <c r="L7" s="218" t="s">
        <v>41</v>
      </c>
      <c r="M7" s="218" t="s">
        <v>41</v>
      </c>
      <c r="N7" s="218" t="s">
        <v>41</v>
      </c>
      <c r="P7" s="218" t="s">
        <v>42</v>
      </c>
      <c r="Q7" s="218" t="s">
        <v>42</v>
      </c>
      <c r="R7" s="218" t="s">
        <v>42</v>
      </c>
      <c r="S7" s="218" t="s">
        <v>42</v>
      </c>
      <c r="T7" s="218" t="s">
        <v>42</v>
      </c>
    </row>
    <row r="8" spans="2:28" s="30" customFormat="1" ht="63.75" customHeight="1">
      <c r="B8" s="223" t="s">
        <v>1</v>
      </c>
      <c r="D8" s="125" t="s">
        <v>211</v>
      </c>
      <c r="E8" s="45"/>
      <c r="F8" s="224" t="s">
        <v>48</v>
      </c>
      <c r="G8" s="45"/>
      <c r="H8" s="224" t="s">
        <v>49</v>
      </c>
      <c r="J8" s="224" t="s">
        <v>50</v>
      </c>
      <c r="K8" s="45"/>
      <c r="L8" s="224" t="s">
        <v>45</v>
      </c>
      <c r="M8" s="45"/>
      <c r="N8" s="224" t="s">
        <v>51</v>
      </c>
      <c r="P8" s="224" t="s">
        <v>50</v>
      </c>
      <c r="Q8" s="45"/>
      <c r="R8" s="224" t="s">
        <v>45</v>
      </c>
      <c r="S8" s="45"/>
      <c r="T8" s="224" t="s">
        <v>51</v>
      </c>
    </row>
    <row r="9" spans="2:28" s="30" customFormat="1" ht="24">
      <c r="B9" s="98" t="s">
        <v>118</v>
      </c>
      <c r="D9" s="75" t="s">
        <v>126</v>
      </c>
      <c r="F9" s="66">
        <v>40000</v>
      </c>
      <c r="H9" s="66">
        <v>7300</v>
      </c>
      <c r="J9" s="75">
        <v>0</v>
      </c>
      <c r="L9" s="75">
        <v>0</v>
      </c>
      <c r="N9" s="75">
        <v>0</v>
      </c>
      <c r="P9" s="66">
        <v>292000000</v>
      </c>
      <c r="R9" s="75">
        <v>0</v>
      </c>
      <c r="T9" s="66">
        <v>292000000</v>
      </c>
    </row>
    <row r="10" spans="2:28" s="30" customFormat="1" ht="24">
      <c r="B10" s="98" t="s">
        <v>102</v>
      </c>
      <c r="D10" s="75" t="s">
        <v>212</v>
      </c>
      <c r="F10" s="66">
        <v>90000</v>
      </c>
      <c r="H10" s="66">
        <v>3500</v>
      </c>
      <c r="J10" s="75">
        <v>315000000</v>
      </c>
      <c r="L10" s="75">
        <v>30760198</v>
      </c>
      <c r="N10" s="75">
        <v>284239802</v>
      </c>
      <c r="P10" s="66">
        <v>315000000</v>
      </c>
      <c r="R10" s="75">
        <v>30760198</v>
      </c>
      <c r="T10" s="66">
        <v>284239802</v>
      </c>
    </row>
    <row r="11" spans="2:28" s="30" customFormat="1" ht="24">
      <c r="B11" s="98" t="s">
        <v>105</v>
      </c>
      <c r="D11" s="75" t="s">
        <v>213</v>
      </c>
      <c r="F11" s="66">
        <v>3450000</v>
      </c>
      <c r="H11" s="66">
        <v>82</v>
      </c>
      <c r="J11" s="75">
        <v>282900000</v>
      </c>
      <c r="L11" s="75">
        <v>40509155</v>
      </c>
      <c r="N11" s="75">
        <v>242390845</v>
      </c>
      <c r="P11" s="66">
        <v>282900000</v>
      </c>
      <c r="R11" s="75">
        <v>40509155</v>
      </c>
      <c r="T11" s="66">
        <v>242390845</v>
      </c>
    </row>
    <row r="12" spans="2:28" s="30" customFormat="1" ht="24">
      <c r="B12" s="98" t="s">
        <v>120</v>
      </c>
      <c r="D12" s="75" t="s">
        <v>214</v>
      </c>
      <c r="F12" s="66">
        <v>230550</v>
      </c>
      <c r="H12" s="66">
        <v>850</v>
      </c>
      <c r="J12" s="75">
        <v>195967500</v>
      </c>
      <c r="L12" s="75">
        <v>0</v>
      </c>
      <c r="N12" s="75">
        <v>195967500</v>
      </c>
      <c r="P12" s="66">
        <v>195967500</v>
      </c>
      <c r="R12" s="75">
        <v>0</v>
      </c>
      <c r="T12" s="66">
        <v>195967500</v>
      </c>
    </row>
    <row r="13" spans="2:28" s="30" customFormat="1" ht="24">
      <c r="B13" s="98" t="s">
        <v>123</v>
      </c>
      <c r="D13" s="75" t="s">
        <v>215</v>
      </c>
      <c r="F13" s="66">
        <v>100000</v>
      </c>
      <c r="H13" s="66">
        <v>1060</v>
      </c>
      <c r="J13" s="75">
        <v>106000000</v>
      </c>
      <c r="L13" s="75">
        <v>14803771</v>
      </c>
      <c r="N13" s="75">
        <v>91196229</v>
      </c>
      <c r="P13" s="66">
        <v>106000000</v>
      </c>
      <c r="R13" s="75">
        <v>14803771</v>
      </c>
      <c r="T13" s="66">
        <v>91196229</v>
      </c>
    </row>
    <row r="14" spans="2:28" s="30" customFormat="1" ht="24">
      <c r="B14" s="98" t="s">
        <v>101</v>
      </c>
      <c r="D14" s="75" t="s">
        <v>127</v>
      </c>
      <c r="F14" s="66">
        <v>120690</v>
      </c>
      <c r="H14" s="66">
        <v>320</v>
      </c>
      <c r="J14" s="75">
        <v>0</v>
      </c>
      <c r="L14" s="75">
        <v>0</v>
      </c>
      <c r="N14" s="75">
        <v>0</v>
      </c>
      <c r="P14" s="66">
        <v>38620800</v>
      </c>
      <c r="R14" s="75">
        <v>521903</v>
      </c>
      <c r="T14" s="66">
        <v>38098897</v>
      </c>
    </row>
    <row r="15" spans="2:28" ht="21.75" thickBot="1">
      <c r="B15" s="70" t="s">
        <v>68</v>
      </c>
      <c r="C15" s="102"/>
      <c r="D15" s="102"/>
      <c r="E15" s="102"/>
      <c r="F15" s="68">
        <f>SUM(F9:F14)</f>
        <v>4031240</v>
      </c>
      <c r="G15" s="70"/>
      <c r="H15" s="68">
        <f>SUM(H9:H14)</f>
        <v>13112</v>
      </c>
      <c r="I15" s="69"/>
      <c r="J15" s="68">
        <f>SUM(J9:J14)</f>
        <v>899867500</v>
      </c>
      <c r="K15" s="69"/>
      <c r="L15" s="68">
        <f>SUM(L9:L14)</f>
        <v>86073124</v>
      </c>
      <c r="M15" s="69"/>
      <c r="N15" s="68">
        <f>SUM(N9:N14)</f>
        <v>813794376</v>
      </c>
      <c r="O15" s="69"/>
      <c r="P15" s="68">
        <f>SUM(P9:P14)</f>
        <v>1230488300</v>
      </c>
      <c r="Q15" s="69"/>
      <c r="R15" s="68">
        <f>SUM(R9:R14)</f>
        <v>86595027</v>
      </c>
      <c r="S15" s="69"/>
      <c r="T15" s="68">
        <f>SUM(T9:T14)</f>
        <v>1143893273</v>
      </c>
    </row>
    <row r="16" spans="2:28" ht="21.75" thickTop="1">
      <c r="L16"/>
    </row>
    <row r="17" spans="2:20" ht="30">
      <c r="B17" s="69"/>
      <c r="C17" s="69"/>
      <c r="D17" s="69"/>
      <c r="E17" s="69"/>
      <c r="F17" s="69"/>
      <c r="G17" s="69"/>
      <c r="H17" s="69"/>
      <c r="I17" s="69"/>
      <c r="J17" s="79">
        <v>16</v>
      </c>
      <c r="K17" s="69"/>
      <c r="L17" s="140"/>
      <c r="M17" s="69"/>
      <c r="N17" s="69"/>
      <c r="O17" s="69"/>
      <c r="P17" s="69"/>
      <c r="Q17" s="69"/>
      <c r="R17" s="69"/>
      <c r="S17" s="69"/>
      <c r="T17" s="69"/>
    </row>
    <row r="18" spans="2:20">
      <c r="L18"/>
    </row>
    <row r="19" spans="2:20">
      <c r="L19"/>
    </row>
    <row r="20" spans="2:20">
      <c r="L20"/>
    </row>
    <row r="21" spans="2:20">
      <c r="L21"/>
    </row>
    <row r="22" spans="2:20">
      <c r="L22"/>
    </row>
    <row r="23" spans="2:20">
      <c r="L23"/>
    </row>
    <row r="24" spans="2:20">
      <c r="L24"/>
    </row>
    <row r="25" spans="2:20">
      <c r="L25"/>
    </row>
    <row r="26" spans="2:20">
      <c r="L26"/>
    </row>
    <row r="27" spans="2:20">
      <c r="L27"/>
    </row>
    <row r="28" spans="2:20">
      <c r="L28"/>
    </row>
    <row r="29" spans="2:20">
      <c r="L29"/>
    </row>
    <row r="30" spans="2:20">
      <c r="L30"/>
    </row>
    <row r="31" spans="2:20">
      <c r="L31"/>
    </row>
    <row r="32" spans="2:20">
      <c r="L32" s="92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635A-A140-48E3-9B69-10B4FDD540EB}">
  <sheetPr>
    <pageSetUpPr fitToPage="1"/>
  </sheetPr>
  <dimension ref="A1:T17"/>
  <sheetViews>
    <sheetView rightToLeft="1" workbookViewId="0">
      <selection activeCell="A16" sqref="A16"/>
    </sheetView>
  </sheetViews>
  <sheetFormatPr defaultRowHeight="1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>
      <c r="A1" s="182" t="s">
        <v>86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</row>
    <row r="2" spans="1:20" ht="25.5">
      <c r="A2" s="182" t="s">
        <v>39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</row>
    <row r="3" spans="1:20" ht="25.5">
      <c r="A3" s="182" t="s">
        <v>129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</row>
    <row r="4" spans="1:20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ht="24">
      <c r="A5" s="222" t="s">
        <v>258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</row>
    <row r="6" spans="1:20" ht="21">
      <c r="A6" s="184" t="s">
        <v>221</v>
      </c>
      <c r="B6" s="126"/>
      <c r="C6" s="126"/>
      <c r="D6" s="126"/>
      <c r="E6" s="126"/>
      <c r="F6" s="126"/>
      <c r="G6" s="126"/>
      <c r="H6" s="126"/>
      <c r="I6" s="126"/>
      <c r="J6" s="184" t="s">
        <v>41</v>
      </c>
      <c r="K6" s="184"/>
      <c r="L6" s="184"/>
      <c r="M6" s="184"/>
      <c r="N6" s="184"/>
      <c r="O6" s="126"/>
      <c r="P6" s="184" t="s">
        <v>184</v>
      </c>
      <c r="Q6" s="184"/>
      <c r="R6" s="184"/>
      <c r="S6" s="184"/>
      <c r="T6" s="184"/>
    </row>
    <row r="7" spans="1:20" ht="63">
      <c r="A7" s="184"/>
      <c r="B7" s="126"/>
      <c r="C7" s="144" t="s">
        <v>222</v>
      </c>
      <c r="D7" s="126"/>
      <c r="E7" s="227" t="s">
        <v>73</v>
      </c>
      <c r="F7" s="227"/>
      <c r="G7" s="126"/>
      <c r="H7" s="144" t="s">
        <v>223</v>
      </c>
      <c r="I7" s="126"/>
      <c r="J7" s="143" t="s">
        <v>44</v>
      </c>
      <c r="K7" s="127"/>
      <c r="L7" s="143" t="s">
        <v>45</v>
      </c>
      <c r="M7" s="127"/>
      <c r="N7" s="143" t="s">
        <v>46</v>
      </c>
      <c r="O7" s="126"/>
      <c r="P7" s="143" t="s">
        <v>44</v>
      </c>
      <c r="Q7" s="127"/>
      <c r="R7" s="143" t="s">
        <v>45</v>
      </c>
      <c r="S7" s="127"/>
      <c r="T7" s="143" t="s">
        <v>46</v>
      </c>
    </row>
    <row r="8" spans="1:20" ht="18.75">
      <c r="A8" s="136" t="s">
        <v>91</v>
      </c>
      <c r="B8" s="126"/>
      <c r="C8" s="145"/>
      <c r="D8" s="126"/>
      <c r="E8" s="225" t="s">
        <v>93</v>
      </c>
      <c r="F8" s="225"/>
      <c r="G8" s="126"/>
      <c r="H8" s="134">
        <v>18</v>
      </c>
      <c r="I8" s="126"/>
      <c r="J8" s="133">
        <v>425874846</v>
      </c>
      <c r="K8" s="126"/>
      <c r="L8" s="133">
        <v>0</v>
      </c>
      <c r="M8" s="126"/>
      <c r="N8" s="133">
        <v>425874846</v>
      </c>
      <c r="O8" s="126"/>
      <c r="P8" s="133">
        <v>1430493410</v>
      </c>
      <c r="Q8" s="126"/>
      <c r="R8" s="133">
        <v>0</v>
      </c>
      <c r="S8" s="126"/>
      <c r="T8" s="133">
        <v>1430493410</v>
      </c>
    </row>
    <row r="9" spans="1:20" ht="21.75" thickBot="1">
      <c r="A9" s="137" t="s">
        <v>62</v>
      </c>
      <c r="B9" s="126"/>
      <c r="C9" s="135"/>
      <c r="D9" s="126"/>
      <c r="E9" s="226"/>
      <c r="F9" s="226"/>
      <c r="G9" s="126"/>
      <c r="H9" s="135"/>
      <c r="I9" s="126"/>
      <c r="J9" s="135">
        <v>425874846</v>
      </c>
      <c r="K9" s="126"/>
      <c r="L9" s="135">
        <v>0</v>
      </c>
      <c r="M9" s="126"/>
      <c r="N9" s="135">
        <v>425874846</v>
      </c>
      <c r="O9" s="126"/>
      <c r="P9" s="135">
        <v>1430493410</v>
      </c>
      <c r="Q9" s="126"/>
      <c r="R9" s="135">
        <v>0</v>
      </c>
      <c r="S9" s="126"/>
      <c r="T9" s="135">
        <v>1430493410</v>
      </c>
    </row>
    <row r="10" spans="1:20" ht="15.75" thickTop="1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</row>
    <row r="11" spans="1:20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</row>
    <row r="12" spans="1:20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</row>
    <row r="13" spans="1:20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</row>
    <row r="14" spans="1:20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</row>
    <row r="15" spans="1:20" ht="30">
      <c r="A15" s="164">
        <v>17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</row>
    <row r="16" spans="1:20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</row>
    <row r="17" spans="1:20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</row>
  </sheetData>
  <mergeCells count="11">
    <mergeCell ref="A15:T15"/>
    <mergeCell ref="E8:F8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34"/>
  <sheetViews>
    <sheetView rightToLeft="1" view="pageBreakPreview" topLeftCell="A6" zoomScale="70" zoomScaleNormal="70" zoomScaleSheetLayoutView="70" workbookViewId="0">
      <selection activeCell="B35" sqref="B35"/>
    </sheetView>
  </sheetViews>
  <sheetFormatPr defaultRowHeight="21.75" customHeight="1"/>
  <cols>
    <col min="1" max="1" width="2.7109375" style="25" customWidth="1"/>
    <col min="2" max="2" width="38.85546875" style="25" customWidth="1"/>
    <col min="3" max="3" width="1" style="25" customWidth="1"/>
    <col min="4" max="4" width="16.42578125" style="25" bestFit="1" customWidth="1"/>
    <col min="5" max="5" width="3" style="25" bestFit="1" customWidth="1"/>
    <col min="6" max="6" width="13.140625" style="25" bestFit="1" customWidth="1"/>
    <col min="7" max="7" width="3" style="25" bestFit="1" customWidth="1"/>
    <col min="8" max="8" width="16.42578125" style="25" bestFit="1" customWidth="1"/>
    <col min="9" max="9" width="3" style="25" bestFit="1" customWidth="1"/>
    <col min="10" max="10" width="17.85546875" style="25" bestFit="1" customWidth="1"/>
    <col min="11" max="11" width="3" style="25" bestFit="1" customWidth="1"/>
    <col min="12" max="12" width="13.28515625" style="25" customWidth="1"/>
    <col min="13" max="13" width="3" style="25" bestFit="1" customWidth="1"/>
    <col min="14" max="14" width="17.85546875" style="25" bestFit="1" customWidth="1"/>
    <col min="15" max="15" width="1" style="25" customWidth="1"/>
    <col min="16" max="16" width="9.140625" style="25" customWidth="1"/>
    <col min="17" max="16384" width="9.140625" style="25"/>
  </cols>
  <sheetData>
    <row r="2" spans="2:22" ht="27" customHeight="1">
      <c r="B2" s="231" t="s">
        <v>86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2:22" ht="27" customHeight="1">
      <c r="B3" s="231" t="s">
        <v>39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</row>
    <row r="4" spans="2:22" ht="27" customHeight="1">
      <c r="B4" s="231" t="s">
        <v>129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</row>
    <row r="5" spans="2:22" s="26" customFormat="1" ht="21.75" customHeight="1"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22" s="2" customFormat="1" ht="30.75" customHeight="1">
      <c r="B6" s="229" t="s">
        <v>241</v>
      </c>
      <c r="C6" s="229"/>
      <c r="D6" s="229"/>
      <c r="E6" s="229"/>
      <c r="F6" s="229"/>
      <c r="G6" s="229"/>
      <c r="H6" s="229"/>
      <c r="I6" s="229"/>
      <c r="J6" s="229"/>
      <c r="K6" s="47"/>
      <c r="L6" s="47"/>
      <c r="M6" s="47"/>
      <c r="N6" s="47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>
      <c r="B7" s="46"/>
      <c r="C7" s="19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11"/>
      <c r="P7" s="11"/>
      <c r="Q7" s="11"/>
      <c r="R7" s="11"/>
      <c r="S7" s="11"/>
      <c r="T7" s="11"/>
      <c r="U7" s="11"/>
      <c r="V7" s="11"/>
    </row>
    <row r="8" spans="2:22" s="26" customFormat="1" ht="21.75" customHeight="1">
      <c r="B8" s="230" t="s">
        <v>40</v>
      </c>
      <c r="C8" s="230" t="s">
        <v>40</v>
      </c>
      <c r="D8" s="230" t="s">
        <v>41</v>
      </c>
      <c r="E8" s="230" t="s">
        <v>41</v>
      </c>
      <c r="F8" s="230" t="s">
        <v>41</v>
      </c>
      <c r="G8" s="230" t="s">
        <v>41</v>
      </c>
      <c r="H8" s="230" t="s">
        <v>41</v>
      </c>
      <c r="I8" s="81"/>
      <c r="J8" s="230" t="s">
        <v>42</v>
      </c>
      <c r="K8" s="230" t="s">
        <v>42</v>
      </c>
      <c r="L8" s="230" t="s">
        <v>42</v>
      </c>
      <c r="M8" s="230" t="s">
        <v>42</v>
      </c>
      <c r="N8" s="230" t="s">
        <v>42</v>
      </c>
    </row>
    <row r="9" spans="2:22" s="27" customFormat="1" ht="58.5" customHeight="1">
      <c r="B9" s="233" t="s">
        <v>43</v>
      </c>
      <c r="C9" s="82"/>
      <c r="D9" s="233" t="s">
        <v>44</v>
      </c>
      <c r="E9" s="82"/>
      <c r="F9" s="233" t="s">
        <v>45</v>
      </c>
      <c r="G9" s="82"/>
      <c r="H9" s="233" t="s">
        <v>46</v>
      </c>
      <c r="I9" s="81"/>
      <c r="J9" s="233" t="s">
        <v>44</v>
      </c>
      <c r="K9" s="82"/>
      <c r="L9" s="233" t="s">
        <v>45</v>
      </c>
      <c r="M9" s="82"/>
      <c r="N9" s="233" t="s">
        <v>46</v>
      </c>
    </row>
    <row r="10" spans="2:22" s="26" customFormat="1" ht="23.25" customHeight="1">
      <c r="B10" s="83" t="s">
        <v>155</v>
      </c>
      <c r="C10" s="81"/>
      <c r="D10" s="146">
        <v>663914663</v>
      </c>
      <c r="E10" s="85"/>
      <c r="F10" s="84">
        <v>-314536</v>
      </c>
      <c r="G10" s="85"/>
      <c r="H10" s="84">
        <v>664229199</v>
      </c>
      <c r="I10" s="85"/>
      <c r="J10" s="84">
        <v>2113894608</v>
      </c>
      <c r="K10" s="85"/>
      <c r="L10" s="84">
        <v>1525238</v>
      </c>
      <c r="M10" s="85"/>
      <c r="N10" s="84">
        <v>2112369370</v>
      </c>
    </row>
    <row r="11" spans="2:22" s="26" customFormat="1" ht="23.25" customHeight="1">
      <c r="B11" s="83" t="s">
        <v>176</v>
      </c>
      <c r="C11" s="81"/>
      <c r="D11" s="146">
        <v>216363395</v>
      </c>
      <c r="E11" s="85"/>
      <c r="F11" s="84">
        <v>-2103162</v>
      </c>
      <c r="G11" s="85"/>
      <c r="H11" s="84">
        <v>218466557</v>
      </c>
      <c r="I11" s="85"/>
      <c r="J11" s="84">
        <v>1369857924</v>
      </c>
      <c r="K11" s="85"/>
      <c r="L11" s="84">
        <v>0</v>
      </c>
      <c r="M11" s="85"/>
      <c r="N11" s="84">
        <v>1369857924</v>
      </c>
    </row>
    <row r="12" spans="2:22" s="26" customFormat="1" ht="23.25" customHeight="1">
      <c r="B12" s="83" t="s">
        <v>175</v>
      </c>
      <c r="C12" s="81"/>
      <c r="D12" s="146">
        <v>129086336</v>
      </c>
      <c r="E12" s="85"/>
      <c r="F12" s="84">
        <v>-1608791</v>
      </c>
      <c r="G12" s="85"/>
      <c r="H12" s="84">
        <v>130695127</v>
      </c>
      <c r="I12" s="85"/>
      <c r="J12" s="84">
        <v>1048643862</v>
      </c>
      <c r="K12" s="85"/>
      <c r="L12" s="84">
        <v>0</v>
      </c>
      <c r="M12" s="85"/>
      <c r="N12" s="84">
        <v>1048643862</v>
      </c>
    </row>
    <row r="13" spans="2:22" s="26" customFormat="1" ht="23.25" customHeight="1">
      <c r="B13" s="83" t="s">
        <v>174</v>
      </c>
      <c r="C13" s="81"/>
      <c r="D13" s="146">
        <v>74077435</v>
      </c>
      <c r="E13" s="85"/>
      <c r="F13" s="84">
        <v>-743893</v>
      </c>
      <c r="G13" s="85"/>
      <c r="H13" s="84">
        <v>74821328</v>
      </c>
      <c r="I13" s="85"/>
      <c r="J13" s="84">
        <v>497534269</v>
      </c>
      <c r="K13" s="85"/>
      <c r="L13" s="84">
        <v>0</v>
      </c>
      <c r="M13" s="85"/>
      <c r="N13" s="84">
        <v>497534269</v>
      </c>
    </row>
    <row r="14" spans="2:22" s="26" customFormat="1" ht="23.25" customHeight="1">
      <c r="B14" s="83" t="s">
        <v>153</v>
      </c>
      <c r="C14" s="81"/>
      <c r="D14" s="146">
        <v>477092876</v>
      </c>
      <c r="E14" s="85"/>
      <c r="F14" s="84">
        <v>1494367</v>
      </c>
      <c r="G14" s="85"/>
      <c r="H14" s="84">
        <v>475598509</v>
      </c>
      <c r="I14" s="85"/>
      <c r="J14" s="84">
        <v>477092876</v>
      </c>
      <c r="K14" s="85"/>
      <c r="L14" s="84">
        <v>1494367</v>
      </c>
      <c r="M14" s="85"/>
      <c r="N14" s="84">
        <v>475598509</v>
      </c>
    </row>
    <row r="15" spans="2:22" s="26" customFormat="1" ht="23.25" customHeight="1">
      <c r="B15" s="83" t="s">
        <v>154</v>
      </c>
      <c r="C15" s="81"/>
      <c r="D15" s="146">
        <v>364442622</v>
      </c>
      <c r="E15" s="85"/>
      <c r="F15" s="84">
        <v>132636</v>
      </c>
      <c r="G15" s="85"/>
      <c r="H15" s="84">
        <v>364309986</v>
      </c>
      <c r="I15" s="85"/>
      <c r="J15" s="84">
        <v>364442622</v>
      </c>
      <c r="K15" s="85"/>
      <c r="L15" s="84">
        <v>132636</v>
      </c>
      <c r="M15" s="85"/>
      <c r="N15" s="84">
        <v>364309986</v>
      </c>
    </row>
    <row r="16" spans="2:22" s="26" customFormat="1" ht="23.25" customHeight="1">
      <c r="B16" s="83" t="s">
        <v>208</v>
      </c>
      <c r="C16" s="81"/>
      <c r="D16" s="146">
        <v>0</v>
      </c>
      <c r="E16" s="85"/>
      <c r="F16" s="84">
        <v>0</v>
      </c>
      <c r="G16" s="85"/>
      <c r="H16" s="84">
        <v>0</v>
      </c>
      <c r="I16" s="85"/>
      <c r="J16" s="84">
        <v>168430497</v>
      </c>
      <c r="K16" s="85"/>
      <c r="L16" s="84">
        <v>0</v>
      </c>
      <c r="M16" s="85"/>
      <c r="N16" s="84">
        <v>168430497</v>
      </c>
    </row>
    <row r="17" spans="2:14" s="26" customFormat="1" ht="23.25" customHeight="1">
      <c r="B17" s="83" t="s">
        <v>209</v>
      </c>
      <c r="C17" s="81"/>
      <c r="D17" s="146">
        <v>0</v>
      </c>
      <c r="E17" s="85"/>
      <c r="F17" s="84">
        <v>0</v>
      </c>
      <c r="G17" s="85"/>
      <c r="H17" s="84">
        <v>0</v>
      </c>
      <c r="I17" s="85"/>
      <c r="J17" s="84">
        <v>127274042</v>
      </c>
      <c r="K17" s="85"/>
      <c r="L17" s="84">
        <v>0</v>
      </c>
      <c r="M17" s="85"/>
      <c r="N17" s="84">
        <v>127274042</v>
      </c>
    </row>
    <row r="18" spans="2:14" s="26" customFormat="1" ht="23.25" customHeight="1">
      <c r="B18" s="83" t="s">
        <v>210</v>
      </c>
      <c r="C18" s="81"/>
      <c r="D18" s="146">
        <v>38984</v>
      </c>
      <c r="E18" s="85"/>
      <c r="F18" s="84">
        <v>0</v>
      </c>
      <c r="G18" s="85"/>
      <c r="H18" s="84">
        <v>38984</v>
      </c>
      <c r="I18" s="85"/>
      <c r="J18" s="84">
        <v>172669</v>
      </c>
      <c r="K18" s="85"/>
      <c r="L18" s="84">
        <v>0</v>
      </c>
      <c r="M18" s="85"/>
      <c r="N18" s="84">
        <v>172669</v>
      </c>
    </row>
    <row r="19" spans="2:14" s="26" customFormat="1" ht="23.25" customHeight="1">
      <c r="B19" s="83" t="s">
        <v>159</v>
      </c>
      <c r="C19" s="81"/>
      <c r="D19" s="146">
        <v>23132</v>
      </c>
      <c r="E19" s="85"/>
      <c r="F19" s="84">
        <v>0</v>
      </c>
      <c r="G19" s="85"/>
      <c r="H19" s="84">
        <v>23132</v>
      </c>
      <c r="I19" s="85"/>
      <c r="J19" s="84">
        <v>89844</v>
      </c>
      <c r="K19" s="85"/>
      <c r="L19" s="84">
        <v>0</v>
      </c>
      <c r="M19" s="85"/>
      <c r="N19" s="84">
        <v>89844</v>
      </c>
    </row>
    <row r="20" spans="2:14" s="26" customFormat="1" ht="23.25" customHeight="1">
      <c r="B20" s="83" t="s">
        <v>169</v>
      </c>
      <c r="C20" s="81"/>
      <c r="D20" s="146">
        <v>30039</v>
      </c>
      <c r="E20" s="85"/>
      <c r="F20" s="84">
        <v>0</v>
      </c>
      <c r="G20" s="85"/>
      <c r="H20" s="84">
        <v>30039</v>
      </c>
      <c r="I20" s="85"/>
      <c r="J20" s="84">
        <v>88222</v>
      </c>
      <c r="K20" s="85"/>
      <c r="L20" s="84">
        <v>0</v>
      </c>
      <c r="M20" s="85"/>
      <c r="N20" s="84">
        <v>88222</v>
      </c>
    </row>
    <row r="21" spans="2:14" s="26" customFormat="1" ht="23.25" customHeight="1">
      <c r="B21" s="83" t="s">
        <v>166</v>
      </c>
      <c r="C21" s="81"/>
      <c r="D21" s="146">
        <v>3981</v>
      </c>
      <c r="E21" s="85"/>
      <c r="F21" s="84">
        <v>0</v>
      </c>
      <c r="G21" s="85"/>
      <c r="H21" s="84">
        <v>3981</v>
      </c>
      <c r="I21" s="85"/>
      <c r="J21" s="84">
        <v>11642</v>
      </c>
      <c r="K21" s="85"/>
      <c r="L21" s="84">
        <v>0</v>
      </c>
      <c r="M21" s="85"/>
      <c r="N21" s="84">
        <v>11642</v>
      </c>
    </row>
    <row r="22" spans="2:14" s="26" customFormat="1" ht="23.25" customHeight="1">
      <c r="B22" s="83" t="s">
        <v>165</v>
      </c>
      <c r="C22" s="81"/>
      <c r="D22" s="146">
        <v>4023</v>
      </c>
      <c r="E22" s="85"/>
      <c r="F22" s="84">
        <v>0</v>
      </c>
      <c r="G22" s="85"/>
      <c r="H22" s="84">
        <v>4023</v>
      </c>
      <c r="I22" s="85"/>
      <c r="J22" s="84">
        <v>10859</v>
      </c>
      <c r="K22" s="85"/>
      <c r="L22" s="84">
        <v>0</v>
      </c>
      <c r="M22" s="85"/>
      <c r="N22" s="84">
        <v>10859</v>
      </c>
    </row>
    <row r="23" spans="2:14" s="26" customFormat="1" ht="23.25" customHeight="1">
      <c r="B23" s="83" t="s">
        <v>163</v>
      </c>
      <c r="C23" s="81"/>
      <c r="D23" s="146">
        <v>3571</v>
      </c>
      <c r="E23" s="85"/>
      <c r="F23" s="84">
        <v>0</v>
      </c>
      <c r="G23" s="85"/>
      <c r="H23" s="84">
        <v>3571</v>
      </c>
      <c r="I23" s="85"/>
      <c r="J23" s="84">
        <v>10338</v>
      </c>
      <c r="K23" s="85"/>
      <c r="L23" s="84">
        <v>0</v>
      </c>
      <c r="M23" s="85"/>
      <c r="N23" s="84">
        <v>10338</v>
      </c>
    </row>
    <row r="24" spans="2:14" s="26" customFormat="1" ht="23.25" customHeight="1">
      <c r="B24" s="83" t="s">
        <v>160</v>
      </c>
      <c r="C24" s="81"/>
      <c r="D24" s="146">
        <v>8925</v>
      </c>
      <c r="E24" s="85"/>
      <c r="F24" s="84">
        <v>0</v>
      </c>
      <c r="G24" s="85"/>
      <c r="H24" s="84">
        <v>8925</v>
      </c>
      <c r="I24" s="85"/>
      <c r="J24" s="84">
        <v>9757</v>
      </c>
      <c r="K24" s="85"/>
      <c r="L24" s="84">
        <v>0</v>
      </c>
      <c r="M24" s="85"/>
      <c r="N24" s="84">
        <v>9757</v>
      </c>
    </row>
    <row r="25" spans="2:14" s="26" customFormat="1" ht="23.25" customHeight="1">
      <c r="B25" s="83" t="s">
        <v>167</v>
      </c>
      <c r="C25" s="81"/>
      <c r="D25" s="146">
        <v>3829</v>
      </c>
      <c r="E25" s="85"/>
      <c r="F25" s="84">
        <v>0</v>
      </c>
      <c r="G25" s="85"/>
      <c r="H25" s="84">
        <v>3829</v>
      </c>
      <c r="I25" s="85"/>
      <c r="J25" s="84">
        <v>9224</v>
      </c>
      <c r="K25" s="85"/>
      <c r="L25" s="84">
        <v>0</v>
      </c>
      <c r="M25" s="85"/>
      <c r="N25" s="84">
        <v>9224</v>
      </c>
    </row>
    <row r="26" spans="2:14" s="26" customFormat="1" ht="23.25" customHeight="1">
      <c r="B26" s="83" t="s">
        <v>162</v>
      </c>
      <c r="C26" s="81"/>
      <c r="D26" s="146">
        <v>4034</v>
      </c>
      <c r="E26" s="85"/>
      <c r="F26" s="84">
        <v>0</v>
      </c>
      <c r="G26" s="85"/>
      <c r="H26" s="84">
        <v>4034</v>
      </c>
      <c r="I26" s="85"/>
      <c r="J26" s="84">
        <v>7791</v>
      </c>
      <c r="K26" s="85"/>
      <c r="L26" s="84">
        <v>0</v>
      </c>
      <c r="M26" s="85"/>
      <c r="N26" s="84">
        <v>7791</v>
      </c>
    </row>
    <row r="27" spans="2:14" s="26" customFormat="1" ht="23.25" customHeight="1">
      <c r="B27" s="83" t="s">
        <v>168</v>
      </c>
      <c r="C27" s="81"/>
      <c r="D27" s="146">
        <v>2460</v>
      </c>
      <c r="E27" s="85"/>
      <c r="F27" s="84">
        <v>0</v>
      </c>
      <c r="G27" s="85"/>
      <c r="H27" s="84">
        <v>2460</v>
      </c>
      <c r="I27" s="85"/>
      <c r="J27" s="84">
        <v>7194</v>
      </c>
      <c r="K27" s="85"/>
      <c r="L27" s="84">
        <v>0</v>
      </c>
      <c r="M27" s="85"/>
      <c r="N27" s="84">
        <v>7194</v>
      </c>
    </row>
    <row r="28" spans="2:14" s="26" customFormat="1" ht="23.25" customHeight="1">
      <c r="B28" s="83" t="s">
        <v>164</v>
      </c>
      <c r="C28" s="81"/>
      <c r="D28" s="146">
        <v>4965</v>
      </c>
      <c r="E28" s="85"/>
      <c r="F28" s="84">
        <v>0</v>
      </c>
      <c r="G28" s="85"/>
      <c r="H28" s="84">
        <v>4965</v>
      </c>
      <c r="I28" s="85"/>
      <c r="J28" s="84">
        <v>6403</v>
      </c>
      <c r="K28" s="85"/>
      <c r="L28" s="84">
        <v>0</v>
      </c>
      <c r="M28" s="85"/>
      <c r="N28" s="84">
        <v>6403</v>
      </c>
    </row>
    <row r="29" spans="2:14" s="26" customFormat="1" ht="23.25" customHeight="1">
      <c r="B29" s="83" t="s">
        <v>171</v>
      </c>
      <c r="C29" s="81"/>
      <c r="D29" s="146">
        <v>1632</v>
      </c>
      <c r="E29" s="85"/>
      <c r="F29" s="84">
        <v>0</v>
      </c>
      <c r="G29" s="85"/>
      <c r="H29" s="84">
        <v>1632</v>
      </c>
      <c r="I29" s="85"/>
      <c r="J29" s="84">
        <v>3178</v>
      </c>
      <c r="K29" s="85"/>
      <c r="L29" s="84">
        <v>0</v>
      </c>
      <c r="M29" s="85"/>
      <c r="N29" s="84">
        <v>3178</v>
      </c>
    </row>
    <row r="30" spans="2:14" s="26" customFormat="1" ht="21.75" customHeight="1">
      <c r="B30" s="81" t="s">
        <v>172</v>
      </c>
      <c r="C30" s="81"/>
      <c r="D30" s="146">
        <v>423</v>
      </c>
      <c r="E30" s="85"/>
      <c r="F30" s="84">
        <v>0</v>
      </c>
      <c r="G30" s="85"/>
      <c r="H30" s="84">
        <v>423</v>
      </c>
      <c r="I30" s="85"/>
      <c r="J30" s="84">
        <v>1243</v>
      </c>
      <c r="K30" s="85"/>
      <c r="L30" s="84">
        <v>0</v>
      </c>
      <c r="M30" s="85"/>
      <c r="N30" s="84">
        <v>1243</v>
      </c>
    </row>
    <row r="31" spans="2:14" s="26" customFormat="1" ht="21.75" customHeight="1" thickBot="1">
      <c r="B31" s="232" t="s">
        <v>68</v>
      </c>
      <c r="C31" s="232"/>
      <c r="D31" s="86">
        <f>SUM(D10:D30)</f>
        <v>1925107325</v>
      </c>
      <c r="E31" s="86"/>
      <c r="F31" s="86">
        <f>SUM(F10:F29)</f>
        <v>-3143379</v>
      </c>
      <c r="G31" s="86"/>
      <c r="H31" s="86">
        <f>SUM(H10:H30)</f>
        <v>1928250704</v>
      </c>
      <c r="I31" s="86"/>
      <c r="J31" s="86">
        <f>SUM(J10:J30)</f>
        <v>6167599064</v>
      </c>
      <c r="K31" s="86"/>
      <c r="L31" s="86">
        <f>SUM(L10:L30)</f>
        <v>3152241</v>
      </c>
      <c r="M31" s="86"/>
      <c r="N31" s="86">
        <f>SUM(N10:N30)</f>
        <v>6164446823</v>
      </c>
    </row>
    <row r="32" spans="2:14" ht="21.75" customHeight="1" thickTop="1"/>
    <row r="33" spans="2:14" ht="21.75" customHeight="1">
      <c r="F33" s="93"/>
    </row>
    <row r="34" spans="2:14" ht="21.75" customHeight="1">
      <c r="B34" s="228">
        <v>18</v>
      </c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</row>
  </sheetData>
  <sortState xmlns:xlrd2="http://schemas.microsoft.com/office/spreadsheetml/2017/richdata2" ref="B10:N29">
    <sortCondition descending="1" ref="N10:N29"/>
  </sortState>
  <mergeCells count="16">
    <mergeCell ref="B34:N34"/>
    <mergeCell ref="B6:J6"/>
    <mergeCell ref="B8:C8"/>
    <mergeCell ref="B2:N2"/>
    <mergeCell ref="B3:N3"/>
    <mergeCell ref="B4:N4"/>
    <mergeCell ref="B31:C31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A2:S42"/>
  <sheetViews>
    <sheetView rightToLeft="1" view="pageBreakPreview" topLeftCell="A7" zoomScale="110" zoomScaleNormal="110" zoomScaleSheetLayoutView="110" workbookViewId="0">
      <selection activeCell="C2" sqref="C2:Q2"/>
    </sheetView>
  </sheetViews>
  <sheetFormatPr defaultRowHeight="21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>
      <c r="C2" s="165" t="s">
        <v>86</v>
      </c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</row>
    <row r="3" spans="3:17" ht="30">
      <c r="C3" s="165" t="s">
        <v>0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3:17" ht="30">
      <c r="C4" s="165" t="s">
        <v>129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</row>
    <row r="5" spans="3:17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>
      <c r="C7" s="41" t="s">
        <v>69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>
      <c r="C9" s="166" t="s">
        <v>74</v>
      </c>
      <c r="D9" s="167" t="s">
        <v>125</v>
      </c>
      <c r="E9" s="167" t="s">
        <v>2</v>
      </c>
      <c r="F9" s="167" t="s">
        <v>2</v>
      </c>
      <c r="G9" s="167" t="s">
        <v>2</v>
      </c>
      <c r="I9" s="167" t="s">
        <v>3</v>
      </c>
      <c r="J9" s="167" t="s">
        <v>3</v>
      </c>
      <c r="K9" s="167" t="s">
        <v>3</v>
      </c>
      <c r="M9" s="167" t="s">
        <v>130</v>
      </c>
      <c r="N9" s="167" t="s">
        <v>4</v>
      </c>
      <c r="O9" s="167" t="s">
        <v>4</v>
      </c>
      <c r="P9" s="167" t="s">
        <v>4</v>
      </c>
      <c r="Q9" s="167" t="s">
        <v>4</v>
      </c>
    </row>
    <row r="10" spans="3:17" s="6" customFormat="1" ht="44.25" customHeight="1">
      <c r="C10" s="166"/>
      <c r="D10" s="10"/>
      <c r="E10" s="168" t="s">
        <v>6</v>
      </c>
      <c r="F10" s="10"/>
      <c r="G10" s="168" t="s">
        <v>7</v>
      </c>
      <c r="I10" s="168" t="s">
        <v>75</v>
      </c>
      <c r="J10" s="10"/>
      <c r="K10" s="168" t="s">
        <v>76</v>
      </c>
      <c r="L10" s="32">
        <v>0</v>
      </c>
      <c r="M10" s="168" t="s">
        <v>6</v>
      </c>
      <c r="N10" s="10"/>
      <c r="O10" s="168" t="s">
        <v>7</v>
      </c>
      <c r="Q10" s="170" t="s">
        <v>11</v>
      </c>
    </row>
    <row r="11" spans="3:17" s="6" customFormat="1" ht="39.75" customHeight="1">
      <c r="C11" s="166"/>
      <c r="D11" s="9"/>
      <c r="E11" s="169" t="s">
        <v>6</v>
      </c>
      <c r="F11" s="9"/>
      <c r="G11" s="169" t="s">
        <v>7</v>
      </c>
      <c r="I11" s="169"/>
      <c r="J11" s="9"/>
      <c r="K11" s="169"/>
      <c r="L11" s="32">
        <v>0</v>
      </c>
      <c r="M11" s="169" t="s">
        <v>6</v>
      </c>
      <c r="N11" s="9"/>
      <c r="O11" s="169" t="s">
        <v>7</v>
      </c>
      <c r="Q11" s="171" t="s">
        <v>11</v>
      </c>
    </row>
    <row r="12" spans="3:17">
      <c r="C12" s="31" t="s">
        <v>71</v>
      </c>
      <c r="E12" s="104">
        <f>'اوراق مشارکت'!R21</f>
        <v>71823583260</v>
      </c>
      <c r="F12" s="21"/>
      <c r="G12" s="104">
        <f>'اوراق مشارکت'!T21</f>
        <v>84154626790</v>
      </c>
      <c r="H12" s="21"/>
      <c r="I12" s="104">
        <f>'اوراق مشارکت'!X21</f>
        <v>627773756</v>
      </c>
      <c r="J12" s="21"/>
      <c r="K12" s="104">
        <f>'اوراق مشارکت'!AB21</f>
        <v>5662222142</v>
      </c>
      <c r="L12" s="48">
        <v>0</v>
      </c>
      <c r="M12" s="104">
        <f>'اوراق مشارکت'!AH21</f>
        <v>67523988095</v>
      </c>
      <c r="N12" s="21"/>
      <c r="O12" s="104">
        <f>'اوراق مشارکت'!AJ21</f>
        <v>78182836512</v>
      </c>
      <c r="P12" s="21"/>
      <c r="Q12" s="48">
        <f>O12/$O$17</f>
        <v>0.42149651081456396</v>
      </c>
    </row>
    <row r="13" spans="3:17">
      <c r="C13" s="2" t="s">
        <v>88</v>
      </c>
      <c r="E13" s="104">
        <f>سپرده!D35</f>
        <v>88002412692.036194</v>
      </c>
      <c r="F13" s="21"/>
      <c r="G13" s="104">
        <f>سپرده!D35</f>
        <v>88002412692.036194</v>
      </c>
      <c r="H13" s="21"/>
      <c r="I13" s="104">
        <f>سپرده!F35</f>
        <v>173707458042</v>
      </c>
      <c r="J13" s="21"/>
      <c r="K13" s="104">
        <f>سپرده!H35</f>
        <v>179366525378</v>
      </c>
      <c r="L13" s="48">
        <v>0.3836</v>
      </c>
      <c r="M13" s="104">
        <f>سپرده!J35</f>
        <v>82343345356</v>
      </c>
      <c r="N13" s="21"/>
      <c r="O13" s="104">
        <f>سپرده!J35</f>
        <v>82343345356</v>
      </c>
      <c r="P13" s="21"/>
      <c r="Q13" s="103">
        <f>O13/$O$17</f>
        <v>0.44392649723095567</v>
      </c>
    </row>
    <row r="14" spans="3:17">
      <c r="C14" s="2" t="s">
        <v>70</v>
      </c>
      <c r="E14" s="104">
        <f>سهام!G29</f>
        <v>31359691475</v>
      </c>
      <c r="F14" s="21"/>
      <c r="G14" s="104">
        <f>سهام!I29</f>
        <v>30913511351.1255</v>
      </c>
      <c r="H14" s="21"/>
      <c r="I14" s="104">
        <f>سهام!M29</f>
        <v>8257535275</v>
      </c>
      <c r="J14" s="21"/>
      <c r="K14" s="104">
        <f>سهام!Q29</f>
        <v>13299894060</v>
      </c>
      <c r="L14" s="48">
        <v>0</v>
      </c>
      <c r="M14" s="104">
        <f>سهام!W29</f>
        <v>26719371304</v>
      </c>
      <c r="N14" s="21"/>
      <c r="O14" s="104">
        <f>سهام!Y29</f>
        <v>24962510223.2052</v>
      </c>
      <c r="P14" s="21"/>
      <c r="Q14" s="110">
        <f>O14/$O$17</f>
        <v>0.13457699195448034</v>
      </c>
    </row>
    <row r="15" spans="3:17">
      <c r="C15" s="2" t="s">
        <v>236</v>
      </c>
      <c r="E15" s="104">
        <f>'واحدهای صندوق'!G11</f>
        <v>0</v>
      </c>
      <c r="F15" s="21"/>
      <c r="G15" s="104">
        <f>'واحدهای صندوق'!I11</f>
        <v>0</v>
      </c>
      <c r="H15" s="21"/>
      <c r="I15" s="104">
        <f>'واحدهای صندوق'!M11</f>
        <v>0</v>
      </c>
      <c r="J15" s="21"/>
      <c r="K15" s="104">
        <f>'واحدهای صندوق'!Q11</f>
        <v>0</v>
      </c>
      <c r="L15" s="48"/>
      <c r="M15" s="104">
        <f>'واحدهای صندوق'!W11</f>
        <v>0</v>
      </c>
      <c r="N15" s="21"/>
      <c r="O15" s="104">
        <f>'واحدهای صندوق'!Y11</f>
        <v>0</v>
      </c>
      <c r="P15" s="21"/>
      <c r="Q15" s="110">
        <f>O15/$O$17</f>
        <v>0</v>
      </c>
    </row>
    <row r="16" spans="3:17">
      <c r="E16" s="3"/>
      <c r="G16" s="3"/>
      <c r="I16" s="3"/>
      <c r="K16" s="3"/>
      <c r="L16" s="94">
        <v>0.25369999999999998</v>
      </c>
      <c r="M16" s="3"/>
      <c r="O16" s="3"/>
      <c r="Q16" s="8"/>
    </row>
    <row r="17" spans="1:19" ht="21.75" thickBot="1">
      <c r="C17" s="2" t="s">
        <v>68</v>
      </c>
      <c r="D17" s="3">
        <f>SUM(D12:D14)</f>
        <v>0</v>
      </c>
      <c r="E17" s="68">
        <f>SUM(E12:E16)</f>
        <v>191185687427.03619</v>
      </c>
      <c r="F17" s="71">
        <f>SUM(F12:F14)</f>
        <v>0</v>
      </c>
      <c r="G17" s="68">
        <f>SUM(G12:G16)</f>
        <v>203070550833.16168</v>
      </c>
      <c r="H17" s="71">
        <f>SUM(H12:H14)</f>
        <v>0</v>
      </c>
      <c r="I17" s="68">
        <f>SUM(I12:I16)</f>
        <v>182592767073</v>
      </c>
      <c r="J17" s="71">
        <f>SUM(J12:J14)</f>
        <v>0</v>
      </c>
      <c r="K17" s="68">
        <f>SUM(K12:K16)</f>
        <v>198328641580</v>
      </c>
      <c r="L17" s="71">
        <v>0</v>
      </c>
      <c r="M17" s="68">
        <f>SUM(M12:M16)</f>
        <v>176586704755</v>
      </c>
      <c r="N17" s="71">
        <f>SUM(N12:N14)</f>
        <v>0</v>
      </c>
      <c r="O17" s="68">
        <f>SUM(O12:O16)</f>
        <v>185488692091.2052</v>
      </c>
      <c r="P17" s="71">
        <f>SUM(P12:P14)</f>
        <v>0</v>
      </c>
      <c r="Q17" s="106">
        <f>O17/$O$17</f>
        <v>1</v>
      </c>
    </row>
    <row r="18" spans="1:19" ht="21.75" thickTop="1">
      <c r="L18" s="94">
        <v>0.2044</v>
      </c>
      <c r="Q18" s="8"/>
    </row>
    <row r="19" spans="1:19">
      <c r="L19" s="94">
        <v>0.11650000000000001</v>
      </c>
    </row>
    <row r="20" spans="1:19">
      <c r="L20" s="94">
        <v>0</v>
      </c>
    </row>
    <row r="21" spans="1:19" ht="21" customHeight="1">
      <c r="A21" s="164">
        <v>1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</row>
    <row r="22" spans="1:19">
      <c r="L22" s="94">
        <v>0</v>
      </c>
    </row>
    <row r="23" spans="1:19">
      <c r="L23" s="94">
        <v>0.13189999999999999</v>
      </c>
    </row>
    <row r="24" spans="1:19">
      <c r="L24" s="94">
        <v>3.9899999999999998E-2</v>
      </c>
    </row>
    <row r="25" spans="1:19">
      <c r="L25" s="94">
        <v>0.18509999999999999</v>
      </c>
    </row>
    <row r="26" spans="1:19">
      <c r="L26" s="94">
        <v>1.89E-2</v>
      </c>
    </row>
    <row r="27" spans="1:19">
      <c r="L27" s="94">
        <v>5.16E-2</v>
      </c>
    </row>
    <row r="28" spans="1:19">
      <c r="L28" s="94">
        <v>3.6200000000000003E-2</v>
      </c>
    </row>
    <row r="29" spans="1:19">
      <c r="L29" s="94">
        <v>0</v>
      </c>
    </row>
    <row r="30" spans="1:19">
      <c r="L30" s="94">
        <v>1.8200000000000001E-2</v>
      </c>
    </row>
    <row r="31" spans="1:19">
      <c r="L31" s="94">
        <v>3.3000000000000002E-2</v>
      </c>
    </row>
    <row r="32" spans="1:19">
      <c r="L32" s="94">
        <v>5.7999999999999996E-3</v>
      </c>
    </row>
    <row r="33" spans="12:12">
      <c r="L33" s="94">
        <v>2.0000000000000001E-4</v>
      </c>
    </row>
    <row r="34" spans="12:12">
      <c r="L34" s="94">
        <v>0</v>
      </c>
    </row>
    <row r="35" spans="12:12">
      <c r="L35" s="94">
        <v>0</v>
      </c>
    </row>
    <row r="36" spans="12:12">
      <c r="L36" s="94">
        <v>0</v>
      </c>
    </row>
    <row r="37" spans="12:12">
      <c r="L37" s="94">
        <v>1E-4</v>
      </c>
    </row>
    <row r="38" spans="12:12">
      <c r="L38" s="94">
        <v>-9.1000000000000004E-3</v>
      </c>
    </row>
    <row r="39" spans="12:12">
      <c r="L39" s="94">
        <v>0</v>
      </c>
    </row>
    <row r="40" spans="12:12">
      <c r="L40" s="94">
        <v>0</v>
      </c>
    </row>
    <row r="42" spans="12:12">
      <c r="L42" s="2">
        <f>SUM(L10:L40)</f>
        <v>1.47</v>
      </c>
    </row>
  </sheetData>
  <sortState xmlns:xlrd2="http://schemas.microsoft.com/office/spreadsheetml/2017/richdata2" ref="E12:Q14">
    <sortCondition descending="1" ref="O12:O14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45"/>
  <sheetViews>
    <sheetView rightToLeft="1" view="pageBreakPreview" topLeftCell="B7" zoomScaleNormal="55" zoomScaleSheetLayoutView="100" workbookViewId="0">
      <selection activeCell="J33" sqref="J33"/>
    </sheetView>
  </sheetViews>
  <sheetFormatPr defaultRowHeight="21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67" t="s">
        <v>86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</row>
    <row r="3" spans="2:28" ht="30">
      <c r="B3" s="167" t="s">
        <v>39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</row>
    <row r="4" spans="2:28" ht="30">
      <c r="B4" s="167" t="s">
        <v>129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</row>
    <row r="5" spans="2:28" ht="61.5" customHeight="1"/>
    <row r="6" spans="2:28" s="2" customFormat="1" ht="30">
      <c r="B6" s="12" t="s">
        <v>242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>
      <c r="B8" s="166" t="s">
        <v>1</v>
      </c>
      <c r="D8" s="167" t="s">
        <v>41</v>
      </c>
      <c r="E8" s="167" t="s">
        <v>41</v>
      </c>
      <c r="F8" s="167" t="s">
        <v>41</v>
      </c>
      <c r="G8" s="167" t="s">
        <v>41</v>
      </c>
      <c r="H8" s="167" t="s">
        <v>41</v>
      </c>
      <c r="I8" s="167" t="s">
        <v>41</v>
      </c>
      <c r="J8" s="167" t="s">
        <v>41</v>
      </c>
      <c r="L8" s="167" t="s">
        <v>42</v>
      </c>
      <c r="M8" s="167" t="s">
        <v>42</v>
      </c>
      <c r="N8" s="167" t="s">
        <v>42</v>
      </c>
      <c r="O8" s="167" t="s">
        <v>42</v>
      </c>
      <c r="P8" s="167" t="s">
        <v>42</v>
      </c>
      <c r="Q8" s="167" t="s">
        <v>42</v>
      </c>
      <c r="R8" s="167" t="s">
        <v>42</v>
      </c>
    </row>
    <row r="9" spans="2:28" ht="69" customHeight="1">
      <c r="B9" s="166" t="s">
        <v>1</v>
      </c>
      <c r="D9" s="234" t="s">
        <v>5</v>
      </c>
      <c r="E9" s="40"/>
      <c r="F9" s="234" t="s">
        <v>224</v>
      </c>
      <c r="G9" s="40"/>
      <c r="H9" s="234" t="s">
        <v>54</v>
      </c>
      <c r="I9" s="40"/>
      <c r="J9" s="234" t="s">
        <v>55</v>
      </c>
      <c r="K9" s="29"/>
      <c r="L9" s="234" t="s">
        <v>5</v>
      </c>
      <c r="M9" s="40"/>
      <c r="N9" s="234" t="s">
        <v>224</v>
      </c>
      <c r="O9" s="40"/>
      <c r="P9" s="234" t="s">
        <v>54</v>
      </c>
      <c r="Q9" s="40"/>
      <c r="R9" s="213" t="s">
        <v>234</v>
      </c>
    </row>
    <row r="10" spans="2:28" ht="21.75" customHeight="1">
      <c r="B10" s="23" t="s">
        <v>116</v>
      </c>
      <c r="D10" s="66">
        <v>18134</v>
      </c>
      <c r="E10" s="6"/>
      <c r="F10" s="66">
        <v>17035454958</v>
      </c>
      <c r="G10" s="6"/>
      <c r="H10" s="66">
        <v>17005712437</v>
      </c>
      <c r="I10" s="6"/>
      <c r="J10" s="66">
        <v>29742521</v>
      </c>
      <c r="K10" s="6"/>
      <c r="L10" s="66">
        <v>18134</v>
      </c>
      <c r="M10" s="6"/>
      <c r="N10" s="66">
        <v>17035454958</v>
      </c>
      <c r="O10" s="6"/>
      <c r="P10" s="66">
        <v>16605791536</v>
      </c>
      <c r="Q10" s="6"/>
      <c r="R10" s="66">
        <v>429663422</v>
      </c>
    </row>
    <row r="11" spans="2:28" ht="21.75" customHeight="1">
      <c r="B11" s="23" t="s">
        <v>106</v>
      </c>
      <c r="D11" s="66">
        <v>12200</v>
      </c>
      <c r="E11" s="6"/>
      <c r="F11" s="66">
        <v>11094108428</v>
      </c>
      <c r="G11" s="6"/>
      <c r="H11" s="66">
        <v>10996074800</v>
      </c>
      <c r="I11" s="6"/>
      <c r="J11" s="66">
        <v>98033628</v>
      </c>
      <c r="K11" s="6"/>
      <c r="L11" s="66">
        <v>12200</v>
      </c>
      <c r="M11" s="6"/>
      <c r="N11" s="66">
        <v>11094108428</v>
      </c>
      <c r="O11" s="6"/>
      <c r="P11" s="66">
        <v>10720307192</v>
      </c>
      <c r="Q11" s="6"/>
      <c r="R11" s="66">
        <v>373801236</v>
      </c>
    </row>
    <row r="12" spans="2:28" ht="21.75" customHeight="1">
      <c r="B12" s="23" t="s">
        <v>80</v>
      </c>
      <c r="D12" s="66">
        <v>14491</v>
      </c>
      <c r="E12" s="6"/>
      <c r="F12" s="66">
        <v>14339548933</v>
      </c>
      <c r="G12" s="6"/>
      <c r="H12" s="66">
        <v>14359600842</v>
      </c>
      <c r="I12" s="6"/>
      <c r="J12" s="66">
        <v>-20051908</v>
      </c>
      <c r="K12" s="6"/>
      <c r="L12" s="66">
        <v>14491</v>
      </c>
      <c r="M12" s="6"/>
      <c r="N12" s="66">
        <v>14339548933</v>
      </c>
      <c r="O12" s="6"/>
      <c r="P12" s="66">
        <v>14019674623</v>
      </c>
      <c r="Q12" s="6"/>
      <c r="R12" s="66">
        <v>319874310</v>
      </c>
    </row>
    <row r="13" spans="2:28" ht="21.75" customHeight="1">
      <c r="B13" s="23" t="s">
        <v>82</v>
      </c>
      <c r="D13" s="66">
        <v>5060</v>
      </c>
      <c r="E13" s="6"/>
      <c r="F13" s="66">
        <v>4667196197</v>
      </c>
      <c r="G13" s="6"/>
      <c r="H13" s="66">
        <v>4641194630</v>
      </c>
      <c r="I13" s="6"/>
      <c r="J13" s="66">
        <v>26001567</v>
      </c>
      <c r="K13" s="6"/>
      <c r="L13" s="66">
        <v>5060</v>
      </c>
      <c r="M13" s="6"/>
      <c r="N13" s="66">
        <v>4667196197</v>
      </c>
      <c r="O13" s="6"/>
      <c r="P13" s="66">
        <v>4532049615</v>
      </c>
      <c r="Q13" s="6"/>
      <c r="R13" s="66">
        <v>135146582</v>
      </c>
    </row>
    <row r="14" spans="2:28" ht="21.75" customHeight="1">
      <c r="B14" s="23" t="s">
        <v>113</v>
      </c>
      <c r="D14" s="66">
        <v>35000</v>
      </c>
      <c r="E14" s="6"/>
      <c r="F14" s="66">
        <v>1704795750</v>
      </c>
      <c r="G14" s="6"/>
      <c r="H14" s="66">
        <v>1706535337</v>
      </c>
      <c r="I14" s="6"/>
      <c r="J14" s="66">
        <v>-1739587</v>
      </c>
      <c r="K14" s="6"/>
      <c r="L14" s="66">
        <v>35000</v>
      </c>
      <c r="M14" s="6"/>
      <c r="N14" s="66">
        <v>1704795750</v>
      </c>
      <c r="O14" s="6"/>
      <c r="P14" s="66">
        <v>1595201737</v>
      </c>
      <c r="Q14" s="6"/>
      <c r="R14" s="66">
        <v>109594013</v>
      </c>
    </row>
    <row r="15" spans="2:28" ht="21.75" customHeight="1">
      <c r="B15" s="23" t="s">
        <v>131</v>
      </c>
      <c r="D15" s="66">
        <v>125000</v>
      </c>
      <c r="E15" s="6"/>
      <c r="F15" s="66">
        <v>4252048875</v>
      </c>
      <c r="G15" s="6"/>
      <c r="H15" s="66">
        <v>4172445763</v>
      </c>
      <c r="I15" s="6"/>
      <c r="J15" s="66">
        <v>79603112</v>
      </c>
      <c r="K15" s="6"/>
      <c r="L15" s="66">
        <v>125000</v>
      </c>
      <c r="M15" s="6"/>
      <c r="N15" s="66">
        <v>4252048875</v>
      </c>
      <c r="O15" s="6"/>
      <c r="P15" s="66">
        <v>4172445763</v>
      </c>
      <c r="Q15" s="6"/>
      <c r="R15" s="66">
        <v>79603112</v>
      </c>
    </row>
    <row r="16" spans="2:28" ht="21.75" customHeight="1">
      <c r="B16" s="23" t="s">
        <v>89</v>
      </c>
      <c r="D16" s="66">
        <v>196</v>
      </c>
      <c r="E16" s="6"/>
      <c r="F16" s="66">
        <v>167089109</v>
      </c>
      <c r="G16" s="6"/>
      <c r="H16" s="66">
        <v>164498851</v>
      </c>
      <c r="I16" s="6"/>
      <c r="J16" s="66">
        <v>2590258</v>
      </c>
      <c r="K16" s="6"/>
      <c r="L16" s="66">
        <v>196</v>
      </c>
      <c r="M16" s="6"/>
      <c r="N16" s="66">
        <v>167089109</v>
      </c>
      <c r="O16" s="6"/>
      <c r="P16" s="66">
        <v>160310110</v>
      </c>
      <c r="Q16" s="6"/>
      <c r="R16" s="66">
        <v>6778999</v>
      </c>
    </row>
    <row r="17" spans="2:51" ht="21.75" customHeight="1">
      <c r="B17" s="23" t="s">
        <v>90</v>
      </c>
      <c r="D17" s="66">
        <v>8987</v>
      </c>
      <c r="E17" s="6"/>
      <c r="F17" s="66">
        <v>654380878</v>
      </c>
      <c r="G17" s="6"/>
      <c r="H17" s="66">
        <v>709805677</v>
      </c>
      <c r="I17" s="6"/>
      <c r="J17" s="66">
        <v>-55424798</v>
      </c>
      <c r="K17" s="6"/>
      <c r="L17" s="66">
        <v>8987</v>
      </c>
      <c r="M17" s="6"/>
      <c r="N17" s="66">
        <v>654380878</v>
      </c>
      <c r="O17" s="6"/>
      <c r="P17" s="66">
        <v>671354581</v>
      </c>
      <c r="Q17" s="6"/>
      <c r="R17" s="66">
        <v>-16973702</v>
      </c>
    </row>
    <row r="18" spans="2:51" ht="21.75" customHeight="1">
      <c r="B18" s="23" t="s">
        <v>123</v>
      </c>
      <c r="D18" s="66">
        <v>100000</v>
      </c>
      <c r="E18" s="6"/>
      <c r="F18" s="66">
        <v>782317350</v>
      </c>
      <c r="G18" s="6"/>
      <c r="H18" s="66">
        <v>1093455000</v>
      </c>
      <c r="I18" s="6"/>
      <c r="J18" s="66">
        <v>-311137650</v>
      </c>
      <c r="K18" s="6"/>
      <c r="L18" s="66">
        <v>100000</v>
      </c>
      <c r="M18" s="6"/>
      <c r="N18" s="66">
        <v>782317350</v>
      </c>
      <c r="O18" s="6"/>
      <c r="P18" s="66">
        <v>800210250</v>
      </c>
      <c r="Q18" s="6"/>
      <c r="R18" s="66">
        <v>-17892900</v>
      </c>
    </row>
    <row r="19" spans="2:51" ht="21.75" customHeight="1">
      <c r="B19" s="23" t="s">
        <v>134</v>
      </c>
      <c r="D19" s="66">
        <v>200000</v>
      </c>
      <c r="E19" s="6"/>
      <c r="F19" s="66">
        <v>566012070</v>
      </c>
      <c r="G19" s="6"/>
      <c r="H19" s="66">
        <v>588145288</v>
      </c>
      <c r="I19" s="6"/>
      <c r="J19" s="66">
        <v>-22133218</v>
      </c>
      <c r="K19" s="6"/>
      <c r="L19" s="66">
        <v>200000</v>
      </c>
      <c r="M19" s="6"/>
      <c r="N19" s="66">
        <v>566012070</v>
      </c>
      <c r="O19" s="6"/>
      <c r="P19" s="66">
        <v>588145288</v>
      </c>
      <c r="Q19" s="6"/>
      <c r="R19" s="66">
        <v>-22133218</v>
      </c>
    </row>
    <row r="20" spans="2:51" ht="21.75" customHeight="1">
      <c r="B20" s="23" t="s">
        <v>133</v>
      </c>
      <c r="D20" s="66">
        <v>400000</v>
      </c>
      <c r="E20" s="6"/>
      <c r="F20" s="66">
        <v>1062440640</v>
      </c>
      <c r="G20" s="6"/>
      <c r="H20" s="66">
        <v>1090611129</v>
      </c>
      <c r="I20" s="6"/>
      <c r="J20" s="66">
        <v>-28170489</v>
      </c>
      <c r="K20" s="6"/>
      <c r="L20" s="66">
        <v>400000</v>
      </c>
      <c r="M20" s="6"/>
      <c r="N20" s="66">
        <v>1062440640</v>
      </c>
      <c r="O20" s="6"/>
      <c r="P20" s="66">
        <v>1090611129</v>
      </c>
      <c r="Q20" s="6"/>
      <c r="R20" s="66">
        <v>-28170489</v>
      </c>
    </row>
    <row r="21" spans="2:51" ht="21.75" customHeight="1">
      <c r="B21" s="23" t="s">
        <v>132</v>
      </c>
      <c r="D21" s="66">
        <v>1000000</v>
      </c>
      <c r="E21" s="6"/>
      <c r="F21" s="66">
        <v>1504991700</v>
      </c>
      <c r="G21" s="6"/>
      <c r="H21" s="66">
        <v>1571843943</v>
      </c>
      <c r="I21" s="6"/>
      <c r="J21" s="66">
        <v>-66852243</v>
      </c>
      <c r="K21" s="6"/>
      <c r="L21" s="66">
        <v>1000000</v>
      </c>
      <c r="M21" s="6"/>
      <c r="N21" s="66">
        <v>1504991700</v>
      </c>
      <c r="O21" s="6"/>
      <c r="P21" s="66">
        <v>1571843943</v>
      </c>
      <c r="Q21" s="6"/>
      <c r="R21" s="66">
        <v>-66852243</v>
      </c>
    </row>
    <row r="22" spans="2:51" ht="21.75" customHeight="1">
      <c r="B22" s="23" t="s">
        <v>13</v>
      </c>
      <c r="D22" s="66">
        <v>405000</v>
      </c>
      <c r="E22" s="6"/>
      <c r="F22" s="66">
        <v>1891368994</v>
      </c>
      <c r="G22" s="6"/>
      <c r="H22" s="66">
        <v>1948536810</v>
      </c>
      <c r="I22" s="6"/>
      <c r="J22" s="66">
        <v>-57167815</v>
      </c>
      <c r="K22" s="6"/>
      <c r="L22" s="66">
        <v>405000</v>
      </c>
      <c r="M22" s="6"/>
      <c r="N22" s="66">
        <v>1891368994</v>
      </c>
      <c r="O22" s="6"/>
      <c r="P22" s="66">
        <v>2003289084</v>
      </c>
      <c r="Q22" s="6"/>
      <c r="R22" s="66">
        <v>-111920089</v>
      </c>
    </row>
    <row r="23" spans="2:51" ht="21.75" customHeight="1">
      <c r="B23" s="23" t="s">
        <v>91</v>
      </c>
      <c r="D23" s="66">
        <v>31100</v>
      </c>
      <c r="E23" s="6"/>
      <c r="F23" s="66">
        <v>30879438887</v>
      </c>
      <c r="G23" s="6"/>
      <c r="H23" s="66">
        <v>31823836883</v>
      </c>
      <c r="I23" s="6"/>
      <c r="J23" s="66">
        <v>-944397995</v>
      </c>
      <c r="K23" s="6"/>
      <c r="L23" s="66">
        <v>31100</v>
      </c>
      <c r="M23" s="6"/>
      <c r="N23" s="66">
        <v>30879438887</v>
      </c>
      <c r="O23" s="6"/>
      <c r="P23" s="66">
        <v>30995296484</v>
      </c>
      <c r="Q23" s="6"/>
      <c r="R23" s="66">
        <v>-115857596</v>
      </c>
    </row>
    <row r="24" spans="2:51" ht="21.75" customHeight="1">
      <c r="B24" s="23" t="s">
        <v>120</v>
      </c>
      <c r="D24" s="66">
        <v>212926</v>
      </c>
      <c r="E24" s="6"/>
      <c r="F24" s="66">
        <v>816792429</v>
      </c>
      <c r="G24" s="6"/>
      <c r="H24" s="66">
        <v>981769934</v>
      </c>
      <c r="I24" s="6"/>
      <c r="J24" s="66">
        <v>-164977504</v>
      </c>
      <c r="K24" s="6"/>
      <c r="L24" s="66">
        <v>212926</v>
      </c>
      <c r="M24" s="6"/>
      <c r="N24" s="66">
        <v>816792429</v>
      </c>
      <c r="O24" s="6"/>
      <c r="P24" s="66">
        <v>1096817405</v>
      </c>
      <c r="Q24" s="6"/>
      <c r="R24" s="66">
        <v>-280024975</v>
      </c>
    </row>
    <row r="25" spans="2:51" ht="21.75" customHeight="1">
      <c r="B25" s="23" t="s">
        <v>114</v>
      </c>
      <c r="D25" s="66">
        <v>50000</v>
      </c>
      <c r="E25" s="6"/>
      <c r="F25" s="66">
        <v>718201125</v>
      </c>
      <c r="G25" s="6"/>
      <c r="H25" s="66">
        <v>710248725</v>
      </c>
      <c r="I25" s="6"/>
      <c r="J25" s="66">
        <v>7952400</v>
      </c>
      <c r="K25" s="6"/>
      <c r="L25" s="66">
        <v>50000</v>
      </c>
      <c r="M25" s="6"/>
      <c r="N25" s="66">
        <v>718201125</v>
      </c>
      <c r="O25" s="6"/>
      <c r="P25" s="66">
        <v>1006475625</v>
      </c>
      <c r="Q25" s="6"/>
      <c r="R25" s="66">
        <v>-288274500</v>
      </c>
    </row>
    <row r="26" spans="2:51" ht="21.75" customHeight="1">
      <c r="B26" s="23" t="s">
        <v>102</v>
      </c>
      <c r="D26" s="66">
        <v>90000</v>
      </c>
      <c r="E26" s="6"/>
      <c r="F26" s="66">
        <v>1987006545</v>
      </c>
      <c r="G26" s="6"/>
      <c r="H26" s="66">
        <v>2250032175</v>
      </c>
      <c r="I26" s="6"/>
      <c r="J26" s="66">
        <v>-263025630</v>
      </c>
      <c r="K26" s="6"/>
      <c r="L26" s="66">
        <v>90000</v>
      </c>
      <c r="M26" s="6"/>
      <c r="N26" s="66">
        <v>1987006545</v>
      </c>
      <c r="O26" s="6"/>
      <c r="P26" s="66">
        <v>2682145710</v>
      </c>
      <c r="Q26" s="6"/>
      <c r="R26" s="66">
        <v>-695139165</v>
      </c>
    </row>
    <row r="27" spans="2:51" ht="21.75" customHeight="1">
      <c r="B27" s="23" t="s">
        <v>105</v>
      </c>
      <c r="D27" s="66">
        <v>3450000</v>
      </c>
      <c r="E27" s="6"/>
      <c r="F27" s="66">
        <v>7462532160</v>
      </c>
      <c r="G27" s="6"/>
      <c r="H27" s="66">
        <v>7211037510</v>
      </c>
      <c r="I27" s="6"/>
      <c r="J27" s="66">
        <v>251494650</v>
      </c>
      <c r="K27" s="6"/>
      <c r="L27" s="66">
        <v>3450000</v>
      </c>
      <c r="M27" s="6"/>
      <c r="N27" s="66">
        <v>7462532160</v>
      </c>
      <c r="O27" s="6"/>
      <c r="P27" s="66">
        <v>8182721385</v>
      </c>
      <c r="Q27" s="6"/>
      <c r="R27" s="66">
        <v>-720189225</v>
      </c>
    </row>
    <row r="28" spans="2:51" ht="21.75" customHeight="1">
      <c r="B28" s="23" t="s">
        <v>101</v>
      </c>
      <c r="D28" s="66">
        <v>120689</v>
      </c>
      <c r="E28" s="6"/>
      <c r="F28" s="66">
        <v>1559621705</v>
      </c>
      <c r="G28" s="6"/>
      <c r="H28" s="66">
        <v>1666395807</v>
      </c>
      <c r="I28" s="6"/>
      <c r="J28" s="66">
        <v>-106774101</v>
      </c>
      <c r="K28" s="6"/>
      <c r="L28" s="66">
        <v>120689</v>
      </c>
      <c r="M28" s="6"/>
      <c r="N28" s="66">
        <v>1559621705</v>
      </c>
      <c r="O28" s="6"/>
      <c r="P28" s="66">
        <v>2430490473</v>
      </c>
      <c r="Q28" s="6"/>
      <c r="R28" s="66">
        <v>-870868767</v>
      </c>
    </row>
    <row r="29" spans="2:51" ht="21.75" customHeight="1">
      <c r="D29" s="66"/>
      <c r="E29" s="6"/>
      <c r="F29" s="66"/>
      <c r="G29" s="6"/>
      <c r="H29" s="66"/>
      <c r="I29" s="6"/>
      <c r="J29" s="66"/>
      <c r="K29" s="6"/>
      <c r="L29" s="66"/>
      <c r="M29" s="6"/>
      <c r="N29" s="66"/>
      <c r="O29" s="6"/>
      <c r="P29" s="66"/>
      <c r="Q29" s="6"/>
      <c r="R29" s="66"/>
      <c r="AI29" s="23"/>
      <c r="AK29" s="66"/>
      <c r="AL29" s="6"/>
      <c r="AM29" s="66"/>
      <c r="AN29" s="6"/>
      <c r="AO29" s="66"/>
      <c r="AP29" s="6"/>
      <c r="AQ29" s="66"/>
      <c r="AR29" s="6"/>
      <c r="AS29" s="66"/>
      <c r="AT29" s="6"/>
      <c r="AU29" s="66"/>
      <c r="AV29" s="6"/>
      <c r="AW29" s="66"/>
      <c r="AX29" s="6"/>
      <c r="AY29" s="66"/>
    </row>
    <row r="30" spans="2:51" ht="21.75" thickBot="1">
      <c r="B30" s="37" t="s">
        <v>68</v>
      </c>
      <c r="D30" s="67">
        <f>SUM(D10:D29)</f>
        <v>6278783</v>
      </c>
      <c r="E30" s="6"/>
      <c r="F30" s="67">
        <f>SUM(F10:F29)</f>
        <v>103145346733</v>
      </c>
      <c r="G30" s="6"/>
      <c r="H30" s="67">
        <f>SUM(H10:H29)</f>
        <v>104691781541</v>
      </c>
      <c r="I30" s="6"/>
      <c r="J30" s="67">
        <f>SUM(J10:J29)</f>
        <v>-1546434802</v>
      </c>
      <c r="K30" s="6"/>
      <c r="L30" s="67">
        <f>SUM(L10:L29)</f>
        <v>6278783</v>
      </c>
      <c r="M30" s="6"/>
      <c r="N30" s="67">
        <f>SUM(N10:N29)</f>
        <v>103145346733</v>
      </c>
      <c r="O30" s="6"/>
      <c r="P30" s="67">
        <f>SUM(P10:P29)</f>
        <v>104925181933</v>
      </c>
      <c r="Q30" s="6"/>
      <c r="R30" s="67">
        <f>SUM(R10:R29)</f>
        <v>-1779835195</v>
      </c>
      <c r="AI30" s="23"/>
      <c r="AK30" s="66"/>
      <c r="AL30" s="6"/>
      <c r="AM30" s="66"/>
      <c r="AN30" s="6"/>
      <c r="AO30" s="66"/>
      <c r="AP30" s="6"/>
      <c r="AQ30" s="66"/>
      <c r="AR30" s="6"/>
      <c r="AS30" s="66"/>
      <c r="AT30" s="6"/>
      <c r="AU30" s="66"/>
      <c r="AV30" s="6"/>
      <c r="AW30" s="66"/>
      <c r="AX30" s="6"/>
      <c r="AY30" s="66"/>
    </row>
    <row r="31" spans="2:51" ht="21.75" thickTop="1">
      <c r="AI31" s="23"/>
      <c r="AK31" s="66"/>
      <c r="AL31" s="6"/>
      <c r="AM31" s="66"/>
      <c r="AN31" s="6"/>
      <c r="AO31" s="66"/>
      <c r="AP31" s="6"/>
      <c r="AQ31" s="66"/>
      <c r="AR31" s="6"/>
      <c r="AS31" s="66"/>
      <c r="AT31" s="6"/>
      <c r="AU31" s="66"/>
      <c r="AV31" s="6"/>
      <c r="AW31" s="66"/>
      <c r="AX31" s="6"/>
      <c r="AY31" s="66"/>
    </row>
    <row r="32" spans="2:51" ht="30">
      <c r="J32" s="44">
        <v>19</v>
      </c>
      <c r="L32" s="22"/>
      <c r="AI32" s="23"/>
      <c r="AK32" s="66"/>
      <c r="AL32" s="6"/>
      <c r="AM32" s="66"/>
      <c r="AN32" s="6"/>
      <c r="AO32" s="66"/>
      <c r="AP32" s="6"/>
      <c r="AQ32" s="66"/>
      <c r="AR32" s="6"/>
      <c r="AS32" s="66"/>
      <c r="AT32" s="6"/>
      <c r="AU32" s="66"/>
      <c r="AV32" s="6"/>
      <c r="AW32" s="66"/>
      <c r="AX32" s="6"/>
      <c r="AY32" s="66"/>
    </row>
    <row r="33" spans="35:52">
      <c r="AI33" s="23"/>
      <c r="AK33" s="66"/>
      <c r="AL33" s="6"/>
      <c r="AM33" s="66"/>
      <c r="AN33" s="6"/>
      <c r="AO33" s="66"/>
      <c r="AP33" s="6"/>
      <c r="AQ33" s="66"/>
      <c r="AR33" s="6"/>
      <c r="AS33" s="66"/>
      <c r="AT33" s="6"/>
      <c r="AU33" s="66"/>
      <c r="AV33" s="6"/>
      <c r="AW33" s="66"/>
      <c r="AX33" s="6"/>
      <c r="AY33" s="66"/>
    </row>
    <row r="34" spans="35:52">
      <c r="AI34" s="23"/>
      <c r="AK34" s="66"/>
      <c r="AL34" s="6"/>
      <c r="AM34" s="66"/>
      <c r="AN34" s="6"/>
      <c r="AO34" s="66"/>
      <c r="AP34" s="6"/>
      <c r="AQ34" s="66"/>
      <c r="AR34" s="6"/>
      <c r="AS34" s="66"/>
      <c r="AT34" s="6"/>
      <c r="AU34" s="66"/>
      <c r="AV34" s="6"/>
      <c r="AW34" s="66"/>
      <c r="AX34" s="6"/>
      <c r="AY34" s="66"/>
    </row>
    <row r="35" spans="35:52">
      <c r="AJ35" s="23"/>
      <c r="AL35" s="66"/>
      <c r="AM35" s="6"/>
      <c r="AN35" s="66"/>
      <c r="AO35" s="6"/>
      <c r="AP35" s="66"/>
      <c r="AQ35" s="6"/>
      <c r="AR35" s="66"/>
      <c r="AS35" s="6"/>
      <c r="AT35" s="66"/>
      <c r="AU35" s="6"/>
      <c r="AV35" s="66"/>
      <c r="AW35" s="6"/>
      <c r="AX35" s="66"/>
      <c r="AY35" s="6"/>
      <c r="AZ35" s="66"/>
    </row>
    <row r="36" spans="35:52">
      <c r="AJ36" s="23"/>
      <c r="AL36" s="66"/>
      <c r="AM36" s="6"/>
      <c r="AN36" s="66"/>
      <c r="AO36" s="6"/>
      <c r="AP36" s="66"/>
      <c r="AQ36" s="6"/>
      <c r="AR36" s="66"/>
      <c r="AS36" s="6"/>
      <c r="AT36" s="66"/>
      <c r="AU36" s="6"/>
      <c r="AV36" s="66"/>
      <c r="AW36" s="6"/>
      <c r="AX36" s="66"/>
      <c r="AY36" s="6"/>
      <c r="AZ36" s="66"/>
    </row>
    <row r="37" spans="35:52">
      <c r="AJ37" s="23"/>
      <c r="AL37" s="66"/>
      <c r="AM37" s="6"/>
      <c r="AN37" s="66"/>
      <c r="AO37" s="6"/>
      <c r="AP37" s="66"/>
      <c r="AQ37" s="6"/>
      <c r="AR37" s="66"/>
      <c r="AS37" s="6"/>
      <c r="AT37" s="66"/>
      <c r="AU37" s="6"/>
      <c r="AV37" s="66"/>
      <c r="AW37" s="6"/>
      <c r="AX37" s="66"/>
      <c r="AY37" s="6"/>
      <c r="AZ37" s="66"/>
    </row>
    <row r="38" spans="35:52">
      <c r="AJ38" s="23"/>
      <c r="AL38" s="66"/>
      <c r="AM38" s="6"/>
      <c r="AN38" s="66"/>
      <c r="AO38" s="6"/>
      <c r="AP38" s="66"/>
      <c r="AQ38" s="6"/>
      <c r="AR38" s="66"/>
      <c r="AS38" s="6"/>
      <c r="AT38" s="66"/>
      <c r="AU38" s="6"/>
      <c r="AV38" s="66"/>
      <c r="AW38" s="6"/>
      <c r="AX38" s="66"/>
      <c r="AY38" s="6"/>
      <c r="AZ38" s="66"/>
    </row>
    <row r="39" spans="35:52">
      <c r="AJ39" s="23"/>
      <c r="AL39" s="66"/>
      <c r="AM39" s="6"/>
      <c r="AN39" s="66"/>
      <c r="AO39" s="6"/>
      <c r="AP39" s="66"/>
      <c r="AQ39" s="6"/>
      <c r="AR39" s="66"/>
      <c r="AS39" s="6"/>
      <c r="AT39" s="66"/>
      <c r="AU39" s="6"/>
      <c r="AV39" s="66"/>
      <c r="AW39" s="6"/>
      <c r="AX39" s="66"/>
      <c r="AY39" s="6"/>
      <c r="AZ39" s="66"/>
    </row>
    <row r="40" spans="35:52">
      <c r="AJ40" s="23"/>
      <c r="AL40" s="66"/>
      <c r="AM40" s="6"/>
      <c r="AN40" s="66"/>
      <c r="AO40" s="6"/>
      <c r="AP40" s="66"/>
      <c r="AQ40" s="6"/>
      <c r="AR40" s="66"/>
      <c r="AS40" s="6"/>
      <c r="AT40" s="66"/>
      <c r="AU40" s="6"/>
      <c r="AV40" s="66"/>
      <c r="AW40" s="6"/>
      <c r="AX40" s="66"/>
      <c r="AY40" s="6"/>
      <c r="AZ40" s="66"/>
    </row>
    <row r="41" spans="35:52">
      <c r="AJ41" s="23"/>
      <c r="AL41" s="66"/>
      <c r="AM41" s="6"/>
      <c r="AN41" s="66"/>
      <c r="AO41" s="6"/>
      <c r="AP41" s="66"/>
      <c r="AQ41" s="6"/>
      <c r="AR41" s="66"/>
      <c r="AS41" s="6"/>
      <c r="AT41" s="66"/>
      <c r="AU41" s="6"/>
      <c r="AV41" s="66"/>
      <c r="AW41" s="6"/>
      <c r="AX41" s="66"/>
      <c r="AY41" s="6"/>
      <c r="AZ41" s="66"/>
    </row>
    <row r="42" spans="35:52">
      <c r="AJ42" s="23"/>
      <c r="AL42" s="66"/>
      <c r="AM42" s="6"/>
      <c r="AN42" s="66"/>
      <c r="AO42" s="6"/>
      <c r="AP42" s="66"/>
      <c r="AQ42" s="6"/>
      <c r="AR42" s="66"/>
      <c r="AS42" s="6"/>
      <c r="AT42" s="66"/>
      <c r="AU42" s="6"/>
      <c r="AV42" s="66"/>
      <c r="AW42" s="6"/>
      <c r="AX42" s="66"/>
      <c r="AY42" s="6"/>
      <c r="AZ42" s="66"/>
    </row>
    <row r="43" spans="35:52">
      <c r="AJ43" s="23"/>
      <c r="AL43" s="66"/>
      <c r="AM43" s="6"/>
      <c r="AN43" s="66"/>
      <c r="AO43" s="6"/>
      <c r="AP43" s="66"/>
      <c r="AQ43" s="6"/>
      <c r="AR43" s="66"/>
      <c r="AS43" s="6"/>
      <c r="AT43" s="66"/>
      <c r="AU43" s="6"/>
      <c r="AV43" s="66"/>
      <c r="AW43" s="6"/>
      <c r="AX43" s="66"/>
      <c r="AY43" s="6"/>
      <c r="AZ43" s="66"/>
    </row>
    <row r="44" spans="35:52">
      <c r="AJ44" s="23"/>
      <c r="AL44" s="66"/>
      <c r="AM44" s="6"/>
      <c r="AN44" s="66"/>
      <c r="AO44" s="6"/>
      <c r="AP44" s="66"/>
      <c r="AQ44" s="6"/>
      <c r="AR44" s="66"/>
      <c r="AS44" s="6"/>
      <c r="AT44" s="66"/>
      <c r="AU44" s="6"/>
      <c r="AV44" s="66"/>
      <c r="AW44" s="6"/>
      <c r="AX44" s="66"/>
      <c r="AY44" s="6"/>
      <c r="AZ44" s="66"/>
    </row>
    <row r="45" spans="35:52">
      <c r="AJ45" s="23"/>
      <c r="AL45" s="66"/>
      <c r="AM45" s="6"/>
      <c r="AN45" s="66"/>
      <c r="AO45" s="6"/>
      <c r="AP45" s="66"/>
      <c r="AQ45" s="6"/>
      <c r="AR45" s="66"/>
      <c r="AS45" s="6"/>
      <c r="AT45" s="66"/>
      <c r="AU45" s="6"/>
      <c r="AV45" s="66"/>
      <c r="AW45" s="6"/>
      <c r="AX45" s="66"/>
      <c r="AY45" s="6"/>
      <c r="AZ45" s="66"/>
    </row>
  </sheetData>
  <sortState xmlns:xlrd2="http://schemas.microsoft.com/office/spreadsheetml/2017/richdata2" ref="B10:R28">
    <sortCondition descending="1" ref="R10:R28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6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35"/>
  <sheetViews>
    <sheetView rightToLeft="1" view="pageBreakPreview" topLeftCell="A10" zoomScale="70" zoomScaleNormal="85" zoomScaleSheetLayoutView="70" workbookViewId="0">
      <selection activeCell="B36" sqref="B36"/>
    </sheetView>
  </sheetViews>
  <sheetFormatPr defaultRowHeight="21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>
      <c r="B2" s="165" t="s">
        <v>86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</row>
    <row r="3" spans="2:28" ht="30">
      <c r="B3" s="165" t="s">
        <v>39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</row>
    <row r="4" spans="2:28" ht="30">
      <c r="B4" s="165" t="s">
        <v>129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6" spans="2:28" ht="30">
      <c r="B6" s="12" t="s">
        <v>243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>
      <c r="B8" s="123" t="s">
        <v>1</v>
      </c>
      <c r="D8" s="11" t="s">
        <v>41</v>
      </c>
      <c r="E8" s="11"/>
      <c r="F8" s="11" t="s">
        <v>41</v>
      </c>
      <c r="G8" s="11"/>
      <c r="H8" s="11" t="s">
        <v>41</v>
      </c>
      <c r="I8" s="11"/>
      <c r="J8" s="11" t="s">
        <v>41</v>
      </c>
      <c r="L8" s="11" t="s">
        <v>42</v>
      </c>
      <c r="M8" s="11" t="s">
        <v>42</v>
      </c>
      <c r="N8" s="11" t="s">
        <v>42</v>
      </c>
      <c r="O8" s="11" t="s">
        <v>42</v>
      </c>
      <c r="P8" s="11" t="s">
        <v>42</v>
      </c>
      <c r="Q8" s="11" t="s">
        <v>42</v>
      </c>
      <c r="R8" s="11" t="s">
        <v>42</v>
      </c>
    </row>
    <row r="9" spans="2:28" s="4" customFormat="1" ht="63" customHeight="1">
      <c r="B9" s="123" t="s">
        <v>1</v>
      </c>
      <c r="D9" s="121" t="s">
        <v>5</v>
      </c>
      <c r="E9" s="35"/>
      <c r="F9" s="121" t="s">
        <v>53</v>
      </c>
      <c r="G9" s="35"/>
      <c r="H9" s="121" t="s">
        <v>54</v>
      </c>
      <c r="I9" s="35"/>
      <c r="J9" s="121" t="s">
        <v>56</v>
      </c>
      <c r="L9" s="121" t="s">
        <v>5</v>
      </c>
      <c r="M9" s="35"/>
      <c r="N9" s="121" t="s">
        <v>53</v>
      </c>
      <c r="O9" s="35"/>
      <c r="P9" s="121" t="s">
        <v>54</v>
      </c>
      <c r="Q9" s="35"/>
      <c r="R9" s="121" t="s">
        <v>56</v>
      </c>
    </row>
    <row r="10" spans="2:28" ht="25.5" customHeight="1">
      <c r="B10" s="31" t="s">
        <v>123</v>
      </c>
      <c r="D10" s="120">
        <v>150000</v>
      </c>
      <c r="E10" s="69"/>
      <c r="F10" s="120">
        <v>1347744267</v>
      </c>
      <c r="G10" s="69"/>
      <c r="H10" s="120">
        <v>1200315375</v>
      </c>
      <c r="I10" s="69"/>
      <c r="J10" s="120">
        <v>147428892</v>
      </c>
      <c r="K10" s="69"/>
      <c r="L10" s="120">
        <v>150000</v>
      </c>
      <c r="M10" s="69"/>
      <c r="N10" s="120">
        <v>1347744267</v>
      </c>
      <c r="O10" s="69"/>
      <c r="P10" s="120">
        <v>1200315375</v>
      </c>
      <c r="Q10" s="69"/>
      <c r="R10" s="120">
        <v>147428892</v>
      </c>
      <c r="V10" s="94">
        <v>6.5500000000000003E-2</v>
      </c>
    </row>
    <row r="11" spans="2:28" ht="25.5" customHeight="1">
      <c r="B11" s="2" t="s">
        <v>90</v>
      </c>
      <c r="D11" s="71">
        <v>1328</v>
      </c>
      <c r="E11" s="69"/>
      <c r="F11" s="71">
        <v>103099692</v>
      </c>
      <c r="G11" s="69"/>
      <c r="H11" s="71">
        <v>99205394</v>
      </c>
      <c r="I11" s="69"/>
      <c r="J11" s="71">
        <v>3894298</v>
      </c>
      <c r="K11" s="69"/>
      <c r="L11" s="71">
        <v>11013</v>
      </c>
      <c r="M11" s="69"/>
      <c r="N11" s="71">
        <v>894951227</v>
      </c>
      <c r="O11" s="69"/>
      <c r="P11" s="71">
        <v>822702569</v>
      </c>
      <c r="Q11" s="69"/>
      <c r="R11" s="71">
        <v>72248658</v>
      </c>
      <c r="V11" s="94"/>
    </row>
    <row r="12" spans="2:28" ht="25.5" customHeight="1">
      <c r="B12" s="2" t="s">
        <v>109</v>
      </c>
      <c r="D12" s="71">
        <v>6000</v>
      </c>
      <c r="E12" s="69"/>
      <c r="F12" s="71">
        <v>5662222142</v>
      </c>
      <c r="G12" s="69"/>
      <c r="H12" s="71">
        <v>5640328185</v>
      </c>
      <c r="I12" s="69"/>
      <c r="J12" s="71">
        <v>21893957</v>
      </c>
      <c r="K12" s="69"/>
      <c r="L12" s="71">
        <v>7500</v>
      </c>
      <c r="M12" s="69"/>
      <c r="N12" s="71">
        <v>7059923768</v>
      </c>
      <c r="O12" s="69"/>
      <c r="P12" s="71">
        <v>7050410232</v>
      </c>
      <c r="Q12" s="69"/>
      <c r="R12" s="71">
        <v>9513536</v>
      </c>
      <c r="V12" s="94"/>
    </row>
    <row r="13" spans="2:28" ht="25.5" customHeight="1">
      <c r="B13" s="2" t="s">
        <v>101</v>
      </c>
      <c r="D13" s="71">
        <v>0</v>
      </c>
      <c r="E13" s="69"/>
      <c r="F13" s="71">
        <v>0</v>
      </c>
      <c r="G13" s="69"/>
      <c r="H13" s="71">
        <v>0</v>
      </c>
      <c r="I13" s="69"/>
      <c r="J13" s="71">
        <v>0</v>
      </c>
      <c r="K13" s="69"/>
      <c r="L13" s="71">
        <v>1</v>
      </c>
      <c r="M13" s="69"/>
      <c r="N13" s="71">
        <v>1</v>
      </c>
      <c r="O13" s="69"/>
      <c r="P13" s="71">
        <v>20137</v>
      </c>
      <c r="Q13" s="69"/>
      <c r="R13" s="71">
        <v>-20136</v>
      </c>
      <c r="V13" s="94"/>
    </row>
    <row r="14" spans="2:28" ht="25.5" customHeight="1">
      <c r="B14" s="2" t="s">
        <v>82</v>
      </c>
      <c r="D14" s="71">
        <v>0</v>
      </c>
      <c r="E14" s="69"/>
      <c r="F14" s="71">
        <v>0</v>
      </c>
      <c r="G14" s="69"/>
      <c r="H14" s="71">
        <v>0</v>
      </c>
      <c r="I14" s="69"/>
      <c r="J14" s="71">
        <v>0</v>
      </c>
      <c r="K14" s="69"/>
      <c r="L14" s="71">
        <v>1200</v>
      </c>
      <c r="M14" s="69"/>
      <c r="N14" s="71">
        <v>1065550836</v>
      </c>
      <c r="O14" s="69"/>
      <c r="P14" s="71">
        <v>1073015881</v>
      </c>
      <c r="Q14" s="69"/>
      <c r="R14" s="71">
        <v>-7465045</v>
      </c>
      <c r="V14" s="94"/>
    </row>
    <row r="15" spans="2:28" ht="25.5" customHeight="1">
      <c r="B15" s="2" t="s">
        <v>116</v>
      </c>
      <c r="D15" s="71">
        <v>0</v>
      </c>
      <c r="E15" s="69"/>
      <c r="F15" s="71">
        <v>0</v>
      </c>
      <c r="G15" s="69"/>
      <c r="H15" s="71">
        <v>0</v>
      </c>
      <c r="I15" s="69"/>
      <c r="J15" s="71">
        <v>0</v>
      </c>
      <c r="K15" s="69"/>
      <c r="L15" s="71">
        <v>1000</v>
      </c>
      <c r="M15" s="69"/>
      <c r="N15" s="71">
        <v>907155549</v>
      </c>
      <c r="O15" s="69"/>
      <c r="P15" s="71">
        <v>915525031</v>
      </c>
      <c r="Q15" s="69"/>
      <c r="R15" s="71">
        <v>-8369482</v>
      </c>
      <c r="V15" s="94"/>
    </row>
    <row r="16" spans="2:28" ht="25.5" customHeight="1">
      <c r="B16" s="2" t="s">
        <v>131</v>
      </c>
      <c r="D16" s="71">
        <v>25000</v>
      </c>
      <c r="E16" s="69"/>
      <c r="F16" s="71">
        <v>823818942</v>
      </c>
      <c r="G16" s="69"/>
      <c r="H16" s="71">
        <v>834489152</v>
      </c>
      <c r="I16" s="69"/>
      <c r="J16" s="71">
        <v>-10670210</v>
      </c>
      <c r="K16" s="69"/>
      <c r="L16" s="71">
        <v>25000</v>
      </c>
      <c r="M16" s="69"/>
      <c r="N16" s="71">
        <v>823818942</v>
      </c>
      <c r="O16" s="69"/>
      <c r="P16" s="71">
        <v>834489152</v>
      </c>
      <c r="Q16" s="69"/>
      <c r="R16" s="71">
        <v>-10670210</v>
      </c>
      <c r="V16" s="94"/>
    </row>
    <row r="17" spans="2:22" ht="25.5" customHeight="1">
      <c r="B17" s="2" t="s">
        <v>115</v>
      </c>
      <c r="D17" s="71">
        <v>0</v>
      </c>
      <c r="E17" s="69"/>
      <c r="F17" s="71">
        <v>0</v>
      </c>
      <c r="G17" s="69"/>
      <c r="H17" s="71">
        <v>0</v>
      </c>
      <c r="I17" s="69"/>
      <c r="J17" s="71">
        <v>0</v>
      </c>
      <c r="K17" s="69"/>
      <c r="L17" s="71">
        <v>5000</v>
      </c>
      <c r="M17" s="69"/>
      <c r="N17" s="71">
        <v>3304454963</v>
      </c>
      <c r="O17" s="69"/>
      <c r="P17" s="71">
        <v>3316138840</v>
      </c>
      <c r="Q17" s="69"/>
      <c r="R17" s="71">
        <v>-11683877</v>
      </c>
      <c r="V17" s="94"/>
    </row>
    <row r="18" spans="2:22" ht="25.5" customHeight="1">
      <c r="B18" s="2" t="s">
        <v>121</v>
      </c>
      <c r="D18" s="71">
        <v>0</v>
      </c>
      <c r="E18" s="69"/>
      <c r="F18" s="71">
        <v>0</v>
      </c>
      <c r="G18" s="69"/>
      <c r="H18" s="71">
        <v>0</v>
      </c>
      <c r="I18" s="69"/>
      <c r="J18" s="71">
        <v>0</v>
      </c>
      <c r="K18" s="69"/>
      <c r="L18" s="71">
        <v>1500</v>
      </c>
      <c r="M18" s="69"/>
      <c r="N18" s="71">
        <v>945578585</v>
      </c>
      <c r="O18" s="69"/>
      <c r="P18" s="71">
        <v>958788188</v>
      </c>
      <c r="Q18" s="69"/>
      <c r="R18" s="71">
        <v>-13209603</v>
      </c>
      <c r="V18" s="94"/>
    </row>
    <row r="19" spans="2:22" ht="25.5" customHeight="1">
      <c r="B19" s="2" t="s">
        <v>103</v>
      </c>
      <c r="D19" s="71">
        <v>0</v>
      </c>
      <c r="E19" s="69"/>
      <c r="F19" s="71">
        <v>0</v>
      </c>
      <c r="G19" s="69"/>
      <c r="H19" s="71">
        <v>0</v>
      </c>
      <c r="I19" s="69"/>
      <c r="J19" s="71">
        <v>0</v>
      </c>
      <c r="K19" s="69"/>
      <c r="L19" s="71">
        <v>1300</v>
      </c>
      <c r="M19" s="69"/>
      <c r="N19" s="71">
        <v>1068385324</v>
      </c>
      <c r="O19" s="69"/>
      <c r="P19" s="71">
        <v>1083621358</v>
      </c>
      <c r="Q19" s="69"/>
      <c r="R19" s="71">
        <v>-15236034</v>
      </c>
      <c r="V19" s="94"/>
    </row>
    <row r="20" spans="2:22" ht="25.5" customHeight="1">
      <c r="B20" s="2" t="s">
        <v>119</v>
      </c>
      <c r="D20" s="71">
        <v>0</v>
      </c>
      <c r="E20" s="69"/>
      <c r="F20" s="71">
        <v>0</v>
      </c>
      <c r="G20" s="69"/>
      <c r="H20" s="71">
        <v>0</v>
      </c>
      <c r="I20" s="69"/>
      <c r="J20" s="71">
        <v>0</v>
      </c>
      <c r="K20" s="69"/>
      <c r="L20" s="71">
        <v>2000</v>
      </c>
      <c r="M20" s="69"/>
      <c r="N20" s="71">
        <v>1321980349</v>
      </c>
      <c r="O20" s="69"/>
      <c r="P20" s="71">
        <v>1339823113</v>
      </c>
      <c r="Q20" s="69"/>
      <c r="R20" s="71">
        <v>-17842764</v>
      </c>
      <c r="V20" s="94"/>
    </row>
    <row r="21" spans="2:22" ht="25.5" customHeight="1">
      <c r="B21" s="2" t="s">
        <v>84</v>
      </c>
      <c r="D21" s="71">
        <v>0</v>
      </c>
      <c r="E21" s="69"/>
      <c r="F21" s="71">
        <v>0</v>
      </c>
      <c r="G21" s="69"/>
      <c r="H21" s="71">
        <v>0</v>
      </c>
      <c r="I21" s="69"/>
      <c r="J21" s="71">
        <v>0</v>
      </c>
      <c r="K21" s="69"/>
      <c r="L21" s="71">
        <v>1100</v>
      </c>
      <c r="M21" s="69"/>
      <c r="N21" s="71">
        <v>927264907</v>
      </c>
      <c r="O21" s="69"/>
      <c r="P21" s="71">
        <v>945681164</v>
      </c>
      <c r="Q21" s="69"/>
      <c r="R21" s="71">
        <v>-18416257</v>
      </c>
      <c r="V21" s="94"/>
    </row>
    <row r="22" spans="2:22" ht="25.5" customHeight="1">
      <c r="B22" s="2" t="s">
        <v>120</v>
      </c>
      <c r="D22" s="71">
        <v>17624</v>
      </c>
      <c r="E22" s="69"/>
      <c r="F22" s="71">
        <v>68329737</v>
      </c>
      <c r="G22" s="69"/>
      <c r="H22" s="71">
        <v>90784170</v>
      </c>
      <c r="I22" s="69"/>
      <c r="J22" s="71">
        <v>-22454433</v>
      </c>
      <c r="K22" s="69"/>
      <c r="L22" s="71">
        <v>17625</v>
      </c>
      <c r="M22" s="69"/>
      <c r="N22" s="71">
        <v>68329738</v>
      </c>
      <c r="O22" s="69"/>
      <c r="P22" s="71">
        <v>90789321</v>
      </c>
      <c r="Q22" s="69"/>
      <c r="R22" s="71">
        <v>-22459583</v>
      </c>
      <c r="V22" s="94"/>
    </row>
    <row r="23" spans="2:22" ht="25.5" customHeight="1">
      <c r="B23" s="2" t="s">
        <v>99</v>
      </c>
      <c r="D23" s="71">
        <v>30000</v>
      </c>
      <c r="E23" s="69"/>
      <c r="F23" s="71">
        <v>632339474</v>
      </c>
      <c r="G23" s="69"/>
      <c r="H23" s="71">
        <v>665019450</v>
      </c>
      <c r="I23" s="69"/>
      <c r="J23" s="71">
        <v>-32679976</v>
      </c>
      <c r="K23" s="69"/>
      <c r="L23" s="71">
        <v>30000</v>
      </c>
      <c r="M23" s="69"/>
      <c r="N23" s="71">
        <v>632339474</v>
      </c>
      <c r="O23" s="69"/>
      <c r="P23" s="71">
        <v>665019450</v>
      </c>
      <c r="Q23" s="69"/>
      <c r="R23" s="71">
        <v>-32679976</v>
      </c>
      <c r="V23" s="94"/>
    </row>
    <row r="24" spans="2:22" ht="25.5" customHeight="1">
      <c r="B24" s="2" t="s">
        <v>124</v>
      </c>
      <c r="D24" s="71">
        <v>0</v>
      </c>
      <c r="E24" s="69"/>
      <c r="F24" s="71">
        <v>0</v>
      </c>
      <c r="G24" s="69"/>
      <c r="H24" s="71">
        <v>0</v>
      </c>
      <c r="I24" s="69"/>
      <c r="J24" s="71">
        <v>0</v>
      </c>
      <c r="K24" s="69"/>
      <c r="L24" s="71">
        <v>300000</v>
      </c>
      <c r="M24" s="69"/>
      <c r="N24" s="71">
        <v>505772641</v>
      </c>
      <c r="O24" s="69"/>
      <c r="P24" s="71">
        <v>545137020</v>
      </c>
      <c r="Q24" s="69"/>
      <c r="R24" s="71">
        <v>-39364379</v>
      </c>
      <c r="V24" s="94"/>
    </row>
    <row r="25" spans="2:22" ht="25.5" customHeight="1">
      <c r="B25" s="2" t="s">
        <v>112</v>
      </c>
      <c r="D25" s="71">
        <v>0</v>
      </c>
      <c r="E25" s="69"/>
      <c r="F25" s="71">
        <v>0</v>
      </c>
      <c r="G25" s="69"/>
      <c r="H25" s="71">
        <v>0</v>
      </c>
      <c r="I25" s="69"/>
      <c r="J25" s="71">
        <v>0</v>
      </c>
      <c r="K25" s="69"/>
      <c r="L25" s="71">
        <v>83708</v>
      </c>
      <c r="M25" s="69"/>
      <c r="N25" s="71">
        <v>208440898</v>
      </c>
      <c r="O25" s="69"/>
      <c r="P25" s="71">
        <v>254123148</v>
      </c>
      <c r="Q25" s="69"/>
      <c r="R25" s="71">
        <v>-45682250</v>
      </c>
      <c r="V25" s="94"/>
    </row>
    <row r="26" spans="2:22" ht="25.5" customHeight="1">
      <c r="B26" s="2" t="s">
        <v>79</v>
      </c>
      <c r="D26" s="71">
        <v>0</v>
      </c>
      <c r="E26" s="69"/>
      <c r="F26" s="71">
        <v>0</v>
      </c>
      <c r="G26" s="69"/>
      <c r="H26" s="71">
        <v>0</v>
      </c>
      <c r="I26" s="69"/>
      <c r="J26" s="71">
        <v>0</v>
      </c>
      <c r="K26" s="69"/>
      <c r="L26" s="71">
        <v>6000</v>
      </c>
      <c r="M26" s="69"/>
      <c r="N26" s="71">
        <v>5173147201</v>
      </c>
      <c r="O26" s="69"/>
      <c r="P26" s="71">
        <v>5239612148</v>
      </c>
      <c r="Q26" s="69"/>
      <c r="R26" s="71">
        <v>-66464947</v>
      </c>
      <c r="V26" s="94"/>
    </row>
    <row r="27" spans="2:22" ht="25.5" customHeight="1">
      <c r="B27" s="2" t="s">
        <v>105</v>
      </c>
      <c r="D27" s="71">
        <v>800000</v>
      </c>
      <c r="E27" s="69"/>
      <c r="F27" s="71">
        <v>1798832886</v>
      </c>
      <c r="G27" s="69"/>
      <c r="H27" s="71">
        <v>1897442640</v>
      </c>
      <c r="I27" s="69"/>
      <c r="J27" s="71">
        <v>-98609754</v>
      </c>
      <c r="K27" s="69"/>
      <c r="L27" s="71">
        <v>800000</v>
      </c>
      <c r="M27" s="69"/>
      <c r="N27" s="71">
        <v>1798832886</v>
      </c>
      <c r="O27" s="69"/>
      <c r="P27" s="71">
        <v>1897442640</v>
      </c>
      <c r="Q27" s="69"/>
      <c r="R27" s="71">
        <v>-98609754</v>
      </c>
      <c r="V27" s="94"/>
    </row>
    <row r="28" spans="2:22" ht="25.5" customHeight="1">
      <c r="B28" s="2" t="s">
        <v>100</v>
      </c>
      <c r="D28" s="71">
        <v>150000</v>
      </c>
      <c r="E28" s="69"/>
      <c r="F28" s="71">
        <v>3968247610</v>
      </c>
      <c r="G28" s="69"/>
      <c r="H28" s="71">
        <v>4245090525</v>
      </c>
      <c r="I28" s="69"/>
      <c r="J28" s="71">
        <v>-276842915</v>
      </c>
      <c r="K28" s="69"/>
      <c r="L28" s="71">
        <v>150000</v>
      </c>
      <c r="M28" s="69"/>
      <c r="N28" s="71">
        <v>3968247610</v>
      </c>
      <c r="O28" s="69"/>
      <c r="P28" s="71">
        <v>4245090525</v>
      </c>
      <c r="Q28" s="69"/>
      <c r="R28" s="71">
        <v>-276842915</v>
      </c>
      <c r="V28" s="94"/>
    </row>
    <row r="29" spans="2:22" ht="25.5" customHeight="1">
      <c r="B29" s="2" t="s">
        <v>122</v>
      </c>
      <c r="D29" s="71">
        <v>0</v>
      </c>
      <c r="E29" s="69"/>
      <c r="F29" s="71">
        <v>0</v>
      </c>
      <c r="G29" s="69"/>
      <c r="H29" s="71">
        <v>0</v>
      </c>
      <c r="I29" s="69"/>
      <c r="J29" s="71">
        <v>0</v>
      </c>
      <c r="K29" s="69"/>
      <c r="L29" s="71">
        <v>30000</v>
      </c>
      <c r="M29" s="69"/>
      <c r="N29" s="71">
        <v>4882802919</v>
      </c>
      <c r="O29" s="69"/>
      <c r="P29" s="71">
        <v>5263841756</v>
      </c>
      <c r="Q29" s="69"/>
      <c r="R29" s="71">
        <v>-381038837</v>
      </c>
      <c r="V29" s="94"/>
    </row>
    <row r="30" spans="2:22" ht="25.5" customHeight="1">
      <c r="B30" s="2" t="s">
        <v>118</v>
      </c>
      <c r="D30" s="71">
        <v>40000</v>
      </c>
      <c r="E30" s="69"/>
      <c r="F30" s="71">
        <v>1633980384</v>
      </c>
      <c r="G30" s="69"/>
      <c r="H30" s="71">
        <v>2017921500</v>
      </c>
      <c r="I30" s="69"/>
      <c r="J30" s="71">
        <v>-383941116</v>
      </c>
      <c r="K30" s="69"/>
      <c r="L30" s="71">
        <v>40000</v>
      </c>
      <c r="M30" s="69"/>
      <c r="N30" s="71">
        <v>1633980384</v>
      </c>
      <c r="O30" s="69"/>
      <c r="P30" s="71">
        <v>2017921500</v>
      </c>
      <c r="Q30" s="69"/>
      <c r="R30" s="71">
        <v>-383941116</v>
      </c>
      <c r="V30" s="94"/>
    </row>
    <row r="31" spans="2:22" ht="25.5" customHeight="1">
      <c r="B31" s="2" t="s">
        <v>94</v>
      </c>
      <c r="D31" s="71">
        <v>300000</v>
      </c>
      <c r="E31" s="69"/>
      <c r="F31" s="71">
        <v>2923501068</v>
      </c>
      <c r="G31" s="69"/>
      <c r="H31" s="71">
        <v>3316150800</v>
      </c>
      <c r="I31" s="69"/>
      <c r="J31" s="71">
        <v>-392649732</v>
      </c>
      <c r="K31" s="69"/>
      <c r="L31" s="71">
        <v>300000</v>
      </c>
      <c r="M31" s="69"/>
      <c r="N31" s="71">
        <v>2923501068</v>
      </c>
      <c r="O31" s="69"/>
      <c r="P31" s="71">
        <v>3316150800</v>
      </c>
      <c r="Q31" s="69"/>
      <c r="R31" s="71">
        <v>-392649732</v>
      </c>
      <c r="V31" s="94"/>
    </row>
    <row r="32" spans="2:22" ht="25.5" customHeight="1">
      <c r="B32" s="2" t="s">
        <v>96</v>
      </c>
      <c r="D32" s="71">
        <v>0</v>
      </c>
      <c r="E32" s="69"/>
      <c r="F32" s="71">
        <v>0</v>
      </c>
      <c r="G32" s="69"/>
      <c r="H32" s="71">
        <v>0</v>
      </c>
      <c r="I32" s="69"/>
      <c r="J32" s="71">
        <v>0</v>
      </c>
      <c r="K32" s="69"/>
      <c r="L32" s="71">
        <v>42300</v>
      </c>
      <c r="M32" s="69"/>
      <c r="N32" s="71">
        <v>30608452230</v>
      </c>
      <c r="O32" s="69"/>
      <c r="P32" s="71">
        <v>31063887849</v>
      </c>
      <c r="Q32" s="69"/>
      <c r="R32" s="71">
        <v>-455435619</v>
      </c>
    </row>
    <row r="33" spans="2:18" ht="24.75" thickBot="1">
      <c r="B33" s="147" t="s">
        <v>62</v>
      </c>
      <c r="D33" s="68">
        <f>SUM(D10:D32)</f>
        <v>1519952</v>
      </c>
      <c r="E33" s="68"/>
      <c r="F33" s="68">
        <f>SUM(F10:F32)</f>
        <v>18962116202</v>
      </c>
      <c r="G33" s="68"/>
      <c r="H33" s="68">
        <f>SUM(H10:H32)</f>
        <v>20006747191</v>
      </c>
      <c r="I33" s="68"/>
      <c r="J33" s="68">
        <f>SUM(J10:J32)</f>
        <v>-1044630989</v>
      </c>
      <c r="K33" s="68"/>
      <c r="L33" s="68">
        <f>SUM(L10:L32)</f>
        <v>2006247</v>
      </c>
      <c r="M33" s="68"/>
      <c r="N33" s="68">
        <f>SUM(N10:N32)</f>
        <v>72070655767</v>
      </c>
      <c r="O33" s="68"/>
      <c r="P33" s="68">
        <f>SUM(P10:P32)</f>
        <v>74139547197</v>
      </c>
      <c r="Q33" s="68"/>
      <c r="R33" s="68">
        <f>SUM(R10:R32)</f>
        <v>-2068891430</v>
      </c>
    </row>
    <row r="34" spans="2:18" ht="21.75" thickTop="1"/>
    <row r="35" spans="2:18" ht="26.25" customHeight="1">
      <c r="B35" s="235">
        <v>20</v>
      </c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</row>
  </sheetData>
  <sortState xmlns:xlrd2="http://schemas.microsoft.com/office/spreadsheetml/2017/richdata2" ref="B10:R31">
    <sortCondition descending="1" ref="R10:R31"/>
  </sortState>
  <mergeCells count="4">
    <mergeCell ref="B3:R3"/>
    <mergeCell ref="B4:R4"/>
    <mergeCell ref="B2:R2"/>
    <mergeCell ref="B35:R35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BF52-54F1-44EC-8807-0174F6686F9A}">
  <sheetPr>
    <pageSetUpPr fitToPage="1"/>
  </sheetPr>
  <dimension ref="A1:Y20"/>
  <sheetViews>
    <sheetView rightToLeft="1" view="pageBreakPreview" zoomScale="60" zoomScaleNormal="100" workbookViewId="0">
      <selection activeCell="A6" sqref="A6"/>
    </sheetView>
  </sheetViews>
  <sheetFormatPr defaultRowHeight="1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>
      <c r="A1" s="182" t="s">
        <v>86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</row>
    <row r="2" spans="1:25" ht="25.5">
      <c r="A2" s="182" t="s">
        <v>39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</row>
    <row r="3" spans="1:25" ht="25.5">
      <c r="A3" s="182" t="s">
        <v>129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</row>
    <row r="4" spans="1: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24">
      <c r="A5" s="222" t="s">
        <v>259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</row>
    <row r="6" spans="1:2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21">
      <c r="A7" s="126"/>
      <c r="B7" s="126"/>
      <c r="C7" s="126"/>
      <c r="D7" s="126"/>
      <c r="E7" s="184" t="s">
        <v>41</v>
      </c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26"/>
      <c r="Y7" s="128" t="s">
        <v>184</v>
      </c>
    </row>
    <row r="8" spans="1:25" ht="63">
      <c r="A8" s="128" t="s">
        <v>225</v>
      </c>
      <c r="B8" s="126"/>
      <c r="C8" s="128" t="s">
        <v>226</v>
      </c>
      <c r="D8" s="126"/>
      <c r="E8" s="143" t="s">
        <v>16</v>
      </c>
      <c r="F8" s="127"/>
      <c r="G8" s="143" t="s">
        <v>5</v>
      </c>
      <c r="H8" s="127"/>
      <c r="I8" s="143" t="s">
        <v>15</v>
      </c>
      <c r="J8" s="127"/>
      <c r="K8" s="143" t="s">
        <v>227</v>
      </c>
      <c r="L8" s="127"/>
      <c r="M8" s="143" t="s">
        <v>228</v>
      </c>
      <c r="N8" s="127"/>
      <c r="O8" s="143" t="s">
        <v>229</v>
      </c>
      <c r="P8" s="127"/>
      <c r="Q8" s="143" t="s">
        <v>230</v>
      </c>
      <c r="R8" s="127"/>
      <c r="S8" s="143" t="s">
        <v>231</v>
      </c>
      <c r="T8" s="127"/>
      <c r="U8" s="143" t="s">
        <v>232</v>
      </c>
      <c r="V8" s="127"/>
      <c r="W8" s="143" t="s">
        <v>233</v>
      </c>
      <c r="X8" s="126"/>
      <c r="Y8" s="143" t="s">
        <v>233</v>
      </c>
    </row>
    <row r="9" spans="1:25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thickBot="1">
      <c r="A14" s="163" t="s">
        <v>62</v>
      </c>
      <c r="C14" s="162"/>
      <c r="E14" s="162"/>
      <c r="G14" s="162"/>
      <c r="I14" s="162"/>
      <c r="K14" s="162"/>
      <c r="M14" s="162"/>
      <c r="O14" s="162"/>
      <c r="Q14" s="162"/>
      <c r="S14" s="162"/>
      <c r="U14" s="162"/>
      <c r="W14" s="162"/>
      <c r="Y14" s="162"/>
    </row>
    <row r="15" spans="1:25" ht="15.75" thickTop="1"/>
    <row r="20" spans="1:25" ht="24">
      <c r="A20" s="203">
        <v>21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</row>
  </sheetData>
  <mergeCells count="6">
    <mergeCell ref="A20:Y20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A165-9577-4C96-AF1E-F6108283B116}">
  <sheetPr>
    <pageSetUpPr fitToPage="1"/>
  </sheetPr>
  <dimension ref="A1:Q24"/>
  <sheetViews>
    <sheetView rightToLeft="1" workbookViewId="0">
      <selection activeCell="R23" sqref="R23"/>
    </sheetView>
  </sheetViews>
  <sheetFormatPr defaultRowHeight="15"/>
  <cols>
    <col min="1" max="1" width="3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>
      <c r="A1" s="182" t="s">
        <v>86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</row>
    <row r="2" spans="1:17" ht="25.5">
      <c r="A2" s="182" t="s">
        <v>39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</row>
    <row r="3" spans="1:17" ht="25.5">
      <c r="A3" s="182" t="s">
        <v>129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</row>
    <row r="4" spans="1:17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7" ht="24">
      <c r="A5" s="159" t="s">
        <v>244</v>
      </c>
      <c r="B5" s="208" t="s">
        <v>186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</row>
    <row r="6" spans="1:17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227" t="s">
        <v>187</v>
      </c>
      <c r="N6" s="126"/>
      <c r="O6" s="126"/>
      <c r="P6" s="126"/>
      <c r="Q6" s="227" t="s">
        <v>188</v>
      </c>
    </row>
    <row r="7" spans="1:17" ht="21">
      <c r="A7" s="184" t="s">
        <v>189</v>
      </c>
      <c r="B7" s="184"/>
      <c r="C7" s="126"/>
      <c r="D7" s="128" t="s">
        <v>190</v>
      </c>
      <c r="E7" s="126"/>
      <c r="F7" s="128" t="s">
        <v>191</v>
      </c>
      <c r="G7" s="126"/>
      <c r="H7" s="128" t="s">
        <v>143</v>
      </c>
      <c r="I7" s="126"/>
      <c r="J7" s="184" t="s">
        <v>192</v>
      </c>
      <c r="K7" s="184"/>
      <c r="L7" s="126"/>
      <c r="M7" s="227"/>
      <c r="N7" s="126"/>
      <c r="O7" s="128" t="s">
        <v>193</v>
      </c>
      <c r="P7" s="126"/>
      <c r="Q7" s="227"/>
    </row>
    <row r="8" spans="1:17" ht="21">
      <c r="A8" s="188" t="s">
        <v>194</v>
      </c>
      <c r="B8" s="240"/>
      <c r="C8" s="126"/>
      <c r="D8" s="188" t="s">
        <v>195</v>
      </c>
      <c r="E8" s="126"/>
      <c r="F8" s="129" t="s">
        <v>196</v>
      </c>
      <c r="G8" s="126"/>
      <c r="H8" s="127"/>
      <c r="I8" s="126"/>
      <c r="J8" s="127"/>
      <c r="K8" s="127"/>
      <c r="L8" s="126"/>
      <c r="M8" s="127"/>
      <c r="N8" s="126"/>
      <c r="O8" s="127"/>
      <c r="P8" s="126"/>
      <c r="Q8" s="127"/>
    </row>
    <row r="9" spans="1:17" ht="21">
      <c r="A9" s="184"/>
      <c r="B9" s="184"/>
      <c r="C9" s="126"/>
      <c r="D9" s="184"/>
      <c r="E9" s="126"/>
      <c r="F9" s="129" t="s">
        <v>197</v>
      </c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</row>
    <row r="10" spans="1:17" ht="21">
      <c r="A10" s="188" t="s">
        <v>194</v>
      </c>
      <c r="B10" s="240"/>
      <c r="C10" s="126"/>
      <c r="D10" s="188" t="s">
        <v>198</v>
      </c>
      <c r="E10" s="126"/>
      <c r="F10" s="129" t="s">
        <v>196</v>
      </c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</row>
    <row r="11" spans="1:17" ht="21">
      <c r="A11" s="184"/>
      <c r="B11" s="184"/>
      <c r="C11" s="126"/>
      <c r="D11" s="184"/>
      <c r="E11" s="126"/>
      <c r="F11" s="129" t="s">
        <v>199</v>
      </c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</row>
    <row r="12" spans="1:17" ht="90" customHeight="1">
      <c r="A12" s="236" t="s">
        <v>200</v>
      </c>
      <c r="B12" s="236"/>
      <c r="C12" s="126"/>
      <c r="D12" s="143" t="s">
        <v>201</v>
      </c>
      <c r="E12" s="126"/>
      <c r="F12" s="129" t="s">
        <v>202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</row>
    <row r="13" spans="1:17" ht="21">
      <c r="A13" s="236" t="s">
        <v>203</v>
      </c>
      <c r="B13" s="237"/>
      <c r="C13" s="126"/>
      <c r="D13" s="236" t="s">
        <v>203</v>
      </c>
      <c r="E13" s="126"/>
      <c r="F13" s="129" t="s">
        <v>204</v>
      </c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</row>
    <row r="14" spans="1:17" ht="21">
      <c r="A14" s="238"/>
      <c r="B14" s="238"/>
      <c r="C14" s="126"/>
      <c r="D14" s="238"/>
      <c r="E14" s="126"/>
      <c r="F14" s="129" t="s">
        <v>205</v>
      </c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</row>
    <row r="15" spans="1:17" ht="21">
      <c r="A15" s="238"/>
      <c r="B15" s="238"/>
      <c r="C15" s="126"/>
      <c r="D15" s="238"/>
      <c r="E15" s="126"/>
      <c r="F15" s="129" t="s">
        <v>206</v>
      </c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</row>
    <row r="16" spans="1:17" ht="21">
      <c r="A16" s="227"/>
      <c r="B16" s="227"/>
      <c r="C16" s="126"/>
      <c r="D16" s="227"/>
      <c r="E16" s="126"/>
      <c r="F16" s="129" t="s">
        <v>207</v>
      </c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</row>
    <row r="17" spans="1:17">
      <c r="A17" s="127"/>
      <c r="B17" s="127"/>
      <c r="C17" s="126"/>
      <c r="D17" s="127"/>
      <c r="E17" s="126"/>
      <c r="F17" s="127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</row>
    <row r="18" spans="1:17" ht="2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126"/>
      <c r="L18" s="126"/>
      <c r="M18" s="126"/>
      <c r="N18" s="126"/>
      <c r="O18" s="126"/>
      <c r="P18" s="126"/>
      <c r="Q18" s="126"/>
    </row>
    <row r="19" spans="1:17" ht="24">
      <c r="A19" s="203">
        <v>22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</row>
    <row r="20" spans="1:17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</row>
    <row r="21" spans="1:17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</row>
    <row r="22" spans="1:17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</row>
    <row r="23" spans="1:17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</row>
    <row r="24" spans="1:17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</row>
  </sheetData>
  <mergeCells count="17">
    <mergeCell ref="A12:B12"/>
    <mergeCell ref="A13:B16"/>
    <mergeCell ref="D13:D16"/>
    <mergeCell ref="A19:Q19"/>
    <mergeCell ref="A1:Q1"/>
    <mergeCell ref="A2:Q2"/>
    <mergeCell ref="A3:Q3"/>
    <mergeCell ref="B5:Q5"/>
    <mergeCell ref="M6:M7"/>
    <mergeCell ref="Q6:Q7"/>
    <mergeCell ref="A7:B7"/>
    <mergeCell ref="J7:K7"/>
    <mergeCell ref="A18:J18"/>
    <mergeCell ref="A8:B9"/>
    <mergeCell ref="D8:D9"/>
    <mergeCell ref="A10:B11"/>
    <mergeCell ref="D10:D1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40"/>
  <sheetViews>
    <sheetView rightToLeft="1" view="pageBreakPreview" topLeftCell="A7" zoomScale="55" zoomScaleNormal="55" zoomScaleSheetLayoutView="55" workbookViewId="0">
      <selection activeCell="C3" sqref="C3:AA3"/>
    </sheetView>
  </sheetViews>
  <sheetFormatPr defaultRowHeight="33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28515625" style="43" customWidth="1"/>
    <col min="6" max="6" width="3.5703125" style="43" bestFit="1" customWidth="1"/>
    <col min="7" max="7" width="26.28515625" style="43" bestFit="1" customWidth="1"/>
    <col min="8" max="8" width="3.5703125" style="43" bestFit="1" customWidth="1"/>
    <col min="9" max="9" width="29.140625" style="43" bestFit="1" customWidth="1"/>
    <col min="10" max="10" width="3.5703125" style="43" bestFit="1" customWidth="1"/>
    <col min="11" max="11" width="17.28515625" style="43" bestFit="1" customWidth="1"/>
    <col min="12" max="12" width="8.42578125" style="43" customWidth="1"/>
    <col min="13" max="13" width="26.28515625" style="43" bestFit="1" customWidth="1"/>
    <col min="14" max="14" width="3.5703125" style="43" bestFit="1" customWidth="1"/>
    <col min="15" max="15" width="19.140625" style="43" bestFit="1" customWidth="1"/>
    <col min="16" max="16" width="3.5703125" style="43" bestFit="1" customWidth="1"/>
    <col min="17" max="17" width="26.28515625" style="43" bestFit="1" customWidth="1"/>
    <col min="18" max="18" width="3.5703125" style="43" bestFit="1" customWidth="1"/>
    <col min="19" max="19" width="20.7109375" style="43" customWidth="1"/>
    <col min="20" max="20" width="3.5703125" style="43" bestFit="1" customWidth="1"/>
    <col min="21" max="21" width="16.42578125" style="43" bestFit="1" customWidth="1"/>
    <col min="22" max="22" width="12.28515625" style="43" bestFit="1" customWidth="1"/>
    <col min="23" max="23" width="26.28515625" style="43" bestFit="1" customWidth="1"/>
    <col min="24" max="24" width="3.5703125" style="43" bestFit="1" customWidth="1"/>
    <col min="25" max="25" width="29.140625" style="43" bestFit="1" customWidth="1"/>
    <col min="26" max="26" width="3.5703125" style="43" bestFit="1" customWidth="1"/>
    <col min="27" max="27" width="24.85546875" style="59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>
      <c r="C2" s="173" t="s">
        <v>86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</row>
    <row r="3" spans="3:27" ht="46.5">
      <c r="C3" s="173" t="s">
        <v>0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</row>
    <row r="4" spans="3:27" ht="46.5">
      <c r="C4" s="173" t="s">
        <v>129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</row>
    <row r="5" spans="3:27" ht="147" customHeight="1">
      <c r="C5" s="53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3:27" ht="39">
      <c r="C6" s="172" t="s">
        <v>250</v>
      </c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</row>
    <row r="8" spans="3:27" s="55" customFormat="1" ht="34.5" customHeight="1">
      <c r="C8" s="181" t="s">
        <v>1</v>
      </c>
      <c r="E8" s="179" t="s">
        <v>125</v>
      </c>
      <c r="F8" s="179" t="s">
        <v>2</v>
      </c>
      <c r="G8" s="179" t="s">
        <v>2</v>
      </c>
      <c r="H8" s="179" t="s">
        <v>2</v>
      </c>
      <c r="I8" s="179" t="s">
        <v>2</v>
      </c>
      <c r="J8" s="174"/>
      <c r="K8" s="179" t="s">
        <v>3</v>
      </c>
      <c r="L8" s="179" t="s">
        <v>3</v>
      </c>
      <c r="M8" s="179" t="s">
        <v>3</v>
      </c>
      <c r="N8" s="179" t="s">
        <v>3</v>
      </c>
      <c r="O8" s="179" t="s">
        <v>3</v>
      </c>
      <c r="P8" s="179" t="s">
        <v>3</v>
      </c>
      <c r="Q8" s="179" t="s">
        <v>3</v>
      </c>
      <c r="R8" s="174"/>
      <c r="S8" s="179" t="s">
        <v>130</v>
      </c>
      <c r="T8" s="179" t="s">
        <v>4</v>
      </c>
      <c r="U8" s="179" t="s">
        <v>4</v>
      </c>
      <c r="V8" s="179" t="s">
        <v>4</v>
      </c>
      <c r="W8" s="179" t="s">
        <v>4</v>
      </c>
      <c r="X8" s="179" t="s">
        <v>4</v>
      </c>
      <c r="Y8" s="179" t="s">
        <v>4</v>
      </c>
      <c r="Z8" s="179" t="s">
        <v>4</v>
      </c>
      <c r="AA8" s="179" t="s">
        <v>4</v>
      </c>
    </row>
    <row r="9" spans="3:27" s="55" customFormat="1" ht="44.25" customHeight="1">
      <c r="C9" s="181" t="s">
        <v>1</v>
      </c>
      <c r="D9" s="174"/>
      <c r="E9" s="177" t="s">
        <v>5</v>
      </c>
      <c r="F9" s="175"/>
      <c r="G9" s="177" t="s">
        <v>6</v>
      </c>
      <c r="H9" s="56"/>
      <c r="I9" s="177" t="s">
        <v>7</v>
      </c>
      <c r="J9" s="174"/>
      <c r="K9" s="177" t="s">
        <v>8</v>
      </c>
      <c r="L9" s="177" t="s">
        <v>8</v>
      </c>
      <c r="M9" s="177" t="s">
        <v>8</v>
      </c>
      <c r="N9" s="56"/>
      <c r="O9" s="177" t="s">
        <v>9</v>
      </c>
      <c r="P9" s="177" t="s">
        <v>9</v>
      </c>
      <c r="Q9" s="177" t="s">
        <v>9</v>
      </c>
      <c r="R9" s="174"/>
      <c r="S9" s="177" t="s">
        <v>5</v>
      </c>
      <c r="T9" s="175"/>
      <c r="U9" s="177" t="s">
        <v>10</v>
      </c>
      <c r="V9" s="175"/>
      <c r="W9" s="177" t="s">
        <v>6</v>
      </c>
      <c r="X9" s="175"/>
      <c r="Y9" s="177" t="s">
        <v>7</v>
      </c>
      <c r="Z9" s="174"/>
      <c r="AA9" s="177" t="s">
        <v>11</v>
      </c>
    </row>
    <row r="10" spans="3:27" s="55" customFormat="1" ht="54" customHeight="1">
      <c r="C10" s="181" t="s">
        <v>1</v>
      </c>
      <c r="D10" s="174"/>
      <c r="E10" s="178" t="s">
        <v>5</v>
      </c>
      <c r="F10" s="176"/>
      <c r="G10" s="178" t="s">
        <v>6</v>
      </c>
      <c r="H10" s="57"/>
      <c r="I10" s="178" t="s">
        <v>7</v>
      </c>
      <c r="J10" s="174"/>
      <c r="K10" s="178" t="s">
        <v>5</v>
      </c>
      <c r="L10" s="96"/>
      <c r="M10" s="178" t="s">
        <v>6</v>
      </c>
      <c r="N10" s="57"/>
      <c r="O10" s="178" t="s">
        <v>5</v>
      </c>
      <c r="P10" s="57"/>
      <c r="Q10" s="178" t="s">
        <v>12</v>
      </c>
      <c r="R10" s="174"/>
      <c r="S10" s="178" t="s">
        <v>5</v>
      </c>
      <c r="T10" s="176"/>
      <c r="U10" s="178" t="s">
        <v>10</v>
      </c>
      <c r="V10" s="176"/>
      <c r="W10" s="178" t="s">
        <v>6</v>
      </c>
      <c r="X10" s="176"/>
      <c r="Y10" s="178" t="s">
        <v>7</v>
      </c>
      <c r="Z10" s="174"/>
      <c r="AA10" s="178" t="s">
        <v>11</v>
      </c>
    </row>
    <row r="11" spans="3:27">
      <c r="C11" s="58" t="s">
        <v>105</v>
      </c>
      <c r="E11" s="114">
        <v>4250000</v>
      </c>
      <c r="F11" s="115"/>
      <c r="G11" s="114">
        <v>9847472924</v>
      </c>
      <c r="H11" s="115"/>
      <c r="I11" s="114">
        <v>9108480150</v>
      </c>
      <c r="J11" s="115"/>
      <c r="K11" s="114">
        <v>0</v>
      </c>
      <c r="L11" s="91"/>
      <c r="M11" s="114">
        <v>0</v>
      </c>
      <c r="N11" s="115"/>
      <c r="O11" s="114">
        <v>-800000</v>
      </c>
      <c r="P11" s="115"/>
      <c r="Q11" s="114">
        <v>1798832886</v>
      </c>
      <c r="R11" s="115"/>
      <c r="S11" s="114">
        <v>3450000</v>
      </c>
      <c r="T11" s="115"/>
      <c r="U11" s="114">
        <v>2176</v>
      </c>
      <c r="V11" s="91"/>
      <c r="W11" s="114">
        <v>7993830961</v>
      </c>
      <c r="X11" s="115"/>
      <c r="Y11" s="114">
        <v>7462532160</v>
      </c>
      <c r="Z11" s="115"/>
      <c r="AA11" s="91">
        <f>Y11/'سرمایه گذاری ها'!$O$17</f>
        <v>4.0231736370919348E-2</v>
      </c>
    </row>
    <row r="12" spans="3:27">
      <c r="C12" s="43" t="s">
        <v>131</v>
      </c>
      <c r="E12" s="114">
        <v>0</v>
      </c>
      <c r="F12" s="115"/>
      <c r="G12" s="114">
        <v>0</v>
      </c>
      <c r="H12" s="115"/>
      <c r="I12" s="114">
        <v>0</v>
      </c>
      <c r="J12" s="115"/>
      <c r="K12" s="114">
        <v>150000</v>
      </c>
      <c r="L12" s="91"/>
      <c r="M12" s="114">
        <v>5006934915</v>
      </c>
      <c r="N12" s="115"/>
      <c r="O12" s="114">
        <v>-25000</v>
      </c>
      <c r="P12" s="115"/>
      <c r="Q12" s="114">
        <v>823818942</v>
      </c>
      <c r="R12" s="115"/>
      <c r="S12" s="114">
        <v>125000</v>
      </c>
      <c r="T12" s="115"/>
      <c r="U12" s="114">
        <v>34220</v>
      </c>
      <c r="V12" s="91"/>
      <c r="W12" s="114">
        <v>4172445763</v>
      </c>
      <c r="X12" s="115"/>
      <c r="Y12" s="114">
        <v>4252048875</v>
      </c>
      <c r="Z12" s="115"/>
      <c r="AA12" s="91">
        <f>Y12/'سرمایه گذاری ها'!$O$17</f>
        <v>2.2923493756208373E-2</v>
      </c>
    </row>
    <row r="13" spans="3:27">
      <c r="C13" s="43" t="s">
        <v>102</v>
      </c>
      <c r="E13" s="114">
        <v>90000</v>
      </c>
      <c r="F13" s="115"/>
      <c r="G13" s="114">
        <v>3208969895</v>
      </c>
      <c r="H13" s="115"/>
      <c r="I13" s="114">
        <v>2250032175</v>
      </c>
      <c r="J13" s="115"/>
      <c r="K13" s="114">
        <v>0</v>
      </c>
      <c r="L13" s="91"/>
      <c r="M13" s="114">
        <v>0</v>
      </c>
      <c r="N13" s="115"/>
      <c r="O13" s="114">
        <v>0</v>
      </c>
      <c r="P13" s="115"/>
      <c r="Q13" s="114">
        <v>0</v>
      </c>
      <c r="R13" s="115"/>
      <c r="S13" s="114">
        <v>90000</v>
      </c>
      <c r="T13" s="115"/>
      <c r="U13" s="114">
        <v>22210</v>
      </c>
      <c r="V13" s="91"/>
      <c r="W13" s="114">
        <v>3208969895</v>
      </c>
      <c r="X13" s="115"/>
      <c r="Y13" s="114">
        <v>1987006545</v>
      </c>
      <c r="Z13" s="115"/>
      <c r="AA13" s="91">
        <f>Y13/'سرمایه گذاری ها'!$O$17</f>
        <v>1.0712278590130899E-2</v>
      </c>
    </row>
    <row r="14" spans="3:27">
      <c r="C14" s="43" t="s">
        <v>13</v>
      </c>
      <c r="E14" s="114">
        <v>405000</v>
      </c>
      <c r="F14" s="115"/>
      <c r="G14" s="114">
        <v>1192413522</v>
      </c>
      <c r="H14" s="115"/>
      <c r="I14" s="114">
        <v>1948536810</v>
      </c>
      <c r="J14" s="115"/>
      <c r="K14" s="114">
        <v>0</v>
      </c>
      <c r="L14" s="91"/>
      <c r="M14" s="114">
        <v>0</v>
      </c>
      <c r="N14" s="115"/>
      <c r="O14" s="114">
        <v>0</v>
      </c>
      <c r="P14" s="115"/>
      <c r="Q14" s="114">
        <v>0</v>
      </c>
      <c r="R14" s="115"/>
      <c r="S14" s="114">
        <v>405000</v>
      </c>
      <c r="T14" s="115"/>
      <c r="U14" s="114">
        <v>4698</v>
      </c>
      <c r="V14" s="91"/>
      <c r="W14" s="114">
        <v>1192413522</v>
      </c>
      <c r="X14" s="115"/>
      <c r="Y14" s="114">
        <v>1891368994.5</v>
      </c>
      <c r="Z14" s="115"/>
      <c r="AA14" s="91">
        <f>Y14/'سرمایه گذاری ها'!$O$17</f>
        <v>1.0196680849795468E-2</v>
      </c>
    </row>
    <row r="15" spans="3:27">
      <c r="C15" s="43" t="s">
        <v>113</v>
      </c>
      <c r="E15" s="114">
        <v>35000</v>
      </c>
      <c r="F15" s="115"/>
      <c r="G15" s="114">
        <v>1526339839</v>
      </c>
      <c r="H15" s="115"/>
      <c r="I15" s="114">
        <v>1706535337.5</v>
      </c>
      <c r="J15" s="115"/>
      <c r="K15" s="114">
        <v>0</v>
      </c>
      <c r="L15" s="91"/>
      <c r="M15" s="114">
        <v>0</v>
      </c>
      <c r="N15" s="115"/>
      <c r="O15" s="114">
        <v>0</v>
      </c>
      <c r="P15" s="115"/>
      <c r="Q15" s="114">
        <v>0</v>
      </c>
      <c r="R15" s="115"/>
      <c r="S15" s="114">
        <v>35000</v>
      </c>
      <c r="T15" s="115"/>
      <c r="U15" s="114">
        <v>49000</v>
      </c>
      <c r="V15" s="91"/>
      <c r="W15" s="114">
        <v>1526339839</v>
      </c>
      <c r="X15" s="115"/>
      <c r="Y15" s="114">
        <v>1704795750</v>
      </c>
      <c r="Z15" s="115"/>
      <c r="AA15" s="91">
        <f>Y15/'سرمایه گذاری ها'!$O$17</f>
        <v>9.1908338496545557E-3</v>
      </c>
    </row>
    <row r="16" spans="3:27">
      <c r="C16" s="43" t="s">
        <v>101</v>
      </c>
      <c r="E16" s="114">
        <v>120689</v>
      </c>
      <c r="F16" s="115"/>
      <c r="G16" s="114">
        <v>2280764214</v>
      </c>
      <c r="H16" s="115"/>
      <c r="I16" s="114">
        <v>1666395807.2505</v>
      </c>
      <c r="J16" s="115"/>
      <c r="K16" s="114">
        <v>0</v>
      </c>
      <c r="L16" s="91"/>
      <c r="M16" s="114">
        <v>0</v>
      </c>
      <c r="N16" s="115"/>
      <c r="O16" s="114">
        <v>0</v>
      </c>
      <c r="P16" s="115"/>
      <c r="Q16" s="114">
        <v>0</v>
      </c>
      <c r="R16" s="115"/>
      <c r="S16" s="114">
        <v>120689</v>
      </c>
      <c r="T16" s="115"/>
      <c r="U16" s="114">
        <v>13000</v>
      </c>
      <c r="V16" s="91"/>
      <c r="W16" s="114">
        <v>2280764214</v>
      </c>
      <c r="X16" s="115"/>
      <c r="Y16" s="114">
        <v>1559621705.8499999</v>
      </c>
      <c r="Z16" s="115"/>
      <c r="AA16" s="91">
        <f>Y16/'سرمایه گذاری ها'!$O$17</f>
        <v>8.4081767371734471E-3</v>
      </c>
    </row>
    <row r="17" spans="3:27">
      <c r="C17" s="43" t="s">
        <v>132</v>
      </c>
      <c r="E17" s="114">
        <v>0</v>
      </c>
      <c r="F17" s="115"/>
      <c r="G17" s="114">
        <v>0</v>
      </c>
      <c r="H17" s="115"/>
      <c r="I17" s="114">
        <v>0</v>
      </c>
      <c r="J17" s="115"/>
      <c r="K17" s="114">
        <v>1000000</v>
      </c>
      <c r="L17" s="91"/>
      <c r="M17" s="114">
        <v>1571843943</v>
      </c>
      <c r="N17" s="115"/>
      <c r="O17" s="114">
        <v>0</v>
      </c>
      <c r="P17" s="115"/>
      <c r="Q17" s="114">
        <v>0</v>
      </c>
      <c r="R17" s="115"/>
      <c r="S17" s="114">
        <v>1000000</v>
      </c>
      <c r="T17" s="115"/>
      <c r="U17" s="114">
        <v>1514</v>
      </c>
      <c r="V17" s="91"/>
      <c r="W17" s="114">
        <v>1571843943</v>
      </c>
      <c r="X17" s="115"/>
      <c r="Y17" s="114">
        <v>1504991700</v>
      </c>
      <c r="Z17" s="115"/>
      <c r="AA17" s="91">
        <f>Y17/'سرمایه گذاری ها'!$O$17</f>
        <v>8.1136574043014567E-3</v>
      </c>
    </row>
    <row r="18" spans="3:27">
      <c r="C18" s="43" t="s">
        <v>133</v>
      </c>
      <c r="E18" s="114">
        <v>0</v>
      </c>
      <c r="F18" s="115"/>
      <c r="G18" s="114">
        <v>0</v>
      </c>
      <c r="H18" s="115"/>
      <c r="I18" s="114">
        <v>0</v>
      </c>
      <c r="J18" s="115"/>
      <c r="K18" s="114">
        <v>400000</v>
      </c>
      <c r="L18" s="91"/>
      <c r="M18" s="114">
        <v>1090611129</v>
      </c>
      <c r="N18" s="115"/>
      <c r="O18" s="114">
        <v>0</v>
      </c>
      <c r="P18" s="115"/>
      <c r="Q18" s="114">
        <v>0</v>
      </c>
      <c r="R18" s="115"/>
      <c r="S18" s="114">
        <v>400000</v>
      </c>
      <c r="T18" s="115"/>
      <c r="U18" s="114">
        <v>2672</v>
      </c>
      <c r="V18" s="91"/>
      <c r="W18" s="114">
        <v>1090611129</v>
      </c>
      <c r="X18" s="115"/>
      <c r="Y18" s="114">
        <v>1062440640</v>
      </c>
      <c r="Z18" s="115"/>
      <c r="AA18" s="91">
        <f>Y18/'سرمایه گذاری ها'!$O$17</f>
        <v>5.7277919641462328E-3</v>
      </c>
    </row>
    <row r="19" spans="3:27">
      <c r="C19" s="43" t="s">
        <v>120</v>
      </c>
      <c r="E19" s="114">
        <v>230550</v>
      </c>
      <c r="F19" s="115"/>
      <c r="G19" s="114">
        <v>1041032282</v>
      </c>
      <c r="H19" s="115"/>
      <c r="I19" s="114">
        <v>1072554104.7</v>
      </c>
      <c r="J19" s="115"/>
      <c r="K19" s="114">
        <v>0</v>
      </c>
      <c r="L19" s="91"/>
      <c r="M19" s="114">
        <v>0</v>
      </c>
      <c r="N19" s="115"/>
      <c r="O19" s="114">
        <v>-17624</v>
      </c>
      <c r="P19" s="115"/>
      <c r="Q19" s="114">
        <v>68329737</v>
      </c>
      <c r="R19" s="115"/>
      <c r="S19" s="114">
        <v>212926</v>
      </c>
      <c r="T19" s="115"/>
      <c r="U19" s="114">
        <v>3859</v>
      </c>
      <c r="V19" s="91"/>
      <c r="W19" s="114">
        <v>961452352</v>
      </c>
      <c r="X19" s="115"/>
      <c r="Y19" s="114">
        <v>816792429.4677</v>
      </c>
      <c r="Z19" s="115"/>
      <c r="AA19" s="91">
        <f>Y19/'سرمایه گذاری ها'!$O$17</f>
        <v>4.4034621208395896E-3</v>
      </c>
    </row>
    <row r="20" spans="3:27">
      <c r="C20" s="43" t="s">
        <v>123</v>
      </c>
      <c r="E20" s="114">
        <v>250000</v>
      </c>
      <c r="F20" s="115"/>
      <c r="G20" s="114">
        <v>2039149859</v>
      </c>
      <c r="H20" s="115"/>
      <c r="I20" s="114">
        <v>2293770375</v>
      </c>
      <c r="J20" s="115"/>
      <c r="K20" s="114">
        <v>0</v>
      </c>
      <c r="L20" s="91"/>
      <c r="M20" s="114">
        <v>0</v>
      </c>
      <c r="N20" s="115"/>
      <c r="O20" s="114">
        <v>-150000</v>
      </c>
      <c r="P20" s="115"/>
      <c r="Q20" s="114">
        <v>1347744267</v>
      </c>
      <c r="R20" s="115"/>
      <c r="S20" s="114">
        <v>100000</v>
      </c>
      <c r="T20" s="115"/>
      <c r="U20" s="114">
        <v>7870</v>
      </c>
      <c r="V20" s="91"/>
      <c r="W20" s="114">
        <v>815659943</v>
      </c>
      <c r="X20" s="115"/>
      <c r="Y20" s="114">
        <v>782317350</v>
      </c>
      <c r="Z20" s="115"/>
      <c r="AA20" s="91">
        <f>Y20/'سرمایه گذاری ها'!$O$17</f>
        <v>4.2176013059347728E-3</v>
      </c>
    </row>
    <row r="21" spans="3:27">
      <c r="C21" s="43" t="s">
        <v>114</v>
      </c>
      <c r="E21" s="114">
        <v>50000</v>
      </c>
      <c r="F21" s="115"/>
      <c r="G21" s="114">
        <v>822886325</v>
      </c>
      <c r="H21" s="115"/>
      <c r="I21" s="114">
        <v>710248725</v>
      </c>
      <c r="J21" s="115"/>
      <c r="K21" s="114">
        <v>0</v>
      </c>
      <c r="L21" s="91"/>
      <c r="M21" s="114">
        <v>0</v>
      </c>
      <c r="N21" s="115"/>
      <c r="O21" s="114">
        <v>0</v>
      </c>
      <c r="P21" s="115"/>
      <c r="Q21" s="114">
        <v>0</v>
      </c>
      <c r="R21" s="115"/>
      <c r="S21" s="114">
        <v>50000</v>
      </c>
      <c r="T21" s="115"/>
      <c r="U21" s="114">
        <v>14450</v>
      </c>
      <c r="V21" s="91"/>
      <c r="W21" s="114">
        <v>822886325</v>
      </c>
      <c r="X21" s="115"/>
      <c r="Y21" s="114">
        <v>718201125</v>
      </c>
      <c r="Z21" s="115"/>
      <c r="AA21" s="91">
        <f>Y21/'سرمایه گذاری ها'!$O$17</f>
        <v>3.8719402077990765E-3</v>
      </c>
    </row>
    <row r="22" spans="3:27">
      <c r="C22" s="43" t="s">
        <v>90</v>
      </c>
      <c r="E22" s="114">
        <v>10315</v>
      </c>
      <c r="F22" s="115"/>
      <c r="G22" s="114">
        <v>567007217</v>
      </c>
      <c r="H22" s="115"/>
      <c r="I22" s="114">
        <v>809011071.67499995</v>
      </c>
      <c r="J22" s="115"/>
      <c r="K22" s="114">
        <v>0</v>
      </c>
      <c r="L22" s="91"/>
      <c r="M22" s="114">
        <v>0</v>
      </c>
      <c r="N22" s="115"/>
      <c r="O22" s="114">
        <v>-1328</v>
      </c>
      <c r="P22" s="115"/>
      <c r="Q22" s="114">
        <v>103099692</v>
      </c>
      <c r="R22" s="115"/>
      <c r="S22" s="114">
        <v>8987</v>
      </c>
      <c r="T22" s="115"/>
      <c r="U22" s="114">
        <v>73250</v>
      </c>
      <c r="V22" s="91"/>
      <c r="W22" s="114">
        <v>494008130</v>
      </c>
      <c r="X22" s="115"/>
      <c r="Y22" s="114">
        <v>654380878.38750005</v>
      </c>
      <c r="Z22" s="115"/>
      <c r="AA22" s="91">
        <f>Y22/'سرمایه گذاری ها'!$O$17</f>
        <v>3.5278747777559372E-3</v>
      </c>
    </row>
    <row r="23" spans="3:27" ht="34.5" customHeight="1">
      <c r="C23" s="43" t="s">
        <v>134</v>
      </c>
      <c r="E23" s="114">
        <v>0</v>
      </c>
      <c r="F23" s="115"/>
      <c r="G23" s="114">
        <v>0</v>
      </c>
      <c r="H23" s="115"/>
      <c r="I23" s="114">
        <v>0</v>
      </c>
      <c r="J23" s="115"/>
      <c r="K23" s="114">
        <v>200000</v>
      </c>
      <c r="L23" s="91"/>
      <c r="M23" s="114">
        <v>588145288</v>
      </c>
      <c r="N23" s="115"/>
      <c r="O23" s="114">
        <v>0</v>
      </c>
      <c r="P23" s="115"/>
      <c r="Q23" s="114">
        <v>0</v>
      </c>
      <c r="R23" s="115"/>
      <c r="S23" s="114">
        <v>200000</v>
      </c>
      <c r="T23" s="115"/>
      <c r="U23" s="114">
        <v>2847</v>
      </c>
      <c r="V23" s="91"/>
      <c r="W23" s="114">
        <v>588145288</v>
      </c>
      <c r="X23" s="115"/>
      <c r="Y23" s="114">
        <v>566012070</v>
      </c>
      <c r="Z23" s="115"/>
      <c r="AA23" s="91">
        <f>Y23/'سرمایه گذاری ها'!$O$17</f>
        <v>3.0514640198211684E-3</v>
      </c>
    </row>
    <row r="24" spans="3:27">
      <c r="C24" s="43" t="s">
        <v>94</v>
      </c>
      <c r="E24" s="114">
        <v>300000</v>
      </c>
      <c r="F24" s="115"/>
      <c r="G24" s="114">
        <v>2872567094</v>
      </c>
      <c r="H24" s="115"/>
      <c r="I24" s="114">
        <v>3107400300</v>
      </c>
      <c r="J24" s="115"/>
      <c r="K24" s="114">
        <v>0</v>
      </c>
      <c r="L24" s="91"/>
      <c r="M24" s="114">
        <v>0</v>
      </c>
      <c r="N24" s="115"/>
      <c r="O24" s="114">
        <v>-300000</v>
      </c>
      <c r="P24" s="115"/>
      <c r="Q24" s="114">
        <v>2923501068</v>
      </c>
      <c r="R24" s="115"/>
      <c r="S24" s="114">
        <v>0</v>
      </c>
      <c r="T24" s="115"/>
      <c r="U24" s="114">
        <v>0</v>
      </c>
      <c r="V24" s="91"/>
      <c r="W24" s="114">
        <v>0</v>
      </c>
      <c r="X24" s="115"/>
      <c r="Y24" s="114">
        <v>0</v>
      </c>
      <c r="Z24" s="115"/>
      <c r="AA24" s="91">
        <f>Y24/'سرمایه گذاری ها'!$O$17</f>
        <v>0</v>
      </c>
    </row>
    <row r="25" spans="3:27">
      <c r="C25" s="43" t="s">
        <v>118</v>
      </c>
      <c r="E25" s="114">
        <v>40000</v>
      </c>
      <c r="F25" s="115"/>
      <c r="G25" s="114">
        <v>1704780539</v>
      </c>
      <c r="H25" s="115"/>
      <c r="I25" s="114">
        <v>1635808680</v>
      </c>
      <c r="J25" s="115"/>
      <c r="K25" s="114">
        <v>0</v>
      </c>
      <c r="L25" s="91"/>
      <c r="M25" s="114">
        <v>0</v>
      </c>
      <c r="N25" s="115"/>
      <c r="O25" s="114">
        <v>-40000</v>
      </c>
      <c r="P25" s="115"/>
      <c r="Q25" s="114">
        <v>1633980384</v>
      </c>
      <c r="R25" s="115"/>
      <c r="S25" s="114">
        <v>0</v>
      </c>
      <c r="T25" s="115"/>
      <c r="U25" s="114">
        <v>0</v>
      </c>
      <c r="V25" s="91"/>
      <c r="W25" s="114">
        <v>0</v>
      </c>
      <c r="X25" s="115"/>
      <c r="Y25" s="114">
        <v>0</v>
      </c>
      <c r="Z25" s="115"/>
      <c r="AA25" s="91">
        <f>Y25/'سرمایه گذاری ها'!$O$17</f>
        <v>0</v>
      </c>
    </row>
    <row r="26" spans="3:27">
      <c r="C26" s="43" t="s">
        <v>99</v>
      </c>
      <c r="E26" s="114">
        <v>30000</v>
      </c>
      <c r="F26" s="115"/>
      <c r="G26" s="114">
        <v>630526517</v>
      </c>
      <c r="H26" s="115"/>
      <c r="I26" s="114">
        <v>641460465</v>
      </c>
      <c r="J26" s="115"/>
      <c r="K26" s="114">
        <v>0</v>
      </c>
      <c r="L26" s="91"/>
      <c r="M26" s="114">
        <v>0</v>
      </c>
      <c r="N26" s="115"/>
      <c r="O26" s="114">
        <v>-30000</v>
      </c>
      <c r="P26" s="115"/>
      <c r="Q26" s="114">
        <v>632339474</v>
      </c>
      <c r="R26" s="115"/>
      <c r="S26" s="114">
        <v>0</v>
      </c>
      <c r="T26" s="115"/>
      <c r="U26" s="114">
        <v>0</v>
      </c>
      <c r="V26" s="91"/>
      <c r="W26" s="114">
        <v>0</v>
      </c>
      <c r="X26" s="115"/>
      <c r="Y26" s="114">
        <v>0</v>
      </c>
      <c r="Z26" s="115"/>
      <c r="AA26" s="91">
        <f>Y26/'سرمایه گذاری ها'!$O$17</f>
        <v>0</v>
      </c>
    </row>
    <row r="27" spans="3:27">
      <c r="C27" s="43" t="s">
        <v>100</v>
      </c>
      <c r="E27" s="114">
        <v>150000</v>
      </c>
      <c r="F27" s="115"/>
      <c r="G27" s="114">
        <v>3625781248</v>
      </c>
      <c r="H27" s="115"/>
      <c r="I27" s="114">
        <v>3963277350</v>
      </c>
      <c r="J27" s="115"/>
      <c r="K27" s="114">
        <v>0</v>
      </c>
      <c r="L27" s="91"/>
      <c r="M27" s="114">
        <v>0</v>
      </c>
      <c r="N27" s="115"/>
      <c r="O27" s="114">
        <v>-150000</v>
      </c>
      <c r="P27" s="115"/>
      <c r="Q27" s="114">
        <v>3968247610</v>
      </c>
      <c r="R27" s="115"/>
      <c r="S27" s="114">
        <v>0</v>
      </c>
      <c r="T27" s="115"/>
      <c r="U27" s="114">
        <v>0</v>
      </c>
      <c r="V27" s="91"/>
      <c r="W27" s="114">
        <v>0</v>
      </c>
      <c r="X27" s="115"/>
      <c r="Y27" s="114">
        <v>0</v>
      </c>
      <c r="Z27" s="115"/>
      <c r="AA27" s="91">
        <f>Y27/'سرمایه گذاری ها'!$O$17</f>
        <v>0</v>
      </c>
    </row>
    <row r="28" spans="3:27">
      <c r="E28" s="114"/>
      <c r="F28" s="115"/>
      <c r="G28" s="114"/>
      <c r="H28" s="115"/>
      <c r="I28" s="114"/>
      <c r="J28" s="115"/>
      <c r="K28" s="114"/>
      <c r="L28" s="91"/>
      <c r="M28" s="114"/>
      <c r="N28" s="115"/>
      <c r="O28" s="114"/>
      <c r="P28" s="115"/>
      <c r="Q28" s="114"/>
      <c r="R28" s="115"/>
      <c r="S28" s="114"/>
      <c r="T28" s="115"/>
      <c r="U28" s="114"/>
      <c r="V28" s="91"/>
      <c r="W28" s="114"/>
      <c r="X28" s="115"/>
      <c r="Y28" s="114"/>
      <c r="Z28" s="115"/>
      <c r="AA28" s="91"/>
    </row>
    <row r="29" spans="3:27" ht="33.75" thickBot="1">
      <c r="C29" s="43" t="s">
        <v>68</v>
      </c>
      <c r="E29" s="116">
        <f>SUM(E11:E28)</f>
        <v>5961554</v>
      </c>
      <c r="F29" s="114"/>
      <c r="G29" s="116">
        <f>SUM(G11:G28)</f>
        <v>31359691475</v>
      </c>
      <c r="H29" s="116"/>
      <c r="I29" s="116">
        <f>SUM(I11:I28)</f>
        <v>30913511351.1255</v>
      </c>
      <c r="J29" s="116"/>
      <c r="K29" s="116">
        <f>SUM(K11:K28)</f>
        <v>1750000</v>
      </c>
      <c r="L29" s="116"/>
      <c r="M29" s="116">
        <f>SUM(M11:M28)</f>
        <v>8257535275</v>
      </c>
      <c r="N29" s="116"/>
      <c r="O29" s="116">
        <f>SUM(O11:O28)</f>
        <v>-1513952</v>
      </c>
      <c r="P29" s="116"/>
      <c r="Q29" s="116">
        <f>SUM(Q11:Q28)</f>
        <v>13299894060</v>
      </c>
      <c r="R29" s="116"/>
      <c r="S29" s="116">
        <f>SUM(S11:S28)</f>
        <v>6197602</v>
      </c>
      <c r="T29" s="116"/>
      <c r="U29" s="116"/>
      <c r="V29" s="116"/>
      <c r="W29" s="116">
        <f>SUM(W11:W28)</f>
        <v>26719371304</v>
      </c>
      <c r="X29" s="116"/>
      <c r="Y29" s="116">
        <f>SUM(Y11:Y28)</f>
        <v>24962510223.2052</v>
      </c>
      <c r="Z29" s="114"/>
      <c r="AA29" s="111">
        <f>SUM(AA11:AA28)</f>
        <v>0.13457699195448031</v>
      </c>
    </row>
    <row r="30" spans="3:27" ht="63.75" customHeight="1" thickTop="1">
      <c r="L30"/>
      <c r="V30"/>
    </row>
    <row r="31" spans="3:27" ht="30.75" customHeight="1">
      <c r="C31" s="180">
        <v>2</v>
      </c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</row>
    <row r="32" spans="3:27">
      <c r="L32"/>
      <c r="V32"/>
    </row>
    <row r="33" spans="12:22">
      <c r="L33"/>
      <c r="V33"/>
    </row>
    <row r="34" spans="12:22">
      <c r="L34"/>
      <c r="V34"/>
    </row>
    <row r="35" spans="12:22">
      <c r="L35"/>
      <c r="V35"/>
    </row>
    <row r="36" spans="12:22">
      <c r="L36"/>
      <c r="V36"/>
    </row>
    <row r="37" spans="12:22">
      <c r="L37"/>
      <c r="V37"/>
    </row>
    <row r="38" spans="12:22">
      <c r="L38"/>
      <c r="V38"/>
    </row>
    <row r="39" spans="12:22">
      <c r="L39"/>
      <c r="V39"/>
    </row>
    <row r="40" spans="12:22">
      <c r="L40"/>
      <c r="V40"/>
    </row>
  </sheetData>
  <sortState xmlns:xlrd2="http://schemas.microsoft.com/office/spreadsheetml/2017/richdata2" ref="C11:AA27">
    <sortCondition descending="1" ref="Y11:Y27"/>
  </sortState>
  <mergeCells count="31">
    <mergeCell ref="C31:AA31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6" orientation="landscape" r:id="rId1"/>
  <rowBreaks count="1" manualBreakCount="1">
    <brk id="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032F-A334-4690-AC1D-EC0209C249AF}">
  <sheetPr>
    <pageSetUpPr fitToPage="1"/>
  </sheetPr>
  <dimension ref="A1:AW22"/>
  <sheetViews>
    <sheetView rightToLeft="1" view="pageBreakPreview" zoomScale="80" zoomScaleNormal="64" zoomScaleSheetLayoutView="80" workbookViewId="0">
      <selection activeCell="A20" sqref="A20:AW20"/>
    </sheetView>
  </sheetViews>
  <sheetFormatPr defaultRowHeight="1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>
      <c r="A1" s="182" t="s">
        <v>86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</row>
    <row r="2" spans="1:49" ht="25.5">
      <c r="A2" s="182" t="s">
        <v>135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</row>
    <row r="3" spans="1:49" ht="25.5">
      <c r="A3" s="182" t="s">
        <v>129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</row>
    <row r="4" spans="1:49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</row>
    <row r="5" spans="1:49" ht="18.75">
      <c r="A5" s="185" t="s">
        <v>251</v>
      </c>
      <c r="B5" s="186"/>
      <c r="C5" s="186"/>
      <c r="D5" s="186"/>
      <c r="E5" s="186"/>
      <c r="F5" s="186"/>
      <c r="G5" s="186"/>
      <c r="H5" s="186"/>
      <c r="I5" s="18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</row>
    <row r="6" spans="1:49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</row>
    <row r="7" spans="1:49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</row>
    <row r="8" spans="1:49" ht="24">
      <c r="A8" s="183" t="s">
        <v>136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</row>
    <row r="9" spans="1:49" ht="21">
      <c r="A9" s="126"/>
      <c r="B9" s="126"/>
      <c r="C9" s="126"/>
      <c r="D9" s="126"/>
      <c r="E9" s="126"/>
      <c r="F9" s="126"/>
      <c r="G9" s="126"/>
      <c r="H9" s="126"/>
      <c r="I9" s="184" t="s">
        <v>125</v>
      </c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26"/>
      <c r="AC9" s="184" t="s">
        <v>130</v>
      </c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26"/>
      <c r="AU9" s="126"/>
      <c r="AV9" s="126"/>
      <c r="AW9" s="126"/>
    </row>
    <row r="10" spans="1:49">
      <c r="A10" s="126"/>
      <c r="B10" s="126"/>
      <c r="C10" s="126"/>
      <c r="D10" s="126"/>
      <c r="E10" s="126"/>
      <c r="F10" s="126"/>
      <c r="G10" s="126"/>
      <c r="H10" s="126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6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6"/>
      <c r="AU10" s="126"/>
      <c r="AV10" s="126"/>
      <c r="AW10" s="126"/>
    </row>
    <row r="11" spans="1:49" ht="21">
      <c r="A11" s="184" t="s">
        <v>137</v>
      </c>
      <c r="B11" s="184"/>
      <c r="C11" s="184"/>
      <c r="D11" s="184"/>
      <c r="E11" s="184"/>
      <c r="F11" s="184"/>
      <c r="G11" s="184"/>
      <c r="H11" s="126"/>
      <c r="I11" s="184" t="s">
        <v>14</v>
      </c>
      <c r="J11" s="184"/>
      <c r="K11" s="184"/>
      <c r="L11" s="126"/>
      <c r="M11" s="184" t="s">
        <v>15</v>
      </c>
      <c r="N11" s="184"/>
      <c r="O11" s="184"/>
      <c r="P11" s="126"/>
      <c r="Q11" s="184" t="s">
        <v>16</v>
      </c>
      <c r="R11" s="184"/>
      <c r="S11" s="184"/>
      <c r="T11" s="184"/>
      <c r="U11" s="184"/>
      <c r="V11" s="126"/>
      <c r="W11" s="184" t="s">
        <v>138</v>
      </c>
      <c r="X11" s="184"/>
      <c r="Y11" s="184"/>
      <c r="Z11" s="184"/>
      <c r="AA11" s="184"/>
      <c r="AB11" s="126"/>
      <c r="AC11" s="184" t="s">
        <v>14</v>
      </c>
      <c r="AD11" s="184"/>
      <c r="AE11" s="184"/>
      <c r="AF11" s="184"/>
      <c r="AG11" s="184"/>
      <c r="AH11" s="126"/>
      <c r="AI11" s="184" t="s">
        <v>15</v>
      </c>
      <c r="AJ11" s="184"/>
      <c r="AK11" s="184"/>
      <c r="AL11" s="126"/>
      <c r="AM11" s="184" t="s">
        <v>16</v>
      </c>
      <c r="AN11" s="184"/>
      <c r="AO11" s="184"/>
      <c r="AP11" s="126"/>
      <c r="AQ11" s="184" t="s">
        <v>138</v>
      </c>
      <c r="AR11" s="184"/>
      <c r="AS11" s="184"/>
      <c r="AT11" s="126"/>
      <c r="AU11" s="126"/>
      <c r="AV11" s="126"/>
      <c r="AW11" s="126"/>
    </row>
    <row r="12" spans="1:49" ht="24">
      <c r="A12" s="183" t="s">
        <v>139</v>
      </c>
      <c r="B12" s="187"/>
      <c r="C12" s="187"/>
      <c r="D12" s="187"/>
      <c r="E12" s="187"/>
      <c r="F12" s="187"/>
      <c r="G12" s="187"/>
      <c r="H12" s="183"/>
      <c r="I12" s="187"/>
      <c r="J12" s="187"/>
      <c r="K12" s="187"/>
      <c r="L12" s="183"/>
      <c r="M12" s="187"/>
      <c r="N12" s="187"/>
      <c r="O12" s="187"/>
      <c r="P12" s="183"/>
      <c r="Q12" s="187"/>
      <c r="R12" s="187"/>
      <c r="S12" s="187"/>
      <c r="T12" s="187"/>
      <c r="U12" s="187"/>
      <c r="V12" s="183"/>
      <c r="W12" s="187"/>
      <c r="X12" s="187"/>
      <c r="Y12" s="187"/>
      <c r="Z12" s="187"/>
      <c r="AA12" s="187"/>
      <c r="AB12" s="183"/>
      <c r="AC12" s="187"/>
      <c r="AD12" s="187"/>
      <c r="AE12" s="187"/>
      <c r="AF12" s="187"/>
      <c r="AG12" s="187"/>
      <c r="AH12" s="183"/>
      <c r="AI12" s="187"/>
      <c r="AJ12" s="187"/>
      <c r="AK12" s="187"/>
      <c r="AL12" s="183"/>
      <c r="AM12" s="187"/>
      <c r="AN12" s="187"/>
      <c r="AO12" s="187"/>
      <c r="AP12" s="183"/>
      <c r="AQ12" s="187"/>
      <c r="AR12" s="187"/>
      <c r="AS12" s="187"/>
      <c r="AT12" s="183"/>
      <c r="AU12" s="183"/>
      <c r="AV12" s="183"/>
      <c r="AW12" s="183"/>
    </row>
    <row r="13" spans="1:49" ht="21">
      <c r="A13" s="126"/>
      <c r="B13" s="126"/>
      <c r="C13" s="184" t="s">
        <v>125</v>
      </c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26"/>
      <c r="Y13" s="184" t="s">
        <v>130</v>
      </c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26"/>
    </row>
    <row r="14" spans="1:49" ht="21">
      <c r="A14" s="128" t="s">
        <v>137</v>
      </c>
      <c r="B14" s="126"/>
      <c r="C14" s="129" t="s">
        <v>140</v>
      </c>
      <c r="D14" s="127"/>
      <c r="E14" s="129" t="s">
        <v>141</v>
      </c>
      <c r="F14" s="127"/>
      <c r="G14" s="188" t="s">
        <v>142</v>
      </c>
      <c r="H14" s="188"/>
      <c r="I14" s="188"/>
      <c r="J14" s="127"/>
      <c r="K14" s="188" t="s">
        <v>143</v>
      </c>
      <c r="L14" s="188"/>
      <c r="M14" s="188"/>
      <c r="N14" s="127"/>
      <c r="O14" s="188" t="s">
        <v>15</v>
      </c>
      <c r="P14" s="188"/>
      <c r="Q14" s="188"/>
      <c r="R14" s="127"/>
      <c r="S14" s="188" t="s">
        <v>16</v>
      </c>
      <c r="T14" s="188"/>
      <c r="U14" s="188"/>
      <c r="V14" s="188"/>
      <c r="W14" s="188"/>
      <c r="X14" s="126"/>
      <c r="Y14" s="188" t="s">
        <v>140</v>
      </c>
      <c r="Z14" s="188"/>
      <c r="AA14" s="188"/>
      <c r="AB14" s="188"/>
      <c r="AC14" s="188"/>
      <c r="AD14" s="127"/>
      <c r="AE14" s="188" t="s">
        <v>141</v>
      </c>
      <c r="AF14" s="188"/>
      <c r="AG14" s="188"/>
      <c r="AH14" s="188"/>
      <c r="AI14" s="188"/>
      <c r="AJ14" s="127"/>
      <c r="AK14" s="188" t="s">
        <v>142</v>
      </c>
      <c r="AL14" s="188"/>
      <c r="AM14" s="188"/>
      <c r="AN14" s="127"/>
      <c r="AO14" s="188" t="s">
        <v>143</v>
      </c>
      <c r="AP14" s="188"/>
      <c r="AQ14" s="188"/>
      <c r="AR14" s="127"/>
      <c r="AS14" s="188" t="s">
        <v>15</v>
      </c>
      <c r="AT14" s="188"/>
      <c r="AU14" s="127"/>
      <c r="AV14" s="129" t="s">
        <v>16</v>
      </c>
      <c r="AW14" s="126"/>
    </row>
    <row r="15" spans="1:49" ht="24">
      <c r="A15" s="183" t="s">
        <v>144</v>
      </c>
      <c r="B15" s="183"/>
      <c r="C15" s="187"/>
      <c r="D15" s="183"/>
      <c r="E15" s="187"/>
      <c r="F15" s="183"/>
      <c r="G15" s="187"/>
      <c r="H15" s="187"/>
      <c r="I15" s="187"/>
      <c r="J15" s="183"/>
      <c r="K15" s="187"/>
      <c r="L15" s="187"/>
      <c r="M15" s="187"/>
      <c r="N15" s="183"/>
      <c r="O15" s="187"/>
      <c r="P15" s="187"/>
      <c r="Q15" s="187"/>
      <c r="R15" s="183"/>
      <c r="S15" s="187"/>
      <c r="T15" s="187"/>
      <c r="U15" s="187"/>
      <c r="V15" s="187"/>
      <c r="W15" s="187"/>
      <c r="X15" s="183"/>
      <c r="Y15" s="187"/>
      <c r="Z15" s="187"/>
      <c r="AA15" s="187"/>
      <c r="AB15" s="187"/>
      <c r="AC15" s="187"/>
      <c r="AD15" s="183"/>
      <c r="AE15" s="187"/>
      <c r="AF15" s="187"/>
      <c r="AG15" s="187"/>
      <c r="AH15" s="187"/>
      <c r="AI15" s="187"/>
      <c r="AJ15" s="183"/>
      <c r="AK15" s="187"/>
      <c r="AL15" s="187"/>
      <c r="AM15" s="187"/>
      <c r="AN15" s="183"/>
      <c r="AO15" s="187"/>
      <c r="AP15" s="187"/>
      <c r="AQ15" s="187"/>
      <c r="AR15" s="183"/>
      <c r="AS15" s="187"/>
      <c r="AT15" s="187"/>
      <c r="AU15" s="183"/>
      <c r="AV15" s="187"/>
      <c r="AW15" s="183"/>
    </row>
    <row r="16" spans="1:49" ht="21">
      <c r="A16" s="126"/>
      <c r="B16" s="126"/>
      <c r="C16" s="184" t="s">
        <v>125</v>
      </c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26"/>
      <c r="O16" s="184" t="s">
        <v>130</v>
      </c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</row>
    <row r="17" spans="1:49" ht="21">
      <c r="A17" s="128" t="s">
        <v>137</v>
      </c>
      <c r="B17" s="126"/>
      <c r="C17" s="129" t="s">
        <v>141</v>
      </c>
      <c r="D17" s="127"/>
      <c r="E17" s="129" t="s">
        <v>143</v>
      </c>
      <c r="F17" s="127"/>
      <c r="G17" s="188" t="s">
        <v>15</v>
      </c>
      <c r="H17" s="188"/>
      <c r="I17" s="188"/>
      <c r="J17" s="127"/>
      <c r="K17" s="188" t="s">
        <v>16</v>
      </c>
      <c r="L17" s="188"/>
      <c r="M17" s="188"/>
      <c r="N17" s="126"/>
      <c r="O17" s="188" t="s">
        <v>141</v>
      </c>
      <c r="P17" s="188"/>
      <c r="Q17" s="188"/>
      <c r="R17" s="188"/>
      <c r="S17" s="188"/>
      <c r="T17" s="127"/>
      <c r="U17" s="188" t="s">
        <v>143</v>
      </c>
      <c r="V17" s="188"/>
      <c r="W17" s="188"/>
      <c r="X17" s="188"/>
      <c r="Y17" s="188"/>
      <c r="Z17" s="127"/>
      <c r="AA17" s="188" t="s">
        <v>15</v>
      </c>
      <c r="AB17" s="188"/>
      <c r="AC17" s="188"/>
      <c r="AD17" s="188"/>
      <c r="AE17" s="188"/>
      <c r="AF17" s="127"/>
      <c r="AG17" s="188" t="s">
        <v>16</v>
      </c>
      <c r="AH17" s="188"/>
      <c r="AI17" s="188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</row>
    <row r="18" spans="1:49">
      <c r="A18" s="127"/>
      <c r="B18" s="126"/>
      <c r="C18" s="127"/>
      <c r="D18" s="126"/>
      <c r="E18" s="127"/>
      <c r="F18" s="126"/>
      <c r="G18" s="127"/>
      <c r="H18" s="127"/>
      <c r="I18" s="127"/>
      <c r="J18" s="126"/>
      <c r="K18" s="127"/>
      <c r="L18" s="127"/>
      <c r="M18" s="127"/>
      <c r="N18" s="126"/>
      <c r="O18" s="127"/>
      <c r="P18" s="127"/>
      <c r="Q18" s="127"/>
      <c r="R18" s="127"/>
      <c r="S18" s="127"/>
      <c r="T18" s="126"/>
      <c r="U18" s="127"/>
      <c r="V18" s="127"/>
      <c r="W18" s="127"/>
      <c r="X18" s="127"/>
      <c r="Y18" s="127"/>
      <c r="Z18" s="126"/>
      <c r="AA18" s="127"/>
      <c r="AB18" s="127"/>
      <c r="AC18" s="127"/>
      <c r="AD18" s="127"/>
      <c r="AE18" s="127"/>
      <c r="AF18" s="126"/>
      <c r="AG18" s="127"/>
      <c r="AH18" s="127"/>
      <c r="AI18" s="127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</row>
    <row r="19" spans="1:49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</row>
    <row r="20" spans="1:49" ht="34.5">
      <c r="A20" s="189">
        <v>3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</row>
    <row r="21" spans="1:49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</row>
    <row r="22" spans="1:49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</row>
  </sheetData>
  <mergeCells count="38">
    <mergeCell ref="O17:S17"/>
    <mergeCell ref="U17:Y17"/>
    <mergeCell ref="AA17:AE17"/>
    <mergeCell ref="AG17:AI17"/>
    <mergeCell ref="A20:AW20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G17:I17"/>
    <mergeCell ref="K17:M17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1:AW1"/>
    <mergeCell ref="A2:AW2"/>
    <mergeCell ref="A3:AW3"/>
    <mergeCell ref="A8:AW8"/>
    <mergeCell ref="I9:AA9"/>
    <mergeCell ref="AC9:AS9"/>
    <mergeCell ref="A5:I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2:CC35"/>
  <sheetViews>
    <sheetView rightToLeft="1" view="pageBreakPreview" topLeftCell="A5" zoomScale="80" zoomScaleNormal="70" zoomScaleSheetLayoutView="80" workbookViewId="0">
      <selection activeCell="A28" sqref="A28:AN28"/>
    </sheetView>
  </sheetViews>
  <sheetFormatPr defaultRowHeight="21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>
      <c r="B2" s="192" t="s">
        <v>86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</row>
    <row r="3" spans="2:38" ht="39">
      <c r="B3" s="192" t="s">
        <v>0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</row>
    <row r="4" spans="2:38" ht="39">
      <c r="B4" s="192" t="s">
        <v>129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</row>
    <row r="5" spans="2:38" ht="39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>
      <c r="B8" s="190" t="s">
        <v>252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>
      <c r="B10" s="165" t="s">
        <v>18</v>
      </c>
      <c r="C10" s="165" t="s">
        <v>18</v>
      </c>
      <c r="D10" s="165" t="s">
        <v>18</v>
      </c>
      <c r="E10" s="165" t="s">
        <v>18</v>
      </c>
      <c r="F10" s="165" t="s">
        <v>18</v>
      </c>
      <c r="G10" s="165" t="s">
        <v>18</v>
      </c>
      <c r="H10" s="165" t="s">
        <v>18</v>
      </c>
      <c r="I10" s="165" t="s">
        <v>18</v>
      </c>
      <c r="J10" s="165" t="s">
        <v>18</v>
      </c>
      <c r="K10" s="165" t="s">
        <v>18</v>
      </c>
      <c r="L10" s="165"/>
      <c r="M10" s="165"/>
      <c r="N10" s="165" t="s">
        <v>18</v>
      </c>
      <c r="P10" s="165" t="s">
        <v>125</v>
      </c>
      <c r="Q10" s="165" t="s">
        <v>2</v>
      </c>
      <c r="R10" s="165" t="s">
        <v>2</v>
      </c>
      <c r="S10" s="165" t="s">
        <v>2</v>
      </c>
      <c r="T10" s="165" t="s">
        <v>2</v>
      </c>
      <c r="V10" s="193" t="s">
        <v>3</v>
      </c>
      <c r="W10" s="165" t="s">
        <v>3</v>
      </c>
      <c r="X10" s="165" t="s">
        <v>3</v>
      </c>
      <c r="Y10" s="165" t="s">
        <v>3</v>
      </c>
      <c r="Z10" s="165" t="s">
        <v>3</v>
      </c>
      <c r="AA10" s="165" t="s">
        <v>3</v>
      </c>
      <c r="AB10" s="165" t="s">
        <v>3</v>
      </c>
      <c r="AD10" s="165" t="s">
        <v>130</v>
      </c>
      <c r="AE10" s="165" t="s">
        <v>4</v>
      </c>
      <c r="AF10" s="165" t="s">
        <v>4</v>
      </c>
      <c r="AG10" s="165" t="s">
        <v>4</v>
      </c>
      <c r="AH10" s="165" t="s">
        <v>4</v>
      </c>
      <c r="AI10" s="165" t="s">
        <v>4</v>
      </c>
      <c r="AJ10" s="165" t="s">
        <v>4</v>
      </c>
      <c r="AK10" s="165" t="s">
        <v>4</v>
      </c>
      <c r="AL10" s="165" t="s">
        <v>4</v>
      </c>
    </row>
    <row r="11" spans="2:38" s="14" customFormat="1" ht="45.75" customHeight="1">
      <c r="B11" s="168" t="s">
        <v>19</v>
      </c>
      <c r="C11" s="16"/>
      <c r="D11" s="168" t="s">
        <v>20</v>
      </c>
      <c r="E11" s="16"/>
      <c r="F11" s="168" t="s">
        <v>21</v>
      </c>
      <c r="G11" s="16"/>
      <c r="H11" s="168" t="s">
        <v>22</v>
      </c>
      <c r="I11" s="16"/>
      <c r="J11" s="168" t="s">
        <v>73</v>
      </c>
      <c r="K11" s="16"/>
      <c r="L11" s="168" t="s">
        <v>24</v>
      </c>
      <c r="M11" s="121"/>
      <c r="N11" s="168" t="s">
        <v>17</v>
      </c>
      <c r="P11" s="168" t="s">
        <v>5</v>
      </c>
      <c r="Q11" s="16"/>
      <c r="R11" s="168" t="s">
        <v>6</v>
      </c>
      <c r="S11" s="16"/>
      <c r="T11" s="168" t="s">
        <v>7</v>
      </c>
      <c r="V11" s="196" t="s">
        <v>8</v>
      </c>
      <c r="W11" s="168" t="s">
        <v>8</v>
      </c>
      <c r="X11" s="168" t="s">
        <v>8</v>
      </c>
      <c r="Z11" s="168" t="s">
        <v>9</v>
      </c>
      <c r="AA11" s="168" t="s">
        <v>9</v>
      </c>
      <c r="AB11" s="168" t="s">
        <v>9</v>
      </c>
      <c r="AD11" s="168" t="s">
        <v>5</v>
      </c>
      <c r="AE11" s="16"/>
      <c r="AF11" s="168" t="s">
        <v>25</v>
      </c>
      <c r="AG11" s="16"/>
      <c r="AH11" s="168" t="s">
        <v>6</v>
      </c>
      <c r="AI11" s="16"/>
      <c r="AJ11" s="168" t="s">
        <v>7</v>
      </c>
      <c r="AK11" s="16"/>
      <c r="AL11" s="168" t="s">
        <v>11</v>
      </c>
    </row>
    <row r="12" spans="2:38" s="14" customFormat="1" ht="45.75" customHeight="1">
      <c r="B12" s="169" t="s">
        <v>19</v>
      </c>
      <c r="C12" s="17"/>
      <c r="D12" s="169" t="s">
        <v>20</v>
      </c>
      <c r="E12" s="17"/>
      <c r="F12" s="169" t="s">
        <v>21</v>
      </c>
      <c r="G12" s="17"/>
      <c r="H12" s="169" t="s">
        <v>22</v>
      </c>
      <c r="I12" s="17"/>
      <c r="J12" s="169" t="s">
        <v>23</v>
      </c>
      <c r="K12" s="17"/>
      <c r="L12" s="169"/>
      <c r="M12" s="122"/>
      <c r="N12" s="169" t="s">
        <v>17</v>
      </c>
      <c r="P12" s="169" t="s">
        <v>5</v>
      </c>
      <c r="Q12" s="17"/>
      <c r="R12" s="169" t="s">
        <v>6</v>
      </c>
      <c r="S12" s="17"/>
      <c r="T12" s="169" t="s">
        <v>7</v>
      </c>
      <c r="V12" s="195" t="s">
        <v>5</v>
      </c>
      <c r="W12" s="17"/>
      <c r="X12" s="169" t="s">
        <v>6</v>
      </c>
      <c r="Z12" s="169" t="s">
        <v>5</v>
      </c>
      <c r="AA12" s="17"/>
      <c r="AB12" s="169" t="s">
        <v>12</v>
      </c>
      <c r="AD12" s="169" t="s">
        <v>5</v>
      </c>
      <c r="AE12" s="17"/>
      <c r="AF12" s="169" t="s">
        <v>25</v>
      </c>
      <c r="AG12" s="17"/>
      <c r="AH12" s="169" t="s">
        <v>6</v>
      </c>
      <c r="AI12" s="17"/>
      <c r="AJ12" s="169"/>
      <c r="AK12" s="17"/>
      <c r="AL12" s="169" t="s">
        <v>11</v>
      </c>
    </row>
    <row r="13" spans="2:38" ht="21.75">
      <c r="B13" s="3" t="s">
        <v>91</v>
      </c>
      <c r="C13" s="13"/>
      <c r="D13" s="117" t="s">
        <v>78</v>
      </c>
      <c r="E13" s="117"/>
      <c r="F13" s="117" t="s">
        <v>78</v>
      </c>
      <c r="G13" s="117"/>
      <c r="H13" s="71" t="s">
        <v>92</v>
      </c>
      <c r="I13" s="71"/>
      <c r="J13" s="71" t="s">
        <v>93</v>
      </c>
      <c r="K13" s="71"/>
      <c r="L13" s="71">
        <v>18</v>
      </c>
      <c r="M13" s="71"/>
      <c r="N13" s="71">
        <v>18</v>
      </c>
      <c r="O13" s="71"/>
      <c r="P13" s="71">
        <v>31100</v>
      </c>
      <c r="Q13" s="112"/>
      <c r="R13" s="71">
        <v>29630115789</v>
      </c>
      <c r="S13" s="71"/>
      <c r="T13" s="71">
        <v>31823836883</v>
      </c>
      <c r="U13" s="71"/>
      <c r="V13" s="71">
        <v>0</v>
      </c>
      <c r="W13" s="71"/>
      <c r="X13" s="71">
        <v>0</v>
      </c>
      <c r="Y13" s="71"/>
      <c r="Z13" s="71">
        <v>0</v>
      </c>
      <c r="AA13" s="71"/>
      <c r="AB13" s="71">
        <v>0</v>
      </c>
      <c r="AC13" s="112"/>
      <c r="AD13" s="71">
        <v>31100</v>
      </c>
      <c r="AE13" s="71"/>
      <c r="AF13" s="71">
        <v>993088</v>
      </c>
      <c r="AG13" s="71"/>
      <c r="AH13" s="71">
        <v>29630115789</v>
      </c>
      <c r="AI13" s="112"/>
      <c r="AJ13" s="71">
        <v>30879438887</v>
      </c>
      <c r="AK13" s="112"/>
      <c r="AL13" s="113">
        <f>AJ13/'سرمایه گذاری ها'!$O$17</f>
        <v>0.16647612605849046</v>
      </c>
    </row>
    <row r="14" spans="2:38" ht="21.75">
      <c r="B14" s="3" t="s">
        <v>116</v>
      </c>
      <c r="C14" s="13"/>
      <c r="D14" s="117" t="s">
        <v>78</v>
      </c>
      <c r="E14" s="117"/>
      <c r="F14" s="117" t="s">
        <v>78</v>
      </c>
      <c r="G14" s="117"/>
      <c r="H14" s="71" t="s">
        <v>52</v>
      </c>
      <c r="I14" s="71"/>
      <c r="J14" s="71" t="s">
        <v>117</v>
      </c>
      <c r="K14" s="71"/>
      <c r="L14" s="71">
        <v>0</v>
      </c>
      <c r="M14" s="71"/>
      <c r="N14" s="71">
        <v>0</v>
      </c>
      <c r="O14" s="71"/>
      <c r="P14" s="71">
        <v>17900</v>
      </c>
      <c r="Q14" s="112"/>
      <c r="R14" s="71">
        <v>15153713350</v>
      </c>
      <c r="S14" s="71"/>
      <c r="T14" s="71">
        <v>16787818956</v>
      </c>
      <c r="U14" s="71"/>
      <c r="V14" s="71">
        <v>234</v>
      </c>
      <c r="W14" s="71"/>
      <c r="X14" s="71">
        <v>217893481</v>
      </c>
      <c r="Y14" s="71"/>
      <c r="Z14" s="71">
        <v>0</v>
      </c>
      <c r="AA14" s="71"/>
      <c r="AB14" s="71">
        <v>0</v>
      </c>
      <c r="AC14" s="112"/>
      <c r="AD14" s="71">
        <v>18134</v>
      </c>
      <c r="AE14" s="71"/>
      <c r="AF14" s="71">
        <v>939591</v>
      </c>
      <c r="AG14" s="71"/>
      <c r="AH14" s="71">
        <v>15371606831</v>
      </c>
      <c r="AI14" s="112"/>
      <c r="AJ14" s="71">
        <v>17035454958</v>
      </c>
      <c r="AK14" s="112"/>
      <c r="AL14" s="113">
        <f>AJ14/'سرمایه گذاری ها'!$O$17</f>
        <v>9.184093523945723E-2</v>
      </c>
    </row>
    <row r="15" spans="2:38" ht="21.75">
      <c r="B15" s="3" t="s">
        <v>80</v>
      </c>
      <c r="C15" s="13"/>
      <c r="D15" s="117" t="s">
        <v>78</v>
      </c>
      <c r="E15" s="117"/>
      <c r="F15" s="117" t="s">
        <v>78</v>
      </c>
      <c r="G15" s="117"/>
      <c r="H15" s="71" t="s">
        <v>52</v>
      </c>
      <c r="I15" s="71"/>
      <c r="J15" s="71" t="s">
        <v>81</v>
      </c>
      <c r="K15" s="71"/>
      <c r="L15" s="71">
        <v>0</v>
      </c>
      <c r="M15" s="71"/>
      <c r="N15" s="71">
        <v>0</v>
      </c>
      <c r="O15" s="71"/>
      <c r="P15" s="71">
        <v>14491</v>
      </c>
      <c r="Q15" s="112"/>
      <c r="R15" s="71">
        <v>9029504678</v>
      </c>
      <c r="S15" s="71"/>
      <c r="T15" s="71">
        <v>14359600842</v>
      </c>
      <c r="U15" s="71"/>
      <c r="V15" s="71">
        <v>0</v>
      </c>
      <c r="W15" s="71"/>
      <c r="X15" s="71">
        <v>0</v>
      </c>
      <c r="Y15" s="71"/>
      <c r="Z15" s="71">
        <v>0</v>
      </c>
      <c r="AA15" s="71"/>
      <c r="AB15" s="71">
        <v>0</v>
      </c>
      <c r="AC15" s="112"/>
      <c r="AD15" s="71">
        <v>14491</v>
      </c>
      <c r="AE15" s="71"/>
      <c r="AF15" s="71">
        <v>989728</v>
      </c>
      <c r="AG15" s="71"/>
      <c r="AH15" s="71">
        <v>9029504678</v>
      </c>
      <c r="AI15" s="112"/>
      <c r="AJ15" s="71">
        <v>14339548933</v>
      </c>
      <c r="AK15" s="112"/>
      <c r="AL15" s="113">
        <f>AJ15/'سرمایه گذاری ها'!$O$17</f>
        <v>7.7306863137237558E-2</v>
      </c>
    </row>
    <row r="16" spans="2:38" ht="21.75">
      <c r="B16" s="3" t="s">
        <v>106</v>
      </c>
      <c r="C16" s="13"/>
      <c r="D16" s="117" t="s">
        <v>78</v>
      </c>
      <c r="E16" s="117"/>
      <c r="F16" s="117" t="s">
        <v>78</v>
      </c>
      <c r="G16" s="117"/>
      <c r="H16" s="71" t="s">
        <v>107</v>
      </c>
      <c r="I16" s="71"/>
      <c r="J16" s="71" t="s">
        <v>108</v>
      </c>
      <c r="K16" s="71"/>
      <c r="L16" s="71">
        <v>0</v>
      </c>
      <c r="M16" s="71"/>
      <c r="N16" s="71">
        <v>0</v>
      </c>
      <c r="O16" s="71"/>
      <c r="P16" s="71">
        <v>12200</v>
      </c>
      <c r="Q16" s="112"/>
      <c r="R16" s="71">
        <v>9413505887</v>
      </c>
      <c r="S16" s="71"/>
      <c r="T16" s="71">
        <v>10996074800</v>
      </c>
      <c r="U16" s="71"/>
      <c r="V16" s="71">
        <v>0</v>
      </c>
      <c r="W16" s="71"/>
      <c r="X16" s="71">
        <v>0</v>
      </c>
      <c r="Y16" s="71"/>
      <c r="Z16" s="71">
        <v>0</v>
      </c>
      <c r="AA16" s="71"/>
      <c r="AB16" s="71">
        <v>0</v>
      </c>
      <c r="AC16" s="112"/>
      <c r="AD16" s="71">
        <v>12200</v>
      </c>
      <c r="AE16" s="71"/>
      <c r="AF16" s="71">
        <v>909518</v>
      </c>
      <c r="AG16" s="71"/>
      <c r="AH16" s="71">
        <v>9413505887</v>
      </c>
      <c r="AI16" s="112"/>
      <c r="AJ16" s="71">
        <v>11094108428</v>
      </c>
      <c r="AK16" s="112"/>
      <c r="AL16" s="113">
        <f>AJ16/'سرمایه گذاری ها'!$O$17</f>
        <v>5.9810160408835071E-2</v>
      </c>
    </row>
    <row r="17" spans="1:81" ht="21.75">
      <c r="B17" s="3" t="s">
        <v>82</v>
      </c>
      <c r="C17" s="13"/>
      <c r="D17" s="117" t="s">
        <v>78</v>
      </c>
      <c r="E17" s="117"/>
      <c r="F17" s="117" t="s">
        <v>78</v>
      </c>
      <c r="G17" s="117"/>
      <c r="H17" s="71" t="s">
        <v>52</v>
      </c>
      <c r="I17" s="71"/>
      <c r="J17" s="71" t="s">
        <v>83</v>
      </c>
      <c r="K17" s="71"/>
      <c r="L17" s="71">
        <v>0</v>
      </c>
      <c r="M17" s="71"/>
      <c r="N17" s="71">
        <v>0</v>
      </c>
      <c r="O17" s="71"/>
      <c r="P17" s="71">
        <v>4610</v>
      </c>
      <c r="Q17" s="112"/>
      <c r="R17" s="71">
        <v>3550771182</v>
      </c>
      <c r="S17" s="71"/>
      <c r="T17" s="71">
        <v>4231314355</v>
      </c>
      <c r="U17" s="71"/>
      <c r="V17" s="71">
        <v>450</v>
      </c>
      <c r="W17" s="71"/>
      <c r="X17" s="71">
        <v>409880275</v>
      </c>
      <c r="Y17" s="71"/>
      <c r="Z17" s="71">
        <v>0</v>
      </c>
      <c r="AA17" s="71"/>
      <c r="AB17" s="71">
        <v>0</v>
      </c>
      <c r="AC17" s="112"/>
      <c r="AD17" s="71">
        <v>5060</v>
      </c>
      <c r="AE17" s="71"/>
      <c r="AF17" s="71">
        <v>922538</v>
      </c>
      <c r="AG17" s="71"/>
      <c r="AH17" s="71">
        <v>3960651457</v>
      </c>
      <c r="AI17" s="112"/>
      <c r="AJ17" s="71">
        <v>4667196197</v>
      </c>
      <c r="AK17" s="112"/>
      <c r="AL17" s="113">
        <f>AJ17/'سرمایه گذاری ها'!$O$17</f>
        <v>2.5161621144566212E-2</v>
      </c>
    </row>
    <row r="18" spans="1:81" ht="23.25" customHeight="1">
      <c r="B18" s="3" t="s">
        <v>89</v>
      </c>
      <c r="C18" s="13"/>
      <c r="D18" s="117" t="s">
        <v>78</v>
      </c>
      <c r="E18" s="117"/>
      <c r="F18" s="117" t="s">
        <v>78</v>
      </c>
      <c r="G18" s="117"/>
      <c r="H18" s="71" t="s">
        <v>97</v>
      </c>
      <c r="I18" s="71"/>
      <c r="J18" s="71" t="s">
        <v>98</v>
      </c>
      <c r="K18" s="71"/>
      <c r="L18" s="71">
        <v>0</v>
      </c>
      <c r="M18" s="71"/>
      <c r="N18" s="71">
        <v>0</v>
      </c>
      <c r="O18" s="71"/>
      <c r="P18" s="71">
        <v>196</v>
      </c>
      <c r="Q18" s="112"/>
      <c r="R18" s="71">
        <v>118603453</v>
      </c>
      <c r="S18" s="71"/>
      <c r="T18" s="71">
        <v>164498851</v>
      </c>
      <c r="U18" s="71"/>
      <c r="V18" s="71">
        <v>0</v>
      </c>
      <c r="W18" s="71"/>
      <c r="X18" s="71">
        <v>0</v>
      </c>
      <c r="Y18" s="71"/>
      <c r="Z18" s="71">
        <v>0</v>
      </c>
      <c r="AA18" s="71"/>
      <c r="AB18" s="71">
        <v>0</v>
      </c>
      <c r="AC18" s="112"/>
      <c r="AD18" s="71">
        <v>196</v>
      </c>
      <c r="AE18" s="71"/>
      <c r="AF18" s="71">
        <v>852650</v>
      </c>
      <c r="AG18" s="71"/>
      <c r="AH18" s="71">
        <v>118603453</v>
      </c>
      <c r="AI18" s="112"/>
      <c r="AJ18" s="71">
        <v>167089109</v>
      </c>
      <c r="AK18" s="112"/>
      <c r="AL18" s="113">
        <f>AJ18/'سرمایه گذاری ها'!$O$17</f>
        <v>9.0080482597743429E-4</v>
      </c>
    </row>
    <row r="19" spans="1:81" ht="23.25" customHeight="1">
      <c r="B19" s="3" t="s">
        <v>109</v>
      </c>
      <c r="C19" s="13"/>
      <c r="D19" s="117" t="s">
        <v>78</v>
      </c>
      <c r="E19" s="117"/>
      <c r="F19" s="117" t="s">
        <v>78</v>
      </c>
      <c r="G19" s="117"/>
      <c r="H19" s="71" t="s">
        <v>110</v>
      </c>
      <c r="I19" s="71"/>
      <c r="J19" s="71" t="s">
        <v>111</v>
      </c>
      <c r="K19" s="71"/>
      <c r="L19" s="71">
        <v>0</v>
      </c>
      <c r="M19" s="71"/>
      <c r="N19" s="71">
        <v>0</v>
      </c>
      <c r="O19" s="71"/>
      <c r="P19" s="71">
        <v>6000</v>
      </c>
      <c r="Q19" s="112"/>
      <c r="R19" s="71">
        <v>4927368921</v>
      </c>
      <c r="S19" s="71"/>
      <c r="T19" s="71">
        <v>5791482103</v>
      </c>
      <c r="U19" s="71"/>
      <c r="V19" s="71">
        <v>0</v>
      </c>
      <c r="W19" s="71"/>
      <c r="X19" s="71">
        <v>0</v>
      </c>
      <c r="Y19" s="71"/>
      <c r="Z19" s="71">
        <v>6000</v>
      </c>
      <c r="AA19" s="71"/>
      <c r="AB19" s="71">
        <v>5662222142</v>
      </c>
      <c r="AC19" s="112"/>
      <c r="AD19" s="71">
        <v>0</v>
      </c>
      <c r="AE19" s="71"/>
      <c r="AF19" s="71">
        <v>0</v>
      </c>
      <c r="AG19" s="71"/>
      <c r="AH19" s="71">
        <v>0</v>
      </c>
      <c r="AI19" s="112"/>
      <c r="AJ19" s="71">
        <v>0</v>
      </c>
      <c r="AK19" s="112"/>
      <c r="AL19" s="113">
        <f>AJ19/'سرمایه گذاری ها'!$O$17</f>
        <v>0</v>
      </c>
    </row>
    <row r="20" spans="1:81" ht="21.75">
      <c r="B20" s="3"/>
      <c r="C20" s="3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>
        <v>5.1000000000000004E-3</v>
      </c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69"/>
      <c r="AL20" s="113"/>
    </row>
    <row r="21" spans="1:81" ht="27" thickBot="1">
      <c r="B21" s="191" t="s">
        <v>68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2"/>
      <c r="P21" s="51">
        <f>SUM(P13:P20)</f>
        <v>86497</v>
      </c>
      <c r="Q21" s="21"/>
      <c r="R21" s="51">
        <f>SUM(R13:R20)</f>
        <v>71823583260</v>
      </c>
      <c r="S21" s="21"/>
      <c r="T21" s="51">
        <f>SUM(T13:T20)</f>
        <v>84154626790</v>
      </c>
      <c r="U21" s="21"/>
      <c r="V21" s="51">
        <f>SUM(V13:V20)</f>
        <v>684.00509999999997</v>
      </c>
      <c r="W21" s="21"/>
      <c r="X21" s="51">
        <f>SUM(X13:X20)</f>
        <v>627773756</v>
      </c>
      <c r="Y21" s="21"/>
      <c r="Z21" s="51">
        <f>SUM(Z13:Z20)</f>
        <v>6000</v>
      </c>
      <c r="AA21" s="21"/>
      <c r="AB21" s="51">
        <f>SUM(AB13:AB20)</f>
        <v>5662222142</v>
      </c>
      <c r="AC21" s="21"/>
      <c r="AD21" s="51">
        <f>SUM(AD13:AD20)</f>
        <v>81181</v>
      </c>
      <c r="AE21" s="52"/>
      <c r="AF21" s="51"/>
      <c r="AG21" s="21"/>
      <c r="AH21" s="51">
        <f>SUM(AH13:AH20)</f>
        <v>67523988095</v>
      </c>
      <c r="AI21" s="21"/>
      <c r="AJ21" s="51">
        <f>SUM(AJ13:AJ20)</f>
        <v>78182836512</v>
      </c>
      <c r="AK21" s="21"/>
      <c r="AL21" s="60">
        <f>SUM(AL13:AL20)</f>
        <v>0.42149651081456396</v>
      </c>
    </row>
    <row r="22" spans="1:81" ht="21" customHeight="1" thickTop="1">
      <c r="V22"/>
      <c r="W22"/>
    </row>
    <row r="23" spans="1:81">
      <c r="V23"/>
      <c r="W23"/>
    </row>
    <row r="24" spans="1:81" ht="21.75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1:81" ht="21.75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1:81" ht="21.75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1:81" ht="21.75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customHeight="1">
      <c r="A28" s="194">
        <v>4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ht="21.75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2:81">
      <c r="V35"/>
      <c r="W35"/>
    </row>
  </sheetData>
  <sortState xmlns:xlrd2="http://schemas.microsoft.com/office/spreadsheetml/2017/richdata2" ref="B13:AL20">
    <sortCondition descending="1" ref="AJ13:AJ20"/>
  </sortState>
  <mergeCells count="31">
    <mergeCell ref="A28:AN28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21:N21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F43"/>
  <sheetViews>
    <sheetView rightToLeft="1" view="pageBreakPreview" topLeftCell="A4" zoomScale="70" zoomScaleNormal="110" zoomScaleSheetLayoutView="70" workbookViewId="0">
      <selection activeCell="A21" sqref="A21"/>
    </sheetView>
  </sheetViews>
  <sheetFormatPr defaultRowHeight="21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92" t="s">
        <v>86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</row>
    <row r="3" spans="2:32" ht="39">
      <c r="B3" s="192" t="s">
        <v>0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</row>
    <row r="4" spans="2:32" ht="39">
      <c r="B4" s="192" t="s">
        <v>129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</row>
    <row r="5" spans="2:32" ht="129" customHeight="1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>
      <c r="B8" s="12" t="s">
        <v>253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4" customFormat="1" ht="31.5" customHeight="1">
      <c r="B10" s="167" t="s">
        <v>31</v>
      </c>
      <c r="C10" s="167" t="s">
        <v>31</v>
      </c>
      <c r="D10" s="167" t="s">
        <v>31</v>
      </c>
      <c r="E10" s="167" t="s">
        <v>31</v>
      </c>
      <c r="F10" s="167" t="s">
        <v>31</v>
      </c>
      <c r="G10" s="167" t="s">
        <v>31</v>
      </c>
      <c r="H10" s="167" t="s">
        <v>31</v>
      </c>
      <c r="I10" s="167" t="s">
        <v>31</v>
      </c>
      <c r="J10" s="167" t="s">
        <v>31</v>
      </c>
      <c r="L10" s="197"/>
      <c r="M10" s="167" t="s">
        <v>2</v>
      </c>
      <c r="N10" s="167" t="s">
        <v>2</v>
      </c>
      <c r="O10" s="167" t="s">
        <v>2</v>
      </c>
      <c r="P10" s="167" t="s">
        <v>2</v>
      </c>
      <c r="R10" s="167" t="s">
        <v>3</v>
      </c>
      <c r="S10" s="167" t="s">
        <v>3</v>
      </c>
      <c r="T10" s="167" t="s">
        <v>3</v>
      </c>
      <c r="U10" s="167" t="s">
        <v>3</v>
      </c>
      <c r="V10" s="167"/>
      <c r="W10" s="167" t="s">
        <v>3</v>
      </c>
      <c r="X10" s="167" t="s">
        <v>3</v>
      </c>
      <c r="Z10" s="167" t="s">
        <v>130</v>
      </c>
      <c r="AA10" s="167" t="s">
        <v>4</v>
      </c>
      <c r="AB10" s="167" t="s">
        <v>4</v>
      </c>
      <c r="AC10" s="167" t="s">
        <v>4</v>
      </c>
      <c r="AD10" s="167" t="s">
        <v>4</v>
      </c>
      <c r="AE10" s="167" t="s">
        <v>4</v>
      </c>
      <c r="AF10" s="167" t="s">
        <v>4</v>
      </c>
    </row>
    <row r="11" spans="2:32" s="14" customFormat="1">
      <c r="B11" s="168" t="s">
        <v>32</v>
      </c>
      <c r="C11" s="16"/>
      <c r="D11" s="168" t="s">
        <v>73</v>
      </c>
      <c r="E11" s="16"/>
      <c r="F11" s="168" t="s">
        <v>24</v>
      </c>
      <c r="G11" s="16"/>
      <c r="H11" s="168" t="s">
        <v>33</v>
      </c>
      <c r="I11" s="16"/>
      <c r="J11" s="168" t="s">
        <v>21</v>
      </c>
      <c r="L11" s="196" t="s">
        <v>5</v>
      </c>
      <c r="M11" s="16"/>
      <c r="N11" s="168" t="s">
        <v>6</v>
      </c>
      <c r="O11" s="16"/>
      <c r="P11" s="168" t="s">
        <v>7</v>
      </c>
      <c r="R11" s="168" t="s">
        <v>8</v>
      </c>
      <c r="S11" s="168" t="s">
        <v>8</v>
      </c>
      <c r="T11" s="168" t="s">
        <v>8</v>
      </c>
      <c r="U11" s="16"/>
      <c r="V11" s="196" t="s">
        <v>9</v>
      </c>
      <c r="W11" s="168" t="s">
        <v>9</v>
      </c>
      <c r="X11" s="168" t="s">
        <v>9</v>
      </c>
      <c r="Z11" s="168" t="s">
        <v>5</v>
      </c>
      <c r="AA11" s="16"/>
      <c r="AB11" s="168" t="s">
        <v>6</v>
      </c>
      <c r="AC11" s="16"/>
      <c r="AD11" s="168" t="s">
        <v>7</v>
      </c>
      <c r="AE11" s="16"/>
      <c r="AF11" s="168" t="s">
        <v>34</v>
      </c>
    </row>
    <row r="12" spans="2:32" s="14" customFormat="1" ht="75.75" customHeight="1">
      <c r="B12" s="169" t="s">
        <v>32</v>
      </c>
      <c r="C12" s="17"/>
      <c r="D12" s="169" t="s">
        <v>23</v>
      </c>
      <c r="E12" s="17"/>
      <c r="F12" s="169" t="s">
        <v>24</v>
      </c>
      <c r="G12" s="17"/>
      <c r="H12" s="169" t="s">
        <v>33</v>
      </c>
      <c r="I12" s="17"/>
      <c r="J12" s="169" t="s">
        <v>21</v>
      </c>
      <c r="L12" s="169"/>
      <c r="M12" s="17"/>
      <c r="N12" s="169" t="s">
        <v>6</v>
      </c>
      <c r="O12" s="17"/>
      <c r="P12" s="169" t="s">
        <v>7</v>
      </c>
      <c r="R12" s="169" t="s">
        <v>5</v>
      </c>
      <c r="S12" s="17"/>
      <c r="T12" s="169" t="s">
        <v>6</v>
      </c>
      <c r="U12" s="17"/>
      <c r="V12" s="195" t="s">
        <v>5</v>
      </c>
      <c r="W12" s="17"/>
      <c r="X12" s="169" t="s">
        <v>12</v>
      </c>
      <c r="Z12" s="169" t="s">
        <v>5</v>
      </c>
      <c r="AA12" s="17"/>
      <c r="AB12" s="169" t="s">
        <v>6</v>
      </c>
      <c r="AC12" s="17"/>
      <c r="AD12" s="169" t="s">
        <v>7</v>
      </c>
      <c r="AE12" s="17"/>
      <c r="AF12" s="169" t="s">
        <v>34</v>
      </c>
    </row>
    <row r="13" spans="2:32" s="14" customFormat="1" ht="32.25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101">
        <v>0</v>
      </c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0"/>
      <c r="AF13" s="107"/>
    </row>
    <row r="14" spans="2:32" ht="27" thickBot="1">
      <c r="B14" s="198" t="s">
        <v>68</v>
      </c>
      <c r="C14" s="198"/>
      <c r="D14" s="198"/>
      <c r="E14" s="198"/>
      <c r="F14" s="198"/>
      <c r="G14" s="198"/>
      <c r="H14" s="198"/>
      <c r="I14" s="198"/>
      <c r="J14" s="198"/>
      <c r="K14" s="20"/>
      <c r="L14" s="108">
        <f>SUM(L13:L13)</f>
        <v>0</v>
      </c>
      <c r="M14" s="100"/>
      <c r="N14" s="108" t="s">
        <v>104</v>
      </c>
      <c r="O14" s="100"/>
      <c r="P14" s="108" t="s">
        <v>104</v>
      </c>
      <c r="Q14" s="100"/>
      <c r="R14" s="108" t="s">
        <v>104</v>
      </c>
      <c r="S14" s="100"/>
      <c r="T14" s="108" t="s">
        <v>104</v>
      </c>
      <c r="U14" s="100"/>
      <c r="V14" s="108" t="s">
        <v>104</v>
      </c>
      <c r="W14" s="100"/>
      <c r="X14" s="108" t="s">
        <v>104</v>
      </c>
      <c r="Y14" s="100"/>
      <c r="Z14" s="108" t="s">
        <v>104</v>
      </c>
      <c r="AA14" s="100"/>
      <c r="AB14" s="108" t="s">
        <v>104</v>
      </c>
      <c r="AC14" s="100"/>
      <c r="AD14" s="108" t="s">
        <v>104</v>
      </c>
      <c r="AE14" s="100"/>
      <c r="AF14" s="109">
        <f>SUM(AF13:AF13)</f>
        <v>0</v>
      </c>
    </row>
    <row r="15" spans="2:32" ht="21.75" thickTop="1">
      <c r="L15" s="99"/>
      <c r="V15"/>
    </row>
    <row r="16" spans="2:32">
      <c r="L16"/>
      <c r="V16"/>
    </row>
    <row r="17" spans="1:32">
      <c r="L17"/>
      <c r="V17"/>
    </row>
    <row r="18" spans="1:32">
      <c r="L18"/>
      <c r="V18"/>
    </row>
    <row r="19" spans="1:32">
      <c r="L19"/>
      <c r="V19"/>
    </row>
    <row r="20" spans="1:32" ht="21" customHeight="1">
      <c r="A20" s="194">
        <v>5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</row>
    <row r="21" spans="1:32">
      <c r="L21"/>
      <c r="V21"/>
    </row>
    <row r="22" spans="1:32">
      <c r="L22"/>
      <c r="V22"/>
    </row>
    <row r="23" spans="1:32">
      <c r="L23"/>
      <c r="V23"/>
    </row>
    <row r="24" spans="1:32">
      <c r="L24"/>
      <c r="V24"/>
    </row>
    <row r="25" spans="1:32">
      <c r="L25"/>
      <c r="V25"/>
    </row>
    <row r="26" spans="1:32">
      <c r="L26"/>
      <c r="V26"/>
    </row>
    <row r="27" spans="1:32">
      <c r="L27"/>
      <c r="V27"/>
    </row>
    <row r="28" spans="1:32">
      <c r="L28"/>
      <c r="V28"/>
    </row>
    <row r="29" spans="1:32">
      <c r="L29"/>
      <c r="V29"/>
    </row>
    <row r="30" spans="1:32">
      <c r="L30"/>
      <c r="V30"/>
    </row>
    <row r="31" spans="1:32">
      <c r="L31"/>
      <c r="V31"/>
    </row>
    <row r="32" spans="1:32">
      <c r="L32"/>
      <c r="V32"/>
    </row>
    <row r="33" spans="12:26">
      <c r="L33"/>
      <c r="V33"/>
    </row>
    <row r="34" spans="12:26">
      <c r="L34"/>
      <c r="V34"/>
    </row>
    <row r="35" spans="12:26">
      <c r="L35"/>
      <c r="V35"/>
    </row>
    <row r="36" spans="12:26">
      <c r="L36"/>
      <c r="V36"/>
      <c r="X36"/>
      <c r="Y36"/>
      <c r="Z36"/>
    </row>
    <row r="37" spans="12:26">
      <c r="L37"/>
      <c r="V37"/>
    </row>
    <row r="38" spans="12:26">
      <c r="L38"/>
      <c r="V38"/>
    </row>
    <row r="39" spans="12:26">
      <c r="L39"/>
      <c r="V39"/>
    </row>
    <row r="40" spans="12:26">
      <c r="L40"/>
      <c r="V40"/>
    </row>
    <row r="41" spans="12:26">
      <c r="L41"/>
    </row>
    <row r="42" spans="12:26">
      <c r="L42"/>
    </row>
    <row r="43" spans="12:26">
      <c r="L43"/>
    </row>
  </sheetData>
  <mergeCells count="27">
    <mergeCell ref="A20:AF20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T49"/>
  <sheetViews>
    <sheetView rightToLeft="1" view="pageBreakPreview" topLeftCell="A7" zoomScale="70" zoomScaleNormal="100" zoomScaleSheetLayoutView="70" workbookViewId="0">
      <selection activeCell="A41" sqref="A41"/>
    </sheetView>
  </sheetViews>
  <sheetFormatPr defaultRowHeight="21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>
      <c r="B2" s="165" t="s">
        <v>86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pans="2:20" ht="30">
      <c r="B3" s="165" t="s">
        <v>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</row>
    <row r="4" spans="2:20" ht="30">
      <c r="B4" s="165" t="s">
        <v>129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2:20" ht="30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>
      <c r="B6" s="12" t="s">
        <v>254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>
      <c r="B8" s="166" t="s">
        <v>35</v>
      </c>
      <c r="D8" s="167" t="s">
        <v>125</v>
      </c>
      <c r="F8" s="167" t="s">
        <v>3</v>
      </c>
      <c r="G8" s="167" t="s">
        <v>3</v>
      </c>
      <c r="H8" s="167" t="s">
        <v>3</v>
      </c>
      <c r="J8" s="167" t="s">
        <v>130</v>
      </c>
      <c r="K8" s="167" t="s">
        <v>4</v>
      </c>
      <c r="L8" s="167" t="s">
        <v>4</v>
      </c>
    </row>
    <row r="9" spans="2:20" s="4" customFormat="1">
      <c r="B9" s="202" t="s">
        <v>35</v>
      </c>
      <c r="D9" s="200" t="s">
        <v>36</v>
      </c>
      <c r="F9" s="200" t="s">
        <v>37</v>
      </c>
      <c r="G9" s="28"/>
      <c r="H9" s="200" t="s">
        <v>38</v>
      </c>
      <c r="J9" s="200" t="s">
        <v>36</v>
      </c>
      <c r="K9" s="28"/>
      <c r="L9" s="201" t="s">
        <v>34</v>
      </c>
    </row>
    <row r="10" spans="2:20" s="4" customFormat="1">
      <c r="B10" s="3" t="s">
        <v>153</v>
      </c>
      <c r="C10" s="104"/>
      <c r="D10" s="104">
        <v>0</v>
      </c>
      <c r="E10" s="104"/>
      <c r="F10" s="104">
        <v>29200000000</v>
      </c>
      <c r="G10" s="104"/>
      <c r="H10" s="104">
        <v>0</v>
      </c>
      <c r="I10" s="104"/>
      <c r="J10" s="104">
        <v>29200000000</v>
      </c>
      <c r="K10" s="6"/>
      <c r="L10" s="32">
        <f>J10/'سرمایه گذاری ها'!$O$17</f>
        <v>0.15742199522137065</v>
      </c>
      <c r="N10"/>
    </row>
    <row r="11" spans="2:20" s="4" customFormat="1">
      <c r="B11" s="3" t="s">
        <v>154</v>
      </c>
      <c r="C11" s="104"/>
      <c r="D11" s="104">
        <v>0</v>
      </c>
      <c r="E11" s="104"/>
      <c r="F11" s="104">
        <v>28200000000</v>
      </c>
      <c r="G11" s="104"/>
      <c r="H11" s="104">
        <v>0</v>
      </c>
      <c r="I11" s="104"/>
      <c r="J11" s="104">
        <v>28200000000</v>
      </c>
      <c r="K11" s="6"/>
      <c r="L11" s="32">
        <f>J11/'سرمایه گذاری ها'!$O$17</f>
        <v>0.15203083100146073</v>
      </c>
      <c r="N11"/>
    </row>
    <row r="12" spans="2:20" s="4" customFormat="1">
      <c r="B12" s="3" t="s">
        <v>155</v>
      </c>
      <c r="C12" s="104"/>
      <c r="D12" s="104">
        <v>29700000000</v>
      </c>
      <c r="E12" s="104"/>
      <c r="F12" s="104">
        <v>0</v>
      </c>
      <c r="G12" s="104"/>
      <c r="H12" s="104">
        <v>6000000000</v>
      </c>
      <c r="I12" s="104"/>
      <c r="J12" s="104">
        <v>23700000000</v>
      </c>
      <c r="K12" s="6"/>
      <c r="L12" s="32">
        <f>J12/'سرمایه گذاری ها'!$O$17</f>
        <v>0.12777059201186591</v>
      </c>
      <c r="N12"/>
    </row>
    <row r="13" spans="2:20" s="4" customFormat="1">
      <c r="B13" s="3" t="s">
        <v>156</v>
      </c>
      <c r="C13" s="104"/>
      <c r="D13" s="104">
        <v>849082592</v>
      </c>
      <c r="E13" s="104"/>
      <c r="F13" s="104">
        <v>22564151639</v>
      </c>
      <c r="G13" s="104"/>
      <c r="H13" s="104">
        <v>22554972606</v>
      </c>
      <c r="I13" s="104"/>
      <c r="J13" s="104">
        <v>858261625</v>
      </c>
      <c r="K13" s="6"/>
      <c r="L13" s="32">
        <f>J13/'سرمایه گذاری ها'!$O$17</f>
        <v>4.6270293640217749E-3</v>
      </c>
      <c r="N13"/>
    </row>
    <row r="14" spans="2:20" s="4" customFormat="1">
      <c r="B14" s="3" t="s">
        <v>157</v>
      </c>
      <c r="C14" s="104"/>
      <c r="D14" s="104">
        <v>0</v>
      </c>
      <c r="E14" s="104"/>
      <c r="F14" s="104">
        <v>28551721311</v>
      </c>
      <c r="G14" s="104"/>
      <c r="H14" s="104">
        <v>28200080000</v>
      </c>
      <c r="I14" s="104"/>
      <c r="J14" s="104">
        <v>351641311</v>
      </c>
      <c r="K14" s="6"/>
      <c r="L14" s="32">
        <f>J14/'سرمایه گذاری ها'!$O$17</f>
        <v>1.8957560541054286E-3</v>
      </c>
      <c r="N14"/>
    </row>
    <row r="15" spans="2:20" s="4" customFormat="1">
      <c r="B15" s="3" t="s">
        <v>158</v>
      </c>
      <c r="C15" s="104"/>
      <c r="D15" s="104">
        <v>15456800</v>
      </c>
      <c r="E15" s="104"/>
      <c r="F15" s="104">
        <v>0</v>
      </c>
      <c r="G15" s="104"/>
      <c r="H15" s="104">
        <v>0</v>
      </c>
      <c r="I15" s="104"/>
      <c r="J15" s="104">
        <v>15456800</v>
      </c>
      <c r="K15" s="6"/>
      <c r="L15" s="32">
        <f>J15/'سرمایه گذاری ها'!$O$17</f>
        <v>8.3330147114304181E-5</v>
      </c>
      <c r="N15"/>
    </row>
    <row r="16" spans="2:20" s="4" customFormat="1">
      <c r="B16" s="3" t="s">
        <v>159</v>
      </c>
      <c r="C16" s="104"/>
      <c r="D16" s="104">
        <v>5470140</v>
      </c>
      <c r="E16" s="104"/>
      <c r="F16" s="104">
        <v>23132</v>
      </c>
      <c r="G16" s="104"/>
      <c r="H16" s="104">
        <v>0</v>
      </c>
      <c r="I16" s="104"/>
      <c r="J16" s="104">
        <v>5493272</v>
      </c>
      <c r="K16" s="6"/>
      <c r="L16" s="32">
        <f>J16/'سرمایه گذاری ها'!$O$17</f>
        <v>2.9615131456633194E-5</v>
      </c>
      <c r="N16"/>
    </row>
    <row r="17" spans="2:14" s="4" customFormat="1">
      <c r="B17" s="3" t="s">
        <v>160</v>
      </c>
      <c r="C17" s="104"/>
      <c r="D17" s="104">
        <v>2102237</v>
      </c>
      <c r="E17" s="104"/>
      <c r="F17" s="104">
        <v>8925</v>
      </c>
      <c r="G17" s="104"/>
      <c r="H17" s="104">
        <v>0</v>
      </c>
      <c r="I17" s="104"/>
      <c r="J17" s="104">
        <v>2111162</v>
      </c>
      <c r="K17" s="6"/>
      <c r="L17" s="32">
        <f>J17/'سرمایه گذاری ها'!$O$17</f>
        <v>1.138162103683354E-5</v>
      </c>
      <c r="N17"/>
    </row>
    <row r="18" spans="2:14" s="4" customFormat="1">
      <c r="B18" s="3" t="s">
        <v>161</v>
      </c>
      <c r="C18" s="104"/>
      <c r="D18" s="104">
        <v>1970356</v>
      </c>
      <c r="E18" s="104"/>
      <c r="F18" s="104">
        <v>0</v>
      </c>
      <c r="G18" s="104"/>
      <c r="H18" s="104">
        <v>0</v>
      </c>
      <c r="I18" s="104"/>
      <c r="J18" s="104">
        <v>1970356</v>
      </c>
      <c r="K18" s="6"/>
      <c r="L18" s="32">
        <f>J18/'سرمایه گذاری ها'!$O$17</f>
        <v>1.0622512767684898E-5</v>
      </c>
      <c r="N18"/>
    </row>
    <row r="19" spans="2:14" s="4" customFormat="1">
      <c r="B19" s="3" t="s">
        <v>162</v>
      </c>
      <c r="C19" s="104"/>
      <c r="D19" s="104">
        <v>950000</v>
      </c>
      <c r="E19" s="104"/>
      <c r="F19" s="104">
        <v>6682771157</v>
      </c>
      <c r="G19" s="104"/>
      <c r="H19" s="104">
        <v>6682271157</v>
      </c>
      <c r="I19" s="104"/>
      <c r="J19" s="104">
        <v>1450000</v>
      </c>
      <c r="K19" s="6"/>
      <c r="L19" s="32">
        <f>J19/'سرمایه گذاری ها'!$O$17</f>
        <v>7.8171881188694333E-6</v>
      </c>
      <c r="N19"/>
    </row>
    <row r="20" spans="2:14" s="4" customFormat="1">
      <c r="B20" s="3" t="s">
        <v>163</v>
      </c>
      <c r="C20" s="104"/>
      <c r="D20" s="104">
        <v>3713705</v>
      </c>
      <c r="E20" s="104"/>
      <c r="F20" s="104">
        <v>28748907699</v>
      </c>
      <c r="G20" s="104"/>
      <c r="H20" s="104">
        <v>28751251564</v>
      </c>
      <c r="I20" s="104"/>
      <c r="J20" s="104">
        <v>1369840</v>
      </c>
      <c r="K20" s="6"/>
      <c r="L20" s="32">
        <f>J20/'سرمایه گذاری ها'!$O$17</f>
        <v>7.3850323950014521E-6</v>
      </c>
      <c r="N20"/>
    </row>
    <row r="21" spans="2:14" s="4" customFormat="1">
      <c r="B21" s="3" t="s">
        <v>164</v>
      </c>
      <c r="C21" s="104"/>
      <c r="D21" s="104">
        <v>1172424</v>
      </c>
      <c r="E21" s="104"/>
      <c r="F21" s="104">
        <v>4965</v>
      </c>
      <c r="G21" s="104"/>
      <c r="H21" s="104">
        <v>0</v>
      </c>
      <c r="I21" s="104"/>
      <c r="J21" s="104">
        <v>1177389</v>
      </c>
      <c r="K21" s="6"/>
      <c r="L21" s="32">
        <f>J21/'سرمایه گذاری ها'!$O$17</f>
        <v>6.3474974497155609E-6</v>
      </c>
      <c r="N21"/>
    </row>
    <row r="22" spans="2:14" s="4" customFormat="1">
      <c r="B22" s="3" t="s">
        <v>165</v>
      </c>
      <c r="C22" s="104"/>
      <c r="D22" s="104">
        <v>19077224</v>
      </c>
      <c r="E22" s="104"/>
      <c r="F22" s="104">
        <v>29759826427</v>
      </c>
      <c r="G22" s="104"/>
      <c r="H22" s="104">
        <v>29777949628</v>
      </c>
      <c r="I22" s="104"/>
      <c r="J22" s="104">
        <v>954023</v>
      </c>
      <c r="K22" s="6"/>
      <c r="L22" s="32">
        <f>J22/'سرمایه گذاری ها'!$O$17</f>
        <v>5.1432946625711542E-6</v>
      </c>
      <c r="N22"/>
    </row>
    <row r="23" spans="2:14" s="4" customFormat="1">
      <c r="B23" s="3" t="s">
        <v>166</v>
      </c>
      <c r="C23" s="104"/>
      <c r="D23" s="104">
        <v>941569</v>
      </c>
      <c r="E23" s="104"/>
      <c r="F23" s="104">
        <v>3981</v>
      </c>
      <c r="G23" s="104"/>
      <c r="H23" s="104">
        <v>0</v>
      </c>
      <c r="I23" s="104"/>
      <c r="J23" s="104">
        <v>945550</v>
      </c>
      <c r="K23" s="6"/>
      <c r="L23" s="32">
        <f>J23/'سرمایه گذاری ها'!$O$17</f>
        <v>5.0976153281358571E-6</v>
      </c>
      <c r="N23"/>
    </row>
    <row r="24" spans="2:14" s="4" customFormat="1">
      <c r="B24" s="3" t="s">
        <v>167</v>
      </c>
      <c r="C24" s="104"/>
      <c r="D24" s="104">
        <v>905401</v>
      </c>
      <c r="E24" s="104"/>
      <c r="F24" s="104">
        <v>3829</v>
      </c>
      <c r="G24" s="104"/>
      <c r="H24" s="104">
        <v>0</v>
      </c>
      <c r="I24" s="104"/>
      <c r="J24" s="104">
        <v>909230</v>
      </c>
      <c r="K24" s="6"/>
      <c r="L24" s="32">
        <f>J24/'سرمایه گذاری ها'!$O$17</f>
        <v>4.901808243668728E-6</v>
      </c>
      <c r="N24"/>
    </row>
    <row r="25" spans="2:14" s="4" customFormat="1">
      <c r="B25" s="3" t="s">
        <v>168</v>
      </c>
      <c r="C25" s="104"/>
      <c r="D25" s="104">
        <v>581839</v>
      </c>
      <c r="E25" s="104"/>
      <c r="F25" s="104">
        <v>2460</v>
      </c>
      <c r="G25" s="104"/>
      <c r="H25" s="104">
        <v>0</v>
      </c>
      <c r="I25" s="104"/>
      <c r="J25" s="104">
        <v>584299</v>
      </c>
      <c r="K25" s="6"/>
      <c r="L25" s="32">
        <f>J25/'سرمایه گذاری ها'!$O$17</f>
        <v>3.1500518625291663E-6</v>
      </c>
      <c r="N25"/>
    </row>
    <row r="26" spans="2:14" s="4" customFormat="1">
      <c r="B26" s="3" t="s">
        <v>169</v>
      </c>
      <c r="C26" s="104"/>
      <c r="D26" s="104">
        <v>450505</v>
      </c>
      <c r="E26" s="104"/>
      <c r="F26" s="104">
        <v>30462</v>
      </c>
      <c r="G26" s="104"/>
      <c r="H26" s="104">
        <v>0</v>
      </c>
      <c r="I26" s="104"/>
      <c r="J26" s="104">
        <v>480967</v>
      </c>
      <c r="K26" s="6"/>
      <c r="L26" s="32">
        <f>J26/'سرمایه گذاری ها'!$O$17</f>
        <v>2.5929720813574312E-6</v>
      </c>
      <c r="N26"/>
    </row>
    <row r="27" spans="2:14" s="4" customFormat="1">
      <c r="B27" s="3" t="s">
        <v>170</v>
      </c>
      <c r="C27" s="104"/>
      <c r="D27" s="104">
        <v>242793</v>
      </c>
      <c r="E27" s="104"/>
      <c r="F27" s="104">
        <v>0</v>
      </c>
      <c r="G27" s="104"/>
      <c r="H27" s="104">
        <v>0</v>
      </c>
      <c r="I27" s="104"/>
      <c r="J27" s="104">
        <v>242793</v>
      </c>
      <c r="K27" s="6"/>
      <c r="L27" s="32">
        <f>J27/'سرمایه گذاری ها'!$O$17</f>
        <v>1.3089369344445974E-6</v>
      </c>
      <c r="N27"/>
    </row>
    <row r="28" spans="2:14" s="4" customFormat="1">
      <c r="B28" s="3" t="s">
        <v>171</v>
      </c>
      <c r="C28" s="104"/>
      <c r="D28" s="104">
        <v>192901</v>
      </c>
      <c r="E28" s="104"/>
      <c r="F28" s="104">
        <v>1632</v>
      </c>
      <c r="G28" s="104"/>
      <c r="H28" s="104">
        <v>0</v>
      </c>
      <c r="I28" s="104"/>
      <c r="J28" s="104">
        <v>194533</v>
      </c>
      <c r="K28" s="6"/>
      <c r="L28" s="32">
        <f>J28/'سرمایه گذاری ها'!$O$17</f>
        <v>1.0487593491917431E-6</v>
      </c>
      <c r="N28"/>
    </row>
    <row r="29" spans="2:14" s="4" customFormat="1">
      <c r="B29" s="3" t="s">
        <v>172</v>
      </c>
      <c r="C29" s="104"/>
      <c r="D29" s="104">
        <v>100000</v>
      </c>
      <c r="E29" s="104"/>
      <c r="F29" s="104">
        <v>423</v>
      </c>
      <c r="G29" s="104"/>
      <c r="H29" s="104">
        <v>423</v>
      </c>
      <c r="I29" s="104"/>
      <c r="J29" s="104">
        <v>100000</v>
      </c>
      <c r="K29" s="6"/>
      <c r="L29" s="32">
        <f>J29/'سرمایه گذاری ها'!$O$17</f>
        <v>5.3911642199099542E-7</v>
      </c>
      <c r="N29"/>
    </row>
    <row r="30" spans="2:14" s="4" customFormat="1">
      <c r="B30" s="3" t="s">
        <v>173</v>
      </c>
      <c r="C30" s="104"/>
      <c r="D30" s="104">
        <v>2206</v>
      </c>
      <c r="E30" s="104"/>
      <c r="F30" s="104">
        <v>0</v>
      </c>
      <c r="G30" s="104"/>
      <c r="H30" s="104">
        <v>0</v>
      </c>
      <c r="I30" s="104"/>
      <c r="J30" s="104">
        <v>2206</v>
      </c>
      <c r="K30" s="6"/>
      <c r="L30" s="32">
        <f>J30/'سرمایه گذاری ها'!$O$17</f>
        <v>1.1892908269121359E-8</v>
      </c>
      <c r="N30"/>
    </row>
    <row r="31" spans="2:14" s="4" customFormat="1">
      <c r="B31" s="3" t="s">
        <v>174</v>
      </c>
      <c r="C31" s="104"/>
      <c r="D31" s="104">
        <v>10000000000</v>
      </c>
      <c r="E31" s="104"/>
      <c r="F31" s="104">
        <v>0</v>
      </c>
      <c r="G31" s="104"/>
      <c r="H31" s="104">
        <v>10000000000</v>
      </c>
      <c r="I31" s="104"/>
      <c r="J31" s="104">
        <v>0</v>
      </c>
      <c r="K31" s="6"/>
      <c r="L31" s="32">
        <f>J31/'سرمایه گذاری ها'!$O$17</f>
        <v>0</v>
      </c>
      <c r="N31"/>
    </row>
    <row r="32" spans="2:14" s="4" customFormat="1">
      <c r="B32" s="3" t="s">
        <v>175</v>
      </c>
      <c r="C32" s="104"/>
      <c r="D32" s="104">
        <v>18200000000</v>
      </c>
      <c r="E32" s="104"/>
      <c r="F32" s="104">
        <v>0</v>
      </c>
      <c r="G32" s="104"/>
      <c r="H32" s="104">
        <v>18200000000</v>
      </c>
      <c r="I32" s="104"/>
      <c r="J32" s="104">
        <v>0</v>
      </c>
      <c r="K32" s="6"/>
      <c r="L32" s="32">
        <f>J32/'سرمایه گذاری ها'!$O$17</f>
        <v>0</v>
      </c>
      <c r="N32"/>
    </row>
    <row r="33" spans="1:14" s="4" customFormat="1">
      <c r="B33" s="3" t="s">
        <v>176</v>
      </c>
      <c r="C33" s="104"/>
      <c r="D33" s="104">
        <v>29200000000</v>
      </c>
      <c r="E33" s="104"/>
      <c r="F33" s="104">
        <v>0</v>
      </c>
      <c r="G33" s="104"/>
      <c r="H33" s="104">
        <v>29200000000</v>
      </c>
      <c r="I33" s="104"/>
      <c r="J33" s="104">
        <v>0</v>
      </c>
      <c r="K33" s="6"/>
      <c r="L33" s="32">
        <f>J33/'سرمایه گذاری ها'!$O$17</f>
        <v>0</v>
      </c>
      <c r="N33"/>
    </row>
    <row r="34" spans="1:14" s="4" customFormat="1">
      <c r="B34" s="5"/>
      <c r="C34" s="6"/>
      <c r="D34" s="66">
        <v>3.6200000000000003E-2</v>
      </c>
      <c r="E34" s="6"/>
      <c r="F34" s="66"/>
      <c r="G34" s="6"/>
      <c r="H34" s="66"/>
      <c r="I34" s="6"/>
      <c r="J34" s="66"/>
      <c r="K34" s="6"/>
      <c r="L34" s="32"/>
      <c r="N34"/>
    </row>
    <row r="35" spans="1:14" ht="27" thickBot="1">
      <c r="B35" s="50" t="s">
        <v>68</v>
      </c>
      <c r="C35" s="51"/>
      <c r="D35" s="51">
        <f>SUM(D10:D34)</f>
        <v>88002412692.036194</v>
      </c>
      <c r="E35" s="51">
        <f t="shared" ref="E35:I35" si="0">SUM(E10:E29)</f>
        <v>0</v>
      </c>
      <c r="F35" s="51">
        <f>SUM(F10:F33)</f>
        <v>173707458042</v>
      </c>
      <c r="G35" s="51">
        <f t="shared" si="0"/>
        <v>0</v>
      </c>
      <c r="H35" s="51">
        <f>SUM(H10:H33)</f>
        <v>179366525378</v>
      </c>
      <c r="I35" s="51">
        <f t="shared" si="0"/>
        <v>0</v>
      </c>
      <c r="J35" s="51">
        <f>SUM(J10:J34)</f>
        <v>82343345356</v>
      </c>
      <c r="K35" s="60"/>
      <c r="L35" s="60">
        <f>SUM(L10:L34)</f>
        <v>0.44392649723095567</v>
      </c>
      <c r="N35"/>
    </row>
    <row r="36" spans="1:14" ht="27" customHeight="1" thickTop="1">
      <c r="A36" s="199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N36"/>
    </row>
    <row r="37" spans="1:14">
      <c r="D37"/>
      <c r="N37"/>
    </row>
    <row r="38" spans="1:14">
      <c r="D38"/>
      <c r="N38"/>
    </row>
    <row r="39" spans="1:14">
      <c r="A39" s="199">
        <v>6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N39"/>
    </row>
    <row r="40" spans="1:14">
      <c r="D40"/>
      <c r="N40"/>
    </row>
    <row r="41" spans="1:14">
      <c r="D41"/>
      <c r="N41"/>
    </row>
    <row r="42" spans="1:14">
      <c r="D42"/>
      <c r="N42"/>
    </row>
    <row r="43" spans="1:14">
      <c r="D43"/>
      <c r="N43"/>
    </row>
    <row r="44" spans="1:14">
      <c r="D44"/>
      <c r="N44"/>
    </row>
    <row r="45" spans="1:14">
      <c r="D45"/>
      <c r="N45"/>
    </row>
    <row r="46" spans="1:14">
      <c r="D46"/>
      <c r="N46"/>
    </row>
    <row r="47" spans="1:14">
      <c r="D47"/>
      <c r="N47"/>
    </row>
    <row r="48" spans="1:14">
      <c r="N48"/>
    </row>
    <row r="49" spans="4:14">
      <c r="D49" s="3"/>
      <c r="N49"/>
    </row>
  </sheetData>
  <sortState xmlns:xlrd2="http://schemas.microsoft.com/office/spreadsheetml/2017/richdata2" ref="B10:L29">
    <sortCondition descending="1" ref="J10:J29"/>
  </sortState>
  <mergeCells count="14">
    <mergeCell ref="A36:L36"/>
    <mergeCell ref="A39:L39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548D-70ED-4AF0-A38E-2B32F037EEE3}">
  <sheetPr>
    <pageSetUpPr fitToPage="1"/>
  </sheetPr>
  <dimension ref="A1:AA17"/>
  <sheetViews>
    <sheetView rightToLeft="1" view="pageBreakPreview" zoomScale="60" zoomScaleNormal="100" workbookViewId="0">
      <selection activeCell="A5" sqref="A5"/>
    </sheetView>
  </sheetViews>
  <sheetFormatPr defaultRowHeight="15"/>
  <cols>
    <col min="1" max="1" width="5.42578125" customWidth="1"/>
    <col min="3" max="3" width="0.7109375" customWidth="1"/>
    <col min="6" max="6" width="0.7109375" customWidth="1"/>
    <col min="7" max="7" width="14.7109375" customWidth="1"/>
    <col min="8" max="8" width="0.7109375" customWidth="1"/>
    <col min="9" max="9" width="15.140625" customWidth="1"/>
    <col min="10" max="10" width="0.7109375" customWidth="1"/>
    <col min="12" max="12" width="0.7109375" customWidth="1"/>
    <col min="13" max="13" width="12.5703125" customWidth="1"/>
    <col min="14" max="14" width="0.7109375" customWidth="1"/>
    <col min="16" max="16" width="0.7109375" customWidth="1"/>
    <col min="17" max="17" width="10.85546875" customWidth="1"/>
    <col min="18" max="18" width="0.7109375" customWidth="1"/>
    <col min="20" max="20" width="0.7109375" customWidth="1"/>
    <col min="21" max="21" width="21.7109375" customWidth="1"/>
    <col min="22" max="22" width="0.7109375" customWidth="1"/>
    <col min="23" max="23" width="12.7109375" customWidth="1"/>
    <col min="24" max="24" width="0.7109375" customWidth="1"/>
    <col min="25" max="25" width="16.28515625" customWidth="1"/>
    <col min="26" max="26" width="0.7109375" customWidth="1"/>
    <col min="27" max="27" width="18.28515625" customWidth="1"/>
  </cols>
  <sheetData>
    <row r="1" spans="1:27" ht="25.5">
      <c r="A1" s="182" t="s">
        <v>86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</row>
    <row r="2" spans="1:27" ht="25.5">
      <c r="A2" s="182" t="s">
        <v>135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</row>
    <row r="3" spans="1:27" ht="25.5">
      <c r="A3" s="182" t="s">
        <v>129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</row>
    <row r="4" spans="1:27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</row>
    <row r="5" spans="1:27" ht="24">
      <c r="A5" s="158" t="s">
        <v>255</v>
      </c>
      <c r="B5" s="157" t="s">
        <v>145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</row>
    <row r="6" spans="1:27" ht="21">
      <c r="A6" s="126"/>
      <c r="B6" s="126"/>
      <c r="C6" s="126"/>
      <c r="D6" s="126"/>
      <c r="E6" s="184" t="s">
        <v>125</v>
      </c>
      <c r="F6" s="184"/>
      <c r="G6" s="184"/>
      <c r="H6" s="184"/>
      <c r="I6" s="184"/>
      <c r="J6" s="126"/>
      <c r="K6" s="184" t="s">
        <v>3</v>
      </c>
      <c r="L6" s="184"/>
      <c r="M6" s="184"/>
      <c r="N6" s="184"/>
      <c r="O6" s="184"/>
      <c r="P6" s="184"/>
      <c r="Q6" s="184"/>
      <c r="R6" s="126"/>
      <c r="S6" s="184" t="s">
        <v>130</v>
      </c>
      <c r="T6" s="184"/>
      <c r="U6" s="184"/>
      <c r="V6" s="184"/>
      <c r="W6" s="184"/>
      <c r="X6" s="184"/>
      <c r="Y6" s="184"/>
      <c r="Z6" s="184"/>
      <c r="AA6" s="184"/>
    </row>
    <row r="7" spans="1:27" ht="21">
      <c r="A7" s="126"/>
      <c r="B7" s="126"/>
      <c r="C7" s="126"/>
      <c r="D7" s="126"/>
      <c r="E7" s="127"/>
      <c r="F7" s="127"/>
      <c r="G7" s="127"/>
      <c r="H7" s="127"/>
      <c r="I7" s="127"/>
      <c r="J7" s="126"/>
      <c r="K7" s="188" t="s">
        <v>146</v>
      </c>
      <c r="L7" s="188"/>
      <c r="M7" s="188"/>
      <c r="N7" s="127"/>
      <c r="O7" s="188" t="s">
        <v>147</v>
      </c>
      <c r="P7" s="188"/>
      <c r="Q7" s="188"/>
      <c r="R7" s="126"/>
      <c r="S7" s="127"/>
      <c r="T7" s="127"/>
      <c r="U7" s="127"/>
      <c r="V7" s="127"/>
      <c r="W7" s="127"/>
      <c r="X7" s="127"/>
      <c r="Y7" s="127"/>
      <c r="Z7" s="127"/>
      <c r="AA7" s="127"/>
    </row>
    <row r="8" spans="1:27" ht="21">
      <c r="A8" s="184" t="s">
        <v>148</v>
      </c>
      <c r="B8" s="184"/>
      <c r="C8" s="126"/>
      <c r="D8" s="184" t="s">
        <v>149</v>
      </c>
      <c r="E8" s="184"/>
      <c r="F8" s="126"/>
      <c r="G8" s="128" t="s">
        <v>6</v>
      </c>
      <c r="H8" s="126"/>
      <c r="I8" s="128" t="s">
        <v>7</v>
      </c>
      <c r="J8" s="126"/>
      <c r="K8" s="129" t="s">
        <v>5</v>
      </c>
      <c r="L8" s="127"/>
      <c r="M8" s="129" t="s">
        <v>6</v>
      </c>
      <c r="N8" s="126"/>
      <c r="O8" s="129" t="s">
        <v>5</v>
      </c>
      <c r="P8" s="127"/>
      <c r="Q8" s="129" t="s">
        <v>12</v>
      </c>
      <c r="R8" s="126"/>
      <c r="S8" s="128" t="s">
        <v>5</v>
      </c>
      <c r="T8" s="126"/>
      <c r="U8" s="128" t="s">
        <v>150</v>
      </c>
      <c r="V8" s="126"/>
      <c r="W8" s="128" t="s">
        <v>6</v>
      </c>
      <c r="X8" s="126"/>
      <c r="Y8" s="128" t="s">
        <v>7</v>
      </c>
      <c r="Z8" s="126"/>
      <c r="AA8" s="128" t="s">
        <v>151</v>
      </c>
    </row>
    <row r="9" spans="1:27" ht="21">
      <c r="A9" s="148"/>
      <c r="B9" s="148"/>
      <c r="C9" s="126"/>
      <c r="D9" s="148"/>
      <c r="E9" s="148"/>
      <c r="F9" s="126"/>
      <c r="G9" s="148"/>
      <c r="H9" s="126"/>
      <c r="I9" s="148"/>
      <c r="J9" s="126"/>
      <c r="K9" s="148"/>
      <c r="L9" s="126"/>
      <c r="M9" s="148"/>
      <c r="N9" s="126"/>
      <c r="O9" s="148"/>
      <c r="P9" s="126"/>
      <c r="Q9" s="148"/>
      <c r="R9" s="126"/>
      <c r="S9" s="148"/>
      <c r="T9" s="126"/>
      <c r="U9" s="148"/>
      <c r="V9" s="126"/>
      <c r="W9" s="148"/>
      <c r="X9" s="126"/>
      <c r="Y9" s="148"/>
      <c r="Z9" s="126"/>
      <c r="AA9" s="148"/>
    </row>
    <row r="10" spans="1:27" ht="21">
      <c r="A10" s="148"/>
      <c r="B10" s="148"/>
      <c r="C10" s="126"/>
      <c r="D10" s="148"/>
      <c r="E10" s="148"/>
      <c r="F10" s="126"/>
      <c r="G10" s="148"/>
      <c r="H10" s="126"/>
      <c r="I10" s="148"/>
      <c r="J10" s="126"/>
      <c r="K10" s="148"/>
      <c r="L10" s="126"/>
      <c r="M10" s="148"/>
      <c r="N10" s="126"/>
      <c r="O10" s="148"/>
      <c r="P10" s="126"/>
      <c r="Q10" s="148"/>
      <c r="R10" s="126"/>
      <c r="S10" s="148"/>
      <c r="T10" s="126"/>
      <c r="U10" s="148"/>
      <c r="V10" s="126"/>
      <c r="W10" s="148"/>
      <c r="X10" s="126"/>
      <c r="Y10" s="148"/>
      <c r="Z10" s="126"/>
      <c r="AA10" s="148"/>
    </row>
    <row r="11" spans="1:27" ht="21">
      <c r="A11" s="184" t="s">
        <v>68</v>
      </c>
      <c r="B11" s="184"/>
      <c r="C11" s="126"/>
      <c r="D11" s="184"/>
      <c r="E11" s="184"/>
      <c r="F11" s="126"/>
      <c r="G11" s="128"/>
      <c r="H11" s="126"/>
      <c r="I11" s="128">
        <v>0</v>
      </c>
      <c r="J11" s="126"/>
      <c r="K11" s="129"/>
      <c r="L11" s="127"/>
      <c r="M11" s="129"/>
      <c r="N11" s="126"/>
      <c r="O11" s="129"/>
      <c r="P11" s="127"/>
      <c r="Q11" s="129"/>
      <c r="R11" s="126"/>
      <c r="S11" s="128"/>
      <c r="T11" s="126"/>
      <c r="U11" s="128"/>
      <c r="V11" s="126"/>
      <c r="W11" s="128"/>
      <c r="X11" s="126"/>
      <c r="Y11" s="128"/>
      <c r="Z11" s="126"/>
      <c r="AA11" s="128"/>
    </row>
    <row r="12" spans="1:27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</row>
    <row r="13" spans="1:27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</row>
    <row r="14" spans="1:27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</row>
    <row r="15" spans="1:27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</row>
    <row r="16" spans="1:27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</row>
    <row r="17" spans="1:27" ht="27" customHeight="1">
      <c r="A17" s="203">
        <v>7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</row>
  </sheetData>
  <mergeCells count="13">
    <mergeCell ref="A17:AA17"/>
    <mergeCell ref="A1:AA1"/>
    <mergeCell ref="A2:AA2"/>
    <mergeCell ref="A3:AA3"/>
    <mergeCell ref="E6:I6"/>
    <mergeCell ref="K6:Q6"/>
    <mergeCell ref="S6:AA6"/>
    <mergeCell ref="A11:B11"/>
    <mergeCell ref="D11:E11"/>
    <mergeCell ref="K7:M7"/>
    <mergeCell ref="O7:Q7"/>
    <mergeCell ref="A8:B8"/>
    <mergeCell ref="D8:E8"/>
  </mergeCells>
  <pageMargins left="0.7" right="0.7" top="0.75" bottom="0.75" header="0.3" footer="0.3"/>
  <pageSetup paperSize="9" scale="68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42"/>
  <sheetViews>
    <sheetView rightToLeft="1" view="pageBreakPreview" zoomScale="55" zoomScaleNormal="70" zoomScaleSheetLayoutView="55" workbookViewId="0">
      <selection activeCell="B2" sqref="B2:N2"/>
    </sheetView>
  </sheetViews>
  <sheetFormatPr defaultRowHeight="21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>
      <c r="B2" s="204" t="s">
        <v>86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2:28" ht="35.25">
      <c r="B3" s="204" t="s">
        <v>0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2:28" ht="35.25">
      <c r="B4" s="204" t="s">
        <v>129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2:28" ht="138.75" customHeight="1"/>
    <row r="6" spans="2:28" s="2" customFormat="1" ht="30">
      <c r="B6" s="12" t="s">
        <v>77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>
      <c r="B8" s="206" t="s">
        <v>72</v>
      </c>
      <c r="D8" s="165" t="s">
        <v>130</v>
      </c>
      <c r="E8" s="165" t="s">
        <v>4</v>
      </c>
      <c r="F8" s="165" t="s">
        <v>4</v>
      </c>
      <c r="G8" s="165" t="s">
        <v>4</v>
      </c>
      <c r="H8" s="165" t="s">
        <v>4</v>
      </c>
      <c r="I8" s="165" t="s">
        <v>4</v>
      </c>
      <c r="J8" s="165" t="s">
        <v>4</v>
      </c>
      <c r="K8" s="165" t="s">
        <v>4</v>
      </c>
      <c r="L8" s="165" t="s">
        <v>4</v>
      </c>
      <c r="M8" s="165" t="s">
        <v>4</v>
      </c>
      <c r="N8" s="165" t="s">
        <v>4</v>
      </c>
    </row>
    <row r="9" spans="2:28" ht="30">
      <c r="B9" s="206" t="s">
        <v>1</v>
      </c>
      <c r="D9" s="205" t="s">
        <v>5</v>
      </c>
      <c r="E9" s="18"/>
      <c r="F9" s="205" t="s">
        <v>26</v>
      </c>
      <c r="G9" s="18"/>
      <c r="H9" s="205" t="s">
        <v>27</v>
      </c>
      <c r="I9" s="18"/>
      <c r="J9" s="205" t="s">
        <v>28</v>
      </c>
      <c r="K9" s="18"/>
      <c r="L9" s="200" t="s">
        <v>29</v>
      </c>
      <c r="M9" s="18"/>
      <c r="N9" s="205" t="s">
        <v>30</v>
      </c>
    </row>
    <row r="10" spans="2:28" ht="30">
      <c r="B10" s="90" t="s">
        <v>91</v>
      </c>
      <c r="D10" s="88">
        <v>31100</v>
      </c>
      <c r="E10" s="89"/>
      <c r="F10" s="88">
        <v>989990</v>
      </c>
      <c r="G10" s="89"/>
      <c r="H10" s="88">
        <v>993088</v>
      </c>
      <c r="J10" s="76" t="s">
        <v>152</v>
      </c>
      <c r="L10" s="87">
        <v>30879438887</v>
      </c>
      <c r="N10" s="11" t="s">
        <v>95</v>
      </c>
    </row>
    <row r="11" spans="2:28" ht="30">
      <c r="B11" s="90" t="s">
        <v>116</v>
      </c>
      <c r="D11" s="88">
        <v>18134</v>
      </c>
      <c r="E11" s="89"/>
      <c r="F11" s="88">
        <v>936660</v>
      </c>
      <c r="G11" s="89"/>
      <c r="H11" s="88">
        <v>939591</v>
      </c>
      <c r="J11" s="76" t="s">
        <v>152</v>
      </c>
      <c r="L11" s="87">
        <v>17035454958</v>
      </c>
      <c r="N11" s="11" t="s">
        <v>95</v>
      </c>
    </row>
    <row r="12" spans="2:28" ht="30">
      <c r="B12" s="90" t="s">
        <v>80</v>
      </c>
      <c r="D12" s="88">
        <v>14491</v>
      </c>
      <c r="E12" s="89"/>
      <c r="F12" s="88">
        <v>986640</v>
      </c>
      <c r="G12" s="89"/>
      <c r="H12" s="88">
        <v>989728</v>
      </c>
      <c r="J12" s="76" t="s">
        <v>152</v>
      </c>
      <c r="L12" s="87">
        <v>14339548933</v>
      </c>
      <c r="N12" s="11" t="s">
        <v>95</v>
      </c>
    </row>
    <row r="13" spans="2:28" ht="30">
      <c r="B13" s="90" t="s">
        <v>106</v>
      </c>
      <c r="D13" s="88">
        <v>12200</v>
      </c>
      <c r="E13" s="89"/>
      <c r="F13" s="88">
        <v>906680</v>
      </c>
      <c r="G13" s="89"/>
      <c r="H13" s="88">
        <v>909518</v>
      </c>
      <c r="J13" s="76" t="s">
        <v>152</v>
      </c>
      <c r="L13" s="87">
        <v>11094108428</v>
      </c>
      <c r="N13" s="11" t="s">
        <v>95</v>
      </c>
    </row>
    <row r="14" spans="2:28" ht="30">
      <c r="B14" s="90" t="s">
        <v>82</v>
      </c>
      <c r="D14" s="88">
        <v>5060</v>
      </c>
      <c r="E14" s="89"/>
      <c r="F14" s="88">
        <v>919660</v>
      </c>
      <c r="G14" s="89"/>
      <c r="H14" s="88">
        <v>922538</v>
      </c>
      <c r="J14" s="76" t="s">
        <v>152</v>
      </c>
      <c r="L14" s="87">
        <v>4667196197</v>
      </c>
      <c r="N14" s="11" t="s">
        <v>95</v>
      </c>
    </row>
    <row r="15" spans="2:28" ht="30">
      <c r="B15" s="90" t="s">
        <v>89</v>
      </c>
      <c r="D15" s="88">
        <v>196</v>
      </c>
      <c r="E15" s="89"/>
      <c r="F15" s="88">
        <v>849990</v>
      </c>
      <c r="G15" s="89"/>
      <c r="H15" s="88">
        <v>852650</v>
      </c>
      <c r="J15" s="76" t="s">
        <v>152</v>
      </c>
      <c r="L15" s="87">
        <v>167089109</v>
      </c>
      <c r="N15" s="11" t="s">
        <v>95</v>
      </c>
    </row>
    <row r="16" spans="2:28" ht="26.25" customHeight="1">
      <c r="B16" s="72"/>
      <c r="D16" s="73"/>
      <c r="E16" s="62"/>
      <c r="F16" s="73"/>
      <c r="G16" s="62"/>
      <c r="H16" s="74"/>
      <c r="J16" s="72"/>
      <c r="L16" s="73"/>
      <c r="N16" s="11"/>
    </row>
    <row r="17" spans="2:14" ht="31.5" thickBot="1">
      <c r="B17" s="61" t="s">
        <v>68</v>
      </c>
      <c r="D17" s="77"/>
      <c r="E17" s="78"/>
      <c r="F17" s="77">
        <f>SUM(F10:F16)</f>
        <v>5589620</v>
      </c>
      <c r="G17" s="78"/>
      <c r="H17" s="77">
        <f>SUM(H10:H16)</f>
        <v>5607113</v>
      </c>
      <c r="I17" s="79"/>
      <c r="J17" s="105"/>
      <c r="K17" s="79"/>
      <c r="L17" s="77">
        <f>SUM(L10:L16)</f>
        <v>78182836512</v>
      </c>
      <c r="M17" s="79"/>
      <c r="N17" s="80"/>
    </row>
    <row r="18" spans="2:14" ht="21.75" thickTop="1">
      <c r="H18"/>
      <c r="L18"/>
    </row>
    <row r="19" spans="2:14">
      <c r="L19"/>
    </row>
    <row r="20" spans="2:14">
      <c r="L20"/>
    </row>
    <row r="21" spans="2:14">
      <c r="L21"/>
    </row>
    <row r="22" spans="2:14">
      <c r="L22"/>
    </row>
    <row r="23" spans="2:14" ht="33" customHeight="1">
      <c r="B23" s="164">
        <v>8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</row>
    <row r="24" spans="2:14">
      <c r="L24"/>
    </row>
    <row r="25" spans="2:14">
      <c r="L25"/>
    </row>
    <row r="26" spans="2:14">
      <c r="L26"/>
    </row>
    <row r="27" spans="2:14">
      <c r="L27"/>
    </row>
    <row r="28" spans="2:14">
      <c r="L28"/>
    </row>
    <row r="29" spans="2:14">
      <c r="L29"/>
    </row>
    <row r="30" spans="2:14">
      <c r="L30"/>
    </row>
    <row r="31" spans="2:14">
      <c r="L31"/>
    </row>
    <row r="32" spans="2:14">
      <c r="L32"/>
    </row>
    <row r="33" spans="12:12">
      <c r="L33"/>
    </row>
    <row r="34" spans="12:12">
      <c r="L34"/>
    </row>
    <row r="35" spans="12:12">
      <c r="L35"/>
    </row>
    <row r="36" spans="12:12">
      <c r="L36"/>
    </row>
    <row r="37" spans="12:12">
      <c r="L37"/>
    </row>
    <row r="38" spans="12:12">
      <c r="L38"/>
    </row>
    <row r="39" spans="12:12">
      <c r="L39"/>
    </row>
    <row r="40" spans="12:12">
      <c r="L40"/>
    </row>
    <row r="41" spans="12:12">
      <c r="L41"/>
    </row>
    <row r="42" spans="12:12">
      <c r="L42"/>
    </row>
  </sheetData>
  <mergeCells count="12">
    <mergeCell ref="B23:N23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3" type="noConversion"/>
  <printOptions horizontalCentered="1" verticalCentered="1"/>
  <pageMargins left="0.7" right="0.7" top="0.5" bottom="0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13</vt:i4>
      </vt:variant>
    </vt:vector>
  </HeadingPairs>
  <TitlesOfParts>
    <vt:vector size="36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سهام!Print_Area</vt:lpstr>
      <vt:lpstr>'سود سپرده بانکی'!Print_Area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MohammadMehdi Sharifi</cp:lastModifiedBy>
  <cp:lastPrinted>2024-06-24T09:25:03Z</cp:lastPrinted>
  <dcterms:created xsi:type="dcterms:W3CDTF">2021-12-28T12:49:50Z</dcterms:created>
  <dcterms:modified xsi:type="dcterms:W3CDTF">2024-06-26T08:19:17Z</dcterms:modified>
</cp:coreProperties>
</file>