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اردیبهشت\پایدار\"/>
    </mc:Choice>
  </mc:AlternateContent>
  <xr:revisionPtr revIDLastSave="0" documentId="13_ncr:1_{E0F51D8F-05DC-4488-9A2A-5DC989E023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سهام!$C$11:$AA$26</definedName>
    <definedName name="_xlnm.Print_Area" localSheetId="4">'اوراق مشارکت'!$A$1:$AN$33</definedName>
    <definedName name="_xlnm.Print_Area" localSheetId="8">'جمع درآمدها'!$A$1:$J$20</definedName>
    <definedName name="_xlnm.Print_Area" localSheetId="15">'درآمد سپرده بانکی'!$A$1:$N$33</definedName>
    <definedName name="_xlnm.Print_Area" localSheetId="11">'درآمد سود سهام'!$A$1:$U$28</definedName>
    <definedName name="_xlnm.Print_Area" localSheetId="12">'درآمد ناشی از تغییر قیمت اوراق'!$A$1:$S$33</definedName>
    <definedName name="_xlnm.Print_Area" localSheetId="13">'درآمد ناشی از فروش'!$A$1:$U$29</definedName>
    <definedName name="_xlnm.Print_Area" localSheetId="16">'سایر درآمدها'!$A$1:$F$22</definedName>
    <definedName name="_xlnm.Print_Area" localSheetId="1">'سرمایه گذاری ها'!$A$1:$S$21</definedName>
    <definedName name="_xlnm.Print_Area" localSheetId="14">'سرمایه‌گذاری در اوراق بهادار'!$A$1:$U$30</definedName>
    <definedName name="_xlnm.Print_Area" localSheetId="2">سهام!$A$1:$AB$30</definedName>
    <definedName name="_xlnm.Print_Area" localSheetId="9">'سود اوراق بهادار و سپرده بانکی'!$A$1:$U$34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D13" i="14" l="1"/>
  <c r="F13" i="14"/>
  <c r="F30" i="13"/>
  <c r="J30" i="13"/>
  <c r="R24" i="12"/>
  <c r="D24" i="12"/>
  <c r="F24" i="12"/>
  <c r="H24" i="12"/>
  <c r="J24" i="12"/>
  <c r="L24" i="12"/>
  <c r="N24" i="12"/>
  <c r="P24" i="12"/>
  <c r="D27" i="10"/>
  <c r="F27" i="10"/>
  <c r="H27" i="10"/>
  <c r="J27" i="10"/>
  <c r="L27" i="10"/>
  <c r="N27" i="10"/>
  <c r="P27" i="10"/>
  <c r="R27" i="10"/>
  <c r="D31" i="9"/>
  <c r="F31" i="9"/>
  <c r="H31" i="9"/>
  <c r="J31" i="9"/>
  <c r="L31" i="9"/>
  <c r="N31" i="9"/>
  <c r="P31" i="9"/>
  <c r="R31" i="9"/>
  <c r="F11" i="8"/>
  <c r="H11" i="8"/>
  <c r="J11" i="8"/>
  <c r="L11" i="8"/>
  <c r="N11" i="8"/>
  <c r="P11" i="8"/>
  <c r="R11" i="8"/>
  <c r="T11" i="8"/>
  <c r="D27" i="11"/>
  <c r="F27" i="11"/>
  <c r="H27" i="11"/>
  <c r="J27" i="11"/>
  <c r="L27" i="11"/>
  <c r="N27" i="11"/>
  <c r="P27" i="11"/>
  <c r="R27" i="11"/>
  <c r="T27" i="11"/>
  <c r="J31" i="7"/>
  <c r="L31" i="7"/>
  <c r="N31" i="7"/>
  <c r="P31" i="7"/>
  <c r="R31" i="7"/>
  <c r="T31" i="7"/>
  <c r="D13" i="15"/>
  <c r="H13" i="15"/>
  <c r="F18" i="4"/>
  <c r="H18" i="4"/>
  <c r="L18" i="4"/>
  <c r="L32" i="6"/>
  <c r="N32" i="6"/>
  <c r="P32" i="6"/>
  <c r="R32" i="6"/>
  <c r="P26" i="3"/>
  <c r="R26" i="3"/>
  <c r="T26" i="3"/>
  <c r="V26" i="3"/>
  <c r="X26" i="3"/>
  <c r="Z26" i="3"/>
  <c r="AB26" i="3"/>
  <c r="AD26" i="3"/>
  <c r="AH26" i="3"/>
  <c r="AJ26" i="3"/>
  <c r="E28" i="1"/>
  <c r="G28" i="1"/>
  <c r="I28" i="1"/>
  <c r="O28" i="1"/>
  <c r="Q28" i="1"/>
  <c r="S28" i="1"/>
  <c r="U28" i="1"/>
  <c r="W28" i="1"/>
  <c r="Y28" i="1"/>
  <c r="V27" i="11"/>
  <c r="K28" i="1"/>
  <c r="M28" i="1"/>
  <c r="E27" i="10" l="1"/>
  <c r="G27" i="10"/>
  <c r="I27" i="10"/>
  <c r="K27" i="10"/>
  <c r="M27" i="10"/>
  <c r="O27" i="10"/>
  <c r="Q27" i="10"/>
  <c r="L14" i="5" l="1"/>
  <c r="I12" i="16" l="1"/>
  <c r="F9" i="15" l="1"/>
  <c r="E13" i="16"/>
  <c r="F11" i="15" l="1"/>
  <c r="F13" i="15" s="1"/>
  <c r="F10" i="15"/>
  <c r="O13" i="16" l="1"/>
  <c r="L41" i="15"/>
  <c r="V41" i="15"/>
  <c r="V13" i="12"/>
  <c r="M13" i="16"/>
  <c r="I13" i="16"/>
  <c r="K13" i="16"/>
  <c r="G13" i="16" l="1"/>
  <c r="O12" i="16" l="1"/>
  <c r="E12" i="16"/>
  <c r="G12" i="16"/>
  <c r="K12" i="16"/>
  <c r="M12" i="16"/>
  <c r="M14" i="16"/>
  <c r="O14" i="16"/>
  <c r="E14" i="16"/>
  <c r="G14" i="16"/>
  <c r="I14" i="16"/>
  <c r="I16" i="16" s="1"/>
  <c r="O16" i="16" l="1"/>
  <c r="G16" i="16"/>
  <c r="E16" i="16"/>
  <c r="M16" i="16"/>
  <c r="K14" i="16"/>
  <c r="K16" i="16" s="1"/>
  <c r="AA15" i="1" l="1"/>
  <c r="AA19" i="1"/>
  <c r="AA23" i="1"/>
  <c r="AA17" i="1"/>
  <c r="AA18" i="1"/>
  <c r="AA12" i="1"/>
  <c r="AA16" i="1"/>
  <c r="AA20" i="1"/>
  <c r="AA24" i="1"/>
  <c r="AA13" i="1"/>
  <c r="AA21" i="1"/>
  <c r="AA25" i="1"/>
  <c r="AA14" i="1"/>
  <c r="AA22" i="1"/>
  <c r="AA26" i="1"/>
  <c r="T26" i="6"/>
  <c r="T25" i="6"/>
  <c r="T30" i="6"/>
  <c r="Q13" i="16"/>
  <c r="AL13" i="3"/>
  <c r="AL17" i="3"/>
  <c r="AL21" i="3"/>
  <c r="AL14" i="3"/>
  <c r="AL18" i="3"/>
  <c r="AL22" i="3"/>
  <c r="AL16" i="3"/>
  <c r="AL20" i="3"/>
  <c r="AL24" i="3"/>
  <c r="AL15" i="3"/>
  <c r="AL19" i="3"/>
  <c r="AL23" i="3"/>
  <c r="T22" i="6"/>
  <c r="T27" i="6"/>
  <c r="T28" i="6"/>
  <c r="T23" i="6"/>
  <c r="T29" i="6"/>
  <c r="T24" i="6"/>
  <c r="Q16" i="16"/>
  <c r="T20" i="6"/>
  <c r="T19" i="6"/>
  <c r="Q12" i="16"/>
  <c r="T21" i="6"/>
  <c r="T13" i="6"/>
  <c r="T18" i="6"/>
  <c r="Q14" i="16"/>
  <c r="T17" i="6"/>
  <c r="T16" i="6"/>
  <c r="T14" i="6"/>
  <c r="T15" i="6"/>
  <c r="T12" i="6"/>
  <c r="H11" i="15"/>
  <c r="H10" i="15"/>
  <c r="H9" i="15"/>
  <c r="AF14" i="5"/>
  <c r="AA11" i="1"/>
  <c r="T11" i="6"/>
  <c r="T10" i="6"/>
  <c r="T32" i="6" l="1"/>
  <c r="AL26" i="3"/>
  <c r="AA28" i="1"/>
  <c r="E24" i="12"/>
  <c r="G24" i="12"/>
  <c r="I24" i="12"/>
  <c r="K24" i="12"/>
  <c r="M24" i="12"/>
  <c r="O24" i="12"/>
  <c r="Q24" i="12"/>
  <c r="M32" i="6"/>
  <c r="O32" i="6"/>
  <c r="Q32" i="6"/>
  <c r="P16" i="16" l="1"/>
  <c r="N16" i="16"/>
  <c r="L41" i="16"/>
  <c r="J16" i="16"/>
  <c r="H16" i="16"/>
  <c r="F16" i="16"/>
  <c r="D16" i="16"/>
</calcChain>
</file>

<file path=xl/sharedStrings.xml><?xml version="1.0" encoding="utf-8"?>
<sst xmlns="http://schemas.openxmlformats.org/spreadsheetml/2006/main" count="893" uniqueCount="221">
  <si>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</si>
  <si>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</si>
  <si>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</si>
  <si>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</si>
  <si>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</si>
  <si>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</si>
  <si>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</si>
  <si>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</si>
  <si>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</si>
  <si>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</si>
  <si>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</si>
  <si>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</si>
  <si>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</si>
  <si>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</si>
  <si>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</si>
  <si>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</si>
  <si>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</si>
  <si>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</si>
  <si>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</si>
  <si>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</si>
  <si>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</si>
  <si>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</si>
  <si>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</si>
  <si>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</si>
  <si>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</si>
  <si>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</si>
  <si>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</si>
  <si>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</si>
  <si>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</si>
  <si>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</si>
  <si>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</si>
  <si>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</si>
  <si>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</si>
  <si>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</si>
  <si>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</si>
  <si>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</si>
  <si>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</si>
  <si>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</si>
  <si>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</si>
  <si>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</si>
  <si>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</si>
  <si>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</si>
  <si>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</si>
  <si>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</si>
  <si>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</si>
  <si>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</si>
  <si>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</si>
  <si>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</si>
  <si>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</si>
  <si>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</si>
  <si>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</si>
  <si>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</si>
  <si>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</si>
  <si>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</si>
  <si>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</si>
  <si>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</si>
  <si>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</si>
  <si>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</si>
  <si>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</si>
  <si>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</si>
  <si>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</si>
  <si>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</si>
  <si>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</si>
  <si>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</si>
  <si>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</si>
  <si>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</si>
  <si>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</si>
  <si>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</si>
  <si>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</si>
  <si>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</si>
  <si>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</si>
  <si>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</si>
  <si>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</si>
  <si>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</si>
  <si>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</si>
  <si>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</si>
  <si>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</si>
  <si>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</si>
  <si>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</si>
  <si>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</si>
  <si>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</si>
  <si>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</si>
  <si>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</si>
  <si>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</si>
  <si>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</si>
  <si>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</si>
  <si>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</si>
  <si>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</si>
  <si>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</si>
  <si>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</si>
  <si>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</si>
  <si>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</si>
  <si>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</si>
  <si>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</si>
  <si>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</si>
  <si>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</si>
  <si>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</si>
  <si>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</si>
  <si>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</si>
  <si>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</si>
  <si>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</si>
  <si>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</si>
  <si>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</si>
  <si>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</si>
  <si>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</si>
  <si>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</si>
  <si>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</si>
  <si>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</si>
  <si>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</si>
  <si>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</si>
  <si>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</si>
  <si>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</si>
  <si>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</si>
  <si>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</si>
  <si>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</si>
  <si>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</si>
  <si>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</si>
  <si>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</si>
  <si>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</si>
  <si>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</si>
  <si>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</si>
  <si>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</si>
  <si>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</si>
  <si>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</si>
  <si>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</si>
  <si>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</si>
  <si>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</si>
  <si>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</si>
  <si>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</si>
  <si>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</si>
  <si>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</si>
  <si>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</si>
  <si>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</si>
  <si>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</si>
  <si>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</si>
  <si>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</si>
  <si>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</si>
  <si>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</si>
  <si>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</si>
  <si>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</si>
  <si>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</si>
  <si>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</si>
  <si>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</si>
  <si>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</si>
  <si>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</si>
  <si>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</si>
  <si>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1401/03/03</t>
  </si>
  <si>
    <t>1403/05/03</t>
  </si>
  <si>
    <t>بانک سامان ملاصدرا</t>
  </si>
  <si>
    <t>829.810.3953256.1</t>
  </si>
  <si>
    <t>1401/04/20</t>
  </si>
  <si>
    <t>114-13-1396320-1</t>
  </si>
  <si>
    <t>1401/04/21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</si>
  <si>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</si>
  <si>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</si>
  <si>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</si>
  <si>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</si>
  <si>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</si>
  <si>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</si>
  <si>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</si>
  <si>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اسناد خزانه-م1بودجه01-040326</t>
  </si>
  <si>
    <t>1401/02/26</t>
  </si>
  <si>
    <t>1404/03/26</t>
  </si>
  <si>
    <t>1400/06/07</t>
  </si>
  <si>
    <t>1403/11/15</t>
  </si>
  <si>
    <t>سیمان‌مازندران‌</t>
  </si>
  <si>
    <t>1400/04/14</t>
  </si>
  <si>
    <t>1403/09/12</t>
  </si>
  <si>
    <t>سیمان‌هرمزگان‌</t>
  </si>
  <si>
    <t>1402/02/18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</si>
  <si>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</si>
  <si>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</si>
  <si>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</si>
  <si>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</si>
  <si>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</si>
  <si>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</si>
  <si>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</si>
  <si>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</si>
  <si>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</si>
  <si>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</si>
  <si>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</si>
  <si>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اسنادخزانه-م2بودجه00-031024</t>
  </si>
  <si>
    <t>026660357000000077</t>
  </si>
  <si>
    <t>-</t>
  </si>
  <si>
    <t>بانک ملت</t>
  </si>
  <si>
    <t>بانک گردشگری اقدسیه</t>
  </si>
  <si>
    <t>1402/04/12</t>
  </si>
  <si>
    <t>141.9967.1452722.1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</si>
  <si>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</si>
  <si>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</si>
  <si>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</si>
  <si>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</si>
  <si>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</si>
  <si>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</si>
  <si>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1403/10/24</t>
  </si>
  <si>
    <t>ایران خودرو دیزل</t>
  </si>
  <si>
    <t>پویا زرکان آق دره</t>
  </si>
  <si>
    <t>کشتیرانی دریای خزر</t>
  </si>
  <si>
    <t>1403/08/21</t>
  </si>
  <si>
    <t>اسنادخزانه-م8بودجه01-040728</t>
  </si>
  <si>
    <t>1401/12/28</t>
  </si>
  <si>
    <t>1404/07/28</t>
  </si>
  <si>
    <t>اسنادخزانه-م5بودجه00-030626</t>
  </si>
  <si>
    <t>1403/06/26</t>
  </si>
  <si>
    <t>141.333.1452722.1</t>
  </si>
  <si>
    <t>1402/07/27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</si>
  <si>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</si>
  <si>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</si>
  <si>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</si>
  <si>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</si>
  <si>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</si>
  <si>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</si>
  <si>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</si>
  <si>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1403/01/31</t>
  </si>
  <si>
    <t>026660345000000557</t>
  </si>
  <si>
    <t>1403/01/11</t>
  </si>
  <si>
    <t>برای ماه منتهی به 1403/02/31</t>
  </si>
  <si>
    <t>1403/02/31</t>
  </si>
  <si>
    <t>1403/02/12</t>
  </si>
  <si>
    <t>1403/02/01</t>
  </si>
  <si>
    <t>تعدیل کارمزد کارگزار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</si>
</sst>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2" fillId="0" borderId="0" xfId="0" applyNumberFormat="1" applyFont="1"/>
    <xf numFmtId="10" fontId="4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590549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1EE76C-0177-FEA4-E5B0-29D277A72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51" y="0"/>
          <a:ext cx="790574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13" zoomScaleNormal="100" zoomScaleSheetLayoutView="100" workbookViewId="0">
      <selection activeCell="P31" sqref="P31"/>
    </sheetView>
  </sheetViews>
  <sheetFormatPr defaultRowHeight="1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4"/>
  <sheetViews>
    <sheetView rightToLeft="1" view="pageBreakPreview" zoomScale="60" zoomScaleNormal="70" workbookViewId="0">
      <selection activeCell="J32" sqref="J32"/>
    </sheetView>
  </sheetViews>
  <sheetFormatPr defaultRowHeight="21.75" customHeight="1"/>
  <cols>
    <col min="1" max="1" width="2.7109375" style="31" customWidth="1"/>
    <col min="2" max="2" width="38.85546875" style="31" customWidth="1"/>
    <col min="3" max="3" width="1" style="31" customWidth="1"/>
    <col min="4" max="4" width="13.140625" style="31" bestFit="1" customWidth="1"/>
    <col min="5" max="5" width="1" style="31" customWidth="1"/>
    <col min="6" max="6" width="14.85546875" style="31" customWidth="1"/>
    <col min="7" max="7" width="1" style="31" customWidth="1"/>
    <col min="8" max="8" width="5.85546875" style="31" bestFit="1" customWidth="1"/>
    <col min="9" max="9" width="1" style="31" customWidth="1"/>
    <col min="10" max="10" width="16.42578125" style="31" bestFit="1" customWidth="1"/>
    <col min="11" max="11" width="3" style="31" bestFit="1" customWidth="1"/>
    <col min="12" max="12" width="13.140625" style="31" bestFit="1" customWidth="1"/>
    <col min="13" max="13" width="3" style="31" bestFit="1" customWidth="1"/>
    <col min="14" max="14" width="16.42578125" style="31" bestFit="1" customWidth="1"/>
    <col min="15" max="15" width="3" style="31" bestFit="1" customWidth="1"/>
    <col min="16" max="16" width="17.85546875" style="31" bestFit="1" customWidth="1"/>
    <col min="17" max="17" width="3" style="31" bestFit="1" customWidth="1"/>
    <col min="18" max="18" width="13.28515625" style="31" customWidth="1"/>
    <col min="19" max="19" width="3" style="31" bestFit="1" customWidth="1"/>
    <col min="20" max="20" width="17.85546875" style="31" bestFit="1" customWidth="1"/>
    <col min="21" max="21" width="1" style="31" customWidth="1"/>
    <col min="22" max="22" width="9.140625" style="31" customWidth="1"/>
    <col min="23" max="16384" width="9.140625" style="31"/>
  </cols>
  <sheetData>
    <row r="2" spans="2:28" ht="27" customHeight="1">
      <c r="B2" s="182" t="s">
        <v>118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2:28" ht="27" customHeight="1">
      <c r="B3" s="182" t="s">
        <v>47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2:28" ht="27" customHeight="1">
      <c r="B4" s="182" t="s">
        <v>216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2:28" s="32" customFormat="1" ht="21.75" customHeight="1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</row>
    <row r="6" spans="2:28" s="2" customFormat="1" ht="30.75" customHeight="1">
      <c r="B6" s="181" t="s">
        <v>110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58"/>
      <c r="R6" s="58"/>
      <c r="S6" s="58"/>
      <c r="T6" s="58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>
      <c r="B7" s="57"/>
      <c r="C7" s="25"/>
      <c r="D7" s="25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12"/>
      <c r="V7" s="12"/>
      <c r="W7" s="12"/>
      <c r="X7" s="12"/>
      <c r="Y7" s="12"/>
      <c r="Z7" s="12"/>
      <c r="AA7" s="12"/>
      <c r="AB7" s="12"/>
    </row>
    <row r="8" spans="2:28" s="32" customFormat="1" ht="21.75" customHeight="1">
      <c r="B8" s="180" t="s">
        <v>48</v>
      </c>
      <c r="C8" s="180" t="s">
        <v>48</v>
      </c>
      <c r="D8" s="180" t="s">
        <v>48</v>
      </c>
      <c r="E8" s="180" t="s">
        <v>48</v>
      </c>
      <c r="F8" s="180" t="s">
        <v>48</v>
      </c>
      <c r="G8" s="180" t="s">
        <v>48</v>
      </c>
      <c r="H8" s="180" t="s">
        <v>48</v>
      </c>
      <c r="I8" s="99"/>
      <c r="J8" s="180" t="s">
        <v>49</v>
      </c>
      <c r="K8" s="180" t="s">
        <v>49</v>
      </c>
      <c r="L8" s="180" t="s">
        <v>49</v>
      </c>
      <c r="M8" s="180" t="s">
        <v>49</v>
      </c>
      <c r="N8" s="180" t="s">
        <v>49</v>
      </c>
      <c r="O8" s="99"/>
      <c r="P8" s="180" t="s">
        <v>50</v>
      </c>
      <c r="Q8" s="180" t="s">
        <v>50</v>
      </c>
      <c r="R8" s="180" t="s">
        <v>50</v>
      </c>
      <c r="S8" s="180" t="s">
        <v>50</v>
      </c>
      <c r="T8" s="180" t="s">
        <v>50</v>
      </c>
    </row>
    <row r="9" spans="2:28" s="33" customFormat="1" ht="58.5" customHeight="1">
      <c r="B9" s="179" t="s">
        <v>51</v>
      </c>
      <c r="C9" s="100"/>
      <c r="D9" s="179" t="s">
        <v>52</v>
      </c>
      <c r="E9" s="100"/>
      <c r="F9" s="179" t="s">
        <v>23</v>
      </c>
      <c r="G9" s="100"/>
      <c r="H9" s="179" t="s">
        <v>24</v>
      </c>
      <c r="I9" s="99"/>
      <c r="J9" s="179" t="s">
        <v>53</v>
      </c>
      <c r="K9" s="100"/>
      <c r="L9" s="179" t="s">
        <v>54</v>
      </c>
      <c r="M9" s="100"/>
      <c r="N9" s="179" t="s">
        <v>55</v>
      </c>
      <c r="O9" s="99"/>
      <c r="P9" s="179" t="s">
        <v>53</v>
      </c>
      <c r="Q9" s="100"/>
      <c r="R9" s="179" t="s">
        <v>54</v>
      </c>
      <c r="S9" s="100"/>
      <c r="T9" s="179" t="s">
        <v>55</v>
      </c>
    </row>
    <row r="10" spans="2:28" s="32" customFormat="1" ht="23.25" customHeight="1">
      <c r="B10" s="101" t="s">
        <v>185</v>
      </c>
      <c r="C10" s="99"/>
      <c r="D10" s="102">
        <v>27</v>
      </c>
      <c r="E10" s="99"/>
      <c r="F10" s="99" t="s">
        <v>56</v>
      </c>
      <c r="G10" s="99"/>
      <c r="H10" s="102">
        <v>23</v>
      </c>
      <c r="I10" s="99"/>
      <c r="J10" s="103">
        <v>694112556</v>
      </c>
      <c r="K10" s="104"/>
      <c r="L10" s="103">
        <v>-251630</v>
      </c>
      <c r="M10" s="104"/>
      <c r="N10" s="103">
        <v>694364186</v>
      </c>
      <c r="O10" s="104"/>
      <c r="P10" s="103">
        <v>1449979945</v>
      </c>
      <c r="Q10" s="104"/>
      <c r="R10" s="103">
        <v>1839774</v>
      </c>
      <c r="S10" s="104"/>
      <c r="T10" s="103">
        <v>1448140171</v>
      </c>
    </row>
    <row r="11" spans="2:28" s="32" customFormat="1" ht="23.25" customHeight="1">
      <c r="B11" s="101" t="s">
        <v>175</v>
      </c>
      <c r="C11" s="99"/>
      <c r="D11" s="102">
        <v>11</v>
      </c>
      <c r="E11" s="99"/>
      <c r="F11" s="99" t="s">
        <v>56</v>
      </c>
      <c r="G11" s="99"/>
      <c r="H11" s="102">
        <v>20.5</v>
      </c>
      <c r="I11" s="99"/>
      <c r="J11" s="103">
        <v>772620229</v>
      </c>
      <c r="K11" s="104"/>
      <c r="L11" s="103">
        <v>-229112</v>
      </c>
      <c r="M11" s="104"/>
      <c r="N11" s="103">
        <v>772849341</v>
      </c>
      <c r="O11" s="104"/>
      <c r="P11" s="103">
        <v>1153494529</v>
      </c>
      <c r="Q11" s="104"/>
      <c r="R11" s="103">
        <v>2103162</v>
      </c>
      <c r="S11" s="104"/>
      <c r="T11" s="103">
        <v>1151391367</v>
      </c>
    </row>
    <row r="12" spans="2:28" s="32" customFormat="1" ht="23.25" customHeight="1">
      <c r="B12" s="101" t="s">
        <v>145</v>
      </c>
      <c r="C12" s="99"/>
      <c r="D12" s="102" t="s">
        <v>56</v>
      </c>
      <c r="E12" s="99"/>
      <c r="F12" s="99" t="s">
        <v>147</v>
      </c>
      <c r="G12" s="99"/>
      <c r="H12" s="102">
        <v>18</v>
      </c>
      <c r="I12" s="99"/>
      <c r="J12" s="103">
        <v>509678705</v>
      </c>
      <c r="K12" s="104"/>
      <c r="L12" s="103" t="s">
        <v>56</v>
      </c>
      <c r="M12" s="104"/>
      <c r="N12" s="103">
        <v>509678705</v>
      </c>
      <c r="O12" s="104"/>
      <c r="P12" s="103">
        <v>1004618564</v>
      </c>
      <c r="Q12" s="104"/>
      <c r="R12" s="103" t="s">
        <v>56</v>
      </c>
      <c r="S12" s="104"/>
      <c r="T12" s="103">
        <v>1004618564</v>
      </c>
    </row>
    <row r="13" spans="2:28" s="32" customFormat="1" ht="23.25" customHeight="1">
      <c r="B13" s="101" t="s">
        <v>170</v>
      </c>
      <c r="C13" s="99"/>
      <c r="D13" s="102">
        <v>13</v>
      </c>
      <c r="E13" s="99"/>
      <c r="F13" s="99" t="s">
        <v>56</v>
      </c>
      <c r="G13" s="99"/>
      <c r="H13" s="102">
        <v>22</v>
      </c>
      <c r="I13" s="99"/>
      <c r="J13" s="103">
        <v>428578565</v>
      </c>
      <c r="K13" s="104"/>
      <c r="L13" s="103">
        <v>-427911</v>
      </c>
      <c r="M13" s="104"/>
      <c r="N13" s="103">
        <v>429006476</v>
      </c>
      <c r="O13" s="104"/>
      <c r="P13" s="103">
        <v>919557526</v>
      </c>
      <c r="Q13" s="104"/>
      <c r="R13" s="103">
        <v>1608791</v>
      </c>
      <c r="S13" s="104"/>
      <c r="T13" s="103">
        <v>917948735</v>
      </c>
    </row>
    <row r="14" spans="2:28" s="32" customFormat="1" ht="23.25" customHeight="1">
      <c r="B14" s="101" t="s">
        <v>170</v>
      </c>
      <c r="C14" s="99"/>
      <c r="D14" s="102">
        <v>9</v>
      </c>
      <c r="E14" s="99"/>
      <c r="F14" s="99" t="s">
        <v>56</v>
      </c>
      <c r="G14" s="99"/>
      <c r="H14" s="102">
        <v>22</v>
      </c>
      <c r="I14" s="99"/>
      <c r="J14" s="103">
        <v>212328766</v>
      </c>
      <c r="K14" s="104"/>
      <c r="L14" s="103">
        <v>0</v>
      </c>
      <c r="M14" s="104"/>
      <c r="N14" s="103">
        <v>212328766</v>
      </c>
      <c r="O14" s="104"/>
      <c r="P14" s="103">
        <v>423456834</v>
      </c>
      <c r="Q14" s="104"/>
      <c r="R14" s="103">
        <v>743893</v>
      </c>
      <c r="S14" s="104"/>
      <c r="T14" s="103">
        <v>422712941</v>
      </c>
    </row>
    <row r="15" spans="2:28" s="32" customFormat="1" ht="23.25" customHeight="1">
      <c r="B15" s="101" t="s">
        <v>175</v>
      </c>
      <c r="C15" s="99"/>
      <c r="D15" s="102">
        <v>18</v>
      </c>
      <c r="E15" s="99"/>
      <c r="F15" s="99" t="s">
        <v>56</v>
      </c>
      <c r="G15" s="99"/>
      <c r="H15" s="102">
        <v>22</v>
      </c>
      <c r="I15" s="99"/>
      <c r="J15" s="103">
        <v>0</v>
      </c>
      <c r="K15" s="104"/>
      <c r="L15" s="103">
        <v>0</v>
      </c>
      <c r="M15" s="104"/>
      <c r="N15" s="103">
        <v>0</v>
      </c>
      <c r="O15" s="104"/>
      <c r="P15" s="103">
        <v>168430497</v>
      </c>
      <c r="Q15" s="104"/>
      <c r="R15" s="103">
        <v>0</v>
      </c>
      <c r="S15" s="104"/>
      <c r="T15" s="103">
        <v>168430497</v>
      </c>
    </row>
    <row r="16" spans="2:28" s="32" customFormat="1" ht="23.25" customHeight="1">
      <c r="B16" s="101" t="s">
        <v>175</v>
      </c>
      <c r="C16" s="99"/>
      <c r="D16" s="102">
        <v>7</v>
      </c>
      <c r="E16" s="99"/>
      <c r="F16" s="99" t="s">
        <v>56</v>
      </c>
      <c r="G16" s="99"/>
      <c r="H16" s="102">
        <v>22</v>
      </c>
      <c r="I16" s="99"/>
      <c r="J16" s="103">
        <v>3825137</v>
      </c>
      <c r="K16" s="104"/>
      <c r="L16" s="103">
        <v>0</v>
      </c>
      <c r="M16" s="104"/>
      <c r="N16" s="103">
        <v>3825137</v>
      </c>
      <c r="O16" s="104"/>
      <c r="P16" s="103">
        <v>127274042</v>
      </c>
      <c r="Q16" s="104"/>
      <c r="R16" s="103">
        <v>0</v>
      </c>
      <c r="S16" s="104"/>
      <c r="T16" s="103">
        <v>127274042</v>
      </c>
    </row>
    <row r="17" spans="2:20" s="32" customFormat="1" ht="23.25" customHeight="1">
      <c r="B17" s="101" t="s">
        <v>156</v>
      </c>
      <c r="C17" s="99"/>
      <c r="D17" s="102">
        <v>10</v>
      </c>
      <c r="E17" s="99"/>
      <c r="F17" s="99" t="s">
        <v>56</v>
      </c>
      <c r="G17" s="99"/>
      <c r="H17" s="102">
        <v>18</v>
      </c>
      <c r="I17" s="99"/>
      <c r="J17" s="103">
        <v>102748</v>
      </c>
      <c r="K17" s="104"/>
      <c r="L17" s="103">
        <v>0</v>
      </c>
      <c r="M17" s="104"/>
      <c r="N17" s="103">
        <v>102748</v>
      </c>
      <c r="O17" s="104"/>
      <c r="P17" s="103">
        <v>133685</v>
      </c>
      <c r="Q17" s="104"/>
      <c r="R17" s="103">
        <v>0</v>
      </c>
      <c r="S17" s="104"/>
      <c r="T17" s="103">
        <v>133685</v>
      </c>
    </row>
    <row r="18" spans="2:20" s="32" customFormat="1" ht="23.25" customHeight="1">
      <c r="B18" s="101" t="s">
        <v>106</v>
      </c>
      <c r="C18" s="99"/>
      <c r="D18" s="102">
        <v>21</v>
      </c>
      <c r="E18" s="99"/>
      <c r="F18" s="99" t="s">
        <v>56</v>
      </c>
      <c r="G18" s="99"/>
      <c r="H18" s="102">
        <v>0</v>
      </c>
      <c r="I18" s="99"/>
      <c r="J18" s="103">
        <v>23040</v>
      </c>
      <c r="K18" s="104"/>
      <c r="L18" s="103">
        <v>0</v>
      </c>
      <c r="M18" s="104"/>
      <c r="N18" s="103">
        <v>23040</v>
      </c>
      <c r="O18" s="104"/>
      <c r="P18" s="103">
        <v>66712</v>
      </c>
      <c r="Q18" s="104"/>
      <c r="R18" s="103">
        <v>0</v>
      </c>
      <c r="S18" s="104"/>
      <c r="T18" s="103">
        <v>66712</v>
      </c>
    </row>
    <row r="19" spans="2:20" s="32" customFormat="1" ht="23.25" customHeight="1">
      <c r="B19" s="101" t="s">
        <v>124</v>
      </c>
      <c r="C19" s="99"/>
      <c r="D19" s="102">
        <v>13</v>
      </c>
      <c r="E19" s="99"/>
      <c r="F19" s="99" t="s">
        <v>56</v>
      </c>
      <c r="G19" s="99"/>
      <c r="H19" s="102">
        <v>0</v>
      </c>
      <c r="I19" s="99"/>
      <c r="J19" s="103">
        <v>30039</v>
      </c>
      <c r="K19" s="104"/>
      <c r="L19" s="103">
        <v>0</v>
      </c>
      <c r="M19" s="104"/>
      <c r="N19" s="103">
        <v>30039</v>
      </c>
      <c r="O19" s="104"/>
      <c r="P19" s="103">
        <v>58183</v>
      </c>
      <c r="Q19" s="104"/>
      <c r="R19" s="103">
        <v>0</v>
      </c>
      <c r="S19" s="104"/>
      <c r="T19" s="103">
        <v>58183</v>
      </c>
    </row>
    <row r="20" spans="2:20" s="32" customFormat="1" ht="23.25" customHeight="1">
      <c r="B20" s="101" t="s">
        <v>44</v>
      </c>
      <c r="C20" s="99"/>
      <c r="D20" s="102">
        <v>27</v>
      </c>
      <c r="E20" s="99"/>
      <c r="F20" s="99" t="s">
        <v>56</v>
      </c>
      <c r="G20" s="99"/>
      <c r="H20" s="102">
        <v>0</v>
      </c>
      <c r="I20" s="99"/>
      <c r="J20" s="103">
        <v>3966</v>
      </c>
      <c r="K20" s="104"/>
      <c r="L20" s="103">
        <v>0</v>
      </c>
      <c r="M20" s="104"/>
      <c r="N20" s="103">
        <v>3966</v>
      </c>
      <c r="O20" s="104"/>
      <c r="P20" s="103">
        <v>7661</v>
      </c>
      <c r="Q20" s="104"/>
      <c r="R20" s="103">
        <v>0</v>
      </c>
      <c r="S20" s="104"/>
      <c r="T20" s="103">
        <v>7661</v>
      </c>
    </row>
    <row r="21" spans="2:20" s="32" customFormat="1" ht="23.25" customHeight="1">
      <c r="B21" s="101" t="s">
        <v>175</v>
      </c>
      <c r="C21" s="99"/>
      <c r="D21" s="102">
        <v>18</v>
      </c>
      <c r="E21" s="99"/>
      <c r="F21" s="99" t="s">
        <v>56</v>
      </c>
      <c r="G21" s="99"/>
      <c r="H21" s="102">
        <v>0</v>
      </c>
      <c r="I21" s="99"/>
      <c r="J21" s="103">
        <v>3073</v>
      </c>
      <c r="K21" s="104"/>
      <c r="L21" s="103">
        <v>0</v>
      </c>
      <c r="M21" s="104"/>
      <c r="N21" s="103">
        <v>3073</v>
      </c>
      <c r="O21" s="104"/>
      <c r="P21" s="103">
        <v>6836</v>
      </c>
      <c r="Q21" s="104"/>
      <c r="R21" s="103">
        <v>0</v>
      </c>
      <c r="S21" s="104"/>
      <c r="T21" s="103">
        <v>6836</v>
      </c>
    </row>
    <row r="22" spans="2:20" s="32" customFormat="1" ht="23.25" customHeight="1">
      <c r="B22" s="101" t="s">
        <v>170</v>
      </c>
      <c r="C22" s="99"/>
      <c r="D22" s="102">
        <v>9</v>
      </c>
      <c r="E22" s="99"/>
      <c r="F22" s="99" t="s">
        <v>56</v>
      </c>
      <c r="G22" s="99"/>
      <c r="H22" s="102">
        <v>0</v>
      </c>
      <c r="I22" s="99"/>
      <c r="J22" s="103">
        <v>3571</v>
      </c>
      <c r="K22" s="104"/>
      <c r="L22" s="103">
        <v>0</v>
      </c>
      <c r="M22" s="104"/>
      <c r="N22" s="103">
        <v>3571</v>
      </c>
      <c r="O22" s="104"/>
      <c r="P22" s="103">
        <v>6767</v>
      </c>
      <c r="Q22" s="104"/>
      <c r="R22" s="103">
        <v>0</v>
      </c>
      <c r="S22" s="104"/>
      <c r="T22" s="103">
        <v>6767</v>
      </c>
    </row>
    <row r="23" spans="2:20" s="32" customFormat="1" ht="23.25" customHeight="1">
      <c r="B23" s="101" t="s">
        <v>148</v>
      </c>
      <c r="C23" s="99"/>
      <c r="D23" s="102">
        <v>20</v>
      </c>
      <c r="E23" s="99"/>
      <c r="F23" s="99" t="s">
        <v>56</v>
      </c>
      <c r="G23" s="99"/>
      <c r="H23" s="102">
        <v>0</v>
      </c>
      <c r="I23" s="99"/>
      <c r="J23" s="103">
        <v>3822</v>
      </c>
      <c r="K23" s="104"/>
      <c r="L23" s="103">
        <v>0</v>
      </c>
      <c r="M23" s="104"/>
      <c r="N23" s="103">
        <v>3822</v>
      </c>
      <c r="O23" s="104"/>
      <c r="P23" s="103">
        <v>5395</v>
      </c>
      <c r="Q23" s="104"/>
      <c r="R23" s="103">
        <v>0</v>
      </c>
      <c r="S23" s="104"/>
      <c r="T23" s="103">
        <v>5395</v>
      </c>
    </row>
    <row r="24" spans="2:20" s="32" customFormat="1" ht="23.25" customHeight="1">
      <c r="B24" s="101" t="s">
        <v>44</v>
      </c>
      <c r="C24" s="99"/>
      <c r="D24" s="102">
        <v>24</v>
      </c>
      <c r="E24" s="99"/>
      <c r="F24" s="99" t="s">
        <v>56</v>
      </c>
      <c r="G24" s="99"/>
      <c r="H24" s="102">
        <v>0</v>
      </c>
      <c r="I24" s="99"/>
      <c r="J24" s="103">
        <v>2451</v>
      </c>
      <c r="K24" s="104"/>
      <c r="L24" s="103">
        <v>0</v>
      </c>
      <c r="M24" s="104"/>
      <c r="N24" s="103">
        <v>2451</v>
      </c>
      <c r="O24" s="104"/>
      <c r="P24" s="103">
        <v>4734</v>
      </c>
      <c r="Q24" s="104"/>
      <c r="R24" s="103">
        <v>0</v>
      </c>
      <c r="S24" s="104"/>
      <c r="T24" s="103">
        <v>4734</v>
      </c>
    </row>
    <row r="25" spans="2:20" s="32" customFormat="1" ht="23.25" customHeight="1">
      <c r="B25" s="101" t="s">
        <v>185</v>
      </c>
      <c r="C25" s="99"/>
      <c r="D25" s="102">
        <v>12</v>
      </c>
      <c r="E25" s="99"/>
      <c r="F25" s="99" t="s">
        <v>56</v>
      </c>
      <c r="G25" s="99"/>
      <c r="H25" s="102">
        <v>0</v>
      </c>
      <c r="I25" s="99"/>
      <c r="J25" s="103">
        <v>0</v>
      </c>
      <c r="K25" s="104"/>
      <c r="L25" s="103">
        <v>0</v>
      </c>
      <c r="M25" s="104"/>
      <c r="N25" s="103">
        <v>0</v>
      </c>
      <c r="O25" s="104"/>
      <c r="P25" s="103">
        <v>3757</v>
      </c>
      <c r="Q25" s="104"/>
      <c r="R25" s="103">
        <v>0</v>
      </c>
      <c r="S25" s="104"/>
      <c r="T25" s="103">
        <v>3757</v>
      </c>
    </row>
    <row r="26" spans="2:20" s="32" customFormat="1" ht="23.25" customHeight="1">
      <c r="B26" s="101" t="s">
        <v>105</v>
      </c>
      <c r="C26" s="99"/>
      <c r="D26" s="102">
        <v>23</v>
      </c>
      <c r="E26" s="99"/>
      <c r="F26" s="99" t="s">
        <v>56</v>
      </c>
      <c r="G26" s="99"/>
      <c r="H26" s="102">
        <v>0</v>
      </c>
      <c r="I26" s="99"/>
      <c r="J26" s="103">
        <v>0</v>
      </c>
      <c r="K26" s="104"/>
      <c r="L26" s="103">
        <v>0</v>
      </c>
      <c r="M26" s="104"/>
      <c r="N26" s="103">
        <v>0</v>
      </c>
      <c r="O26" s="104"/>
      <c r="P26" s="103">
        <v>1546</v>
      </c>
      <c r="Q26" s="104"/>
      <c r="R26" s="103">
        <v>0</v>
      </c>
      <c r="S26" s="104"/>
      <c r="T26" s="103">
        <v>1546</v>
      </c>
    </row>
    <row r="27" spans="2:20" s="32" customFormat="1" ht="23.25" customHeight="1">
      <c r="B27" s="101" t="s">
        <v>124</v>
      </c>
      <c r="C27" s="99"/>
      <c r="D27" s="102">
        <v>13</v>
      </c>
      <c r="E27" s="99"/>
      <c r="F27" s="99" t="s">
        <v>56</v>
      </c>
      <c r="G27" s="99"/>
      <c r="H27" s="102">
        <v>0</v>
      </c>
      <c r="I27" s="99"/>
      <c r="J27" s="103">
        <v>744</v>
      </c>
      <c r="K27" s="104"/>
      <c r="L27" s="103">
        <v>0</v>
      </c>
      <c r="M27" s="104"/>
      <c r="N27" s="103">
        <v>744</v>
      </c>
      <c r="O27" s="104"/>
      <c r="P27" s="103">
        <v>1438</v>
      </c>
      <c r="Q27" s="104"/>
      <c r="R27" s="103">
        <v>0</v>
      </c>
      <c r="S27" s="104"/>
      <c r="T27" s="103">
        <v>1438</v>
      </c>
    </row>
    <row r="28" spans="2:20" s="32" customFormat="1" ht="23.25" customHeight="1">
      <c r="B28" s="101" t="s">
        <v>135</v>
      </c>
      <c r="C28" s="99"/>
      <c r="D28" s="102">
        <v>17</v>
      </c>
      <c r="E28" s="99"/>
      <c r="F28" s="99" t="s">
        <v>56</v>
      </c>
      <c r="G28" s="99"/>
      <c r="H28" s="102">
        <v>0</v>
      </c>
      <c r="I28" s="99"/>
      <c r="J28" s="103">
        <v>430</v>
      </c>
      <c r="K28" s="104"/>
      <c r="L28" s="103">
        <v>0</v>
      </c>
      <c r="M28" s="104"/>
      <c r="N28" s="103">
        <v>430</v>
      </c>
      <c r="O28" s="104"/>
      <c r="P28" s="103">
        <v>832</v>
      </c>
      <c r="Q28" s="104"/>
      <c r="R28" s="103">
        <v>0</v>
      </c>
      <c r="S28" s="104"/>
      <c r="T28" s="103">
        <v>832</v>
      </c>
    </row>
    <row r="29" spans="2:20" s="32" customFormat="1" ht="23.25" customHeight="1">
      <c r="B29" s="101" t="s">
        <v>102</v>
      </c>
      <c r="C29" s="99"/>
      <c r="D29" s="102">
        <v>18</v>
      </c>
      <c r="E29" s="99"/>
      <c r="F29" s="99" t="s">
        <v>56</v>
      </c>
      <c r="G29" s="99"/>
      <c r="H29" s="102">
        <v>0</v>
      </c>
      <c r="I29" s="99"/>
      <c r="J29" s="103">
        <v>423</v>
      </c>
      <c r="K29" s="104"/>
      <c r="L29" s="103">
        <v>0</v>
      </c>
      <c r="M29" s="104"/>
      <c r="N29" s="103">
        <v>423</v>
      </c>
      <c r="O29" s="104"/>
      <c r="P29" s="103">
        <v>820</v>
      </c>
      <c r="Q29" s="104"/>
      <c r="R29" s="103">
        <v>0</v>
      </c>
      <c r="S29" s="104"/>
      <c r="T29" s="103">
        <v>820</v>
      </c>
    </row>
    <row r="30" spans="2:20" s="32" customFormat="1" ht="21.75" customHeight="1">
      <c r="B30" s="99"/>
      <c r="C30" s="99"/>
      <c r="D30" s="102"/>
      <c r="E30" s="99"/>
      <c r="F30" s="99"/>
      <c r="G30" s="99"/>
      <c r="H30" s="102"/>
      <c r="I30" s="99"/>
      <c r="J30" s="103"/>
      <c r="K30" s="104"/>
      <c r="L30" s="103"/>
      <c r="M30" s="104"/>
      <c r="N30" s="103"/>
      <c r="O30" s="104"/>
      <c r="P30" s="103"/>
      <c r="Q30" s="104"/>
      <c r="R30" s="103"/>
      <c r="S30" s="104"/>
      <c r="T30" s="103"/>
    </row>
    <row r="31" spans="2:20" s="32" customFormat="1" ht="21.75" customHeight="1" thickBot="1">
      <c r="B31" s="178" t="s">
        <v>82</v>
      </c>
      <c r="C31" s="178"/>
      <c r="D31" s="178"/>
      <c r="E31" s="178"/>
      <c r="F31" s="178"/>
      <c r="G31" s="178"/>
      <c r="H31" s="178"/>
      <c r="I31" s="99"/>
      <c r="J31" s="105">
        <f>SUM(J10:J30)</f>
        <v>2621318265</v>
      </c>
      <c r="K31" s="105"/>
      <c r="L31" s="105">
        <f>SUM(L10:L29)</f>
        <v>-908653</v>
      </c>
      <c r="M31" s="105"/>
      <c r="N31" s="105">
        <f>SUM(N10:N30)</f>
        <v>2622226918</v>
      </c>
      <c r="O31" s="105"/>
      <c r="P31" s="105">
        <f>SUM(P10:P30)</f>
        <v>5247110303</v>
      </c>
      <c r="Q31" s="105"/>
      <c r="R31" s="105">
        <f>SUM(R10:R29)</f>
        <v>6295620</v>
      </c>
      <c r="S31" s="105"/>
      <c r="T31" s="105">
        <f>SUM(T10:T30)</f>
        <v>5240814683</v>
      </c>
    </row>
    <row r="32" spans="2:20" ht="21.75" customHeight="1" thickTop="1"/>
    <row r="33" spans="10:12" ht="21.75" customHeight="1">
      <c r="L33" s="114"/>
    </row>
    <row r="34" spans="10:12" ht="21.75" customHeight="1">
      <c r="J34" s="56">
        <v>9</v>
      </c>
    </row>
  </sheetData>
  <sortState xmlns:xlrd2="http://schemas.microsoft.com/office/spreadsheetml/2017/richdata2" ref="B10:T29">
    <sortCondition descending="1" ref="T10:T29"/>
  </sortState>
  <mergeCells count="18">
    <mergeCell ref="B6:P6"/>
    <mergeCell ref="B8:H8"/>
    <mergeCell ref="B2:T2"/>
    <mergeCell ref="B3:T3"/>
    <mergeCell ref="B4:T4"/>
    <mergeCell ref="B31:H3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0"/>
  <sheetViews>
    <sheetView rightToLeft="1" zoomScale="70" zoomScaleNormal="70" zoomScaleSheetLayoutView="70" workbookViewId="0">
      <selection activeCell="D28" sqref="D28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83" t="s">
        <v>118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2:28" ht="35.25">
      <c r="B3" s="183" t="s">
        <v>47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</row>
    <row r="4" spans="2:28" ht="35.25">
      <c r="B4" s="183" t="s">
        <v>216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7" spans="2:28" s="2" customFormat="1" ht="30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1.5" customHeight="1">
      <c r="B8" s="147" t="s">
        <v>1</v>
      </c>
      <c r="D8" s="148" t="s">
        <v>49</v>
      </c>
      <c r="E8" s="148" t="s">
        <v>49</v>
      </c>
      <c r="F8" s="148" t="s">
        <v>49</v>
      </c>
      <c r="G8" s="148" t="s">
        <v>49</v>
      </c>
      <c r="H8" s="148" t="s">
        <v>49</v>
      </c>
      <c r="I8" s="148" t="s">
        <v>49</v>
      </c>
      <c r="J8" s="148" t="s">
        <v>49</v>
      </c>
      <c r="K8" s="148" t="s">
        <v>49</v>
      </c>
      <c r="L8" s="148" t="s">
        <v>49</v>
      </c>
      <c r="N8" s="148" t="s">
        <v>50</v>
      </c>
      <c r="O8" s="148" t="s">
        <v>50</v>
      </c>
      <c r="P8" s="148" t="s">
        <v>50</v>
      </c>
      <c r="Q8" s="148" t="s">
        <v>50</v>
      </c>
      <c r="R8" s="148" t="s">
        <v>50</v>
      </c>
      <c r="S8" s="148" t="s">
        <v>50</v>
      </c>
      <c r="T8" s="148" t="s">
        <v>50</v>
      </c>
      <c r="U8" s="148" t="s">
        <v>50</v>
      </c>
      <c r="V8" s="148" t="s">
        <v>50</v>
      </c>
    </row>
    <row r="9" spans="2:28" s="39" customFormat="1" ht="55.5" customHeight="1">
      <c r="B9" s="147" t="s">
        <v>1</v>
      </c>
      <c r="D9" s="184" t="s">
        <v>68</v>
      </c>
      <c r="E9" s="40"/>
      <c r="F9" s="184" t="s">
        <v>69</v>
      </c>
      <c r="G9" s="40"/>
      <c r="H9" s="184" t="s">
        <v>70</v>
      </c>
      <c r="I9" s="40"/>
      <c r="J9" s="184" t="s">
        <v>40</v>
      </c>
      <c r="K9" s="40"/>
      <c r="L9" s="184" t="s">
        <v>71</v>
      </c>
      <c r="N9" s="184" t="s">
        <v>68</v>
      </c>
      <c r="O9" s="40"/>
      <c r="P9" s="184" t="s">
        <v>69</v>
      </c>
      <c r="Q9" s="40"/>
      <c r="R9" s="184" t="s">
        <v>70</v>
      </c>
      <c r="S9" s="40"/>
      <c r="T9" s="184" t="s">
        <v>40</v>
      </c>
      <c r="U9" s="40"/>
      <c r="V9" s="184" t="s">
        <v>71</v>
      </c>
    </row>
    <row r="10" spans="2:28">
      <c r="B10" s="4" t="s">
        <v>211</v>
      </c>
      <c r="D10" s="80">
        <v>0</v>
      </c>
      <c r="E10" s="141"/>
      <c r="F10" s="80">
        <v>16799445</v>
      </c>
      <c r="G10" s="141"/>
      <c r="H10" s="80">
        <v>0</v>
      </c>
      <c r="I10" s="141"/>
      <c r="J10" s="80">
        <v>16799445</v>
      </c>
      <c r="K10" s="141"/>
      <c r="L10" s="142">
        <v>7.7299999999999994E-2</v>
      </c>
      <c r="M10" s="141"/>
      <c r="N10" s="80">
        <v>0</v>
      </c>
      <c r="O10" s="141"/>
      <c r="P10" s="80">
        <v>293244750</v>
      </c>
      <c r="Q10" s="141"/>
      <c r="R10" s="80">
        <v>0</v>
      </c>
      <c r="S10" s="141"/>
      <c r="T10" s="80">
        <v>293244750</v>
      </c>
      <c r="U10" s="141"/>
      <c r="V10" s="38">
        <v>-1.0999999999999999E-2</v>
      </c>
    </row>
    <row r="11" spans="2:28">
      <c r="B11" s="4" t="s">
        <v>196</v>
      </c>
      <c r="D11" s="80">
        <v>0</v>
      </c>
      <c r="E11" s="141"/>
      <c r="F11" s="80">
        <v>-475324888</v>
      </c>
      <c r="G11" s="141"/>
      <c r="H11" s="80">
        <v>0</v>
      </c>
      <c r="I11" s="141"/>
      <c r="J11" s="80">
        <v>-475324888</v>
      </c>
      <c r="K11" s="141"/>
      <c r="L11" s="142">
        <v>-2.1880000000000002</v>
      </c>
      <c r="M11" s="141"/>
      <c r="N11" s="80">
        <v>0</v>
      </c>
      <c r="O11" s="141"/>
      <c r="P11" s="80">
        <v>111333600</v>
      </c>
      <c r="Q11" s="141"/>
      <c r="R11" s="80">
        <v>0</v>
      </c>
      <c r="S11" s="141"/>
      <c r="T11" s="80">
        <v>111333600</v>
      </c>
      <c r="U11" s="141"/>
      <c r="V11" s="38">
        <v>-1.2699999999999999E-2</v>
      </c>
    </row>
    <row r="12" spans="2:28">
      <c r="B12" s="4" t="s">
        <v>144</v>
      </c>
      <c r="D12" s="80">
        <v>0</v>
      </c>
      <c r="E12" s="141"/>
      <c r="F12" s="80">
        <v>-115388081</v>
      </c>
      <c r="G12" s="141"/>
      <c r="H12" s="80">
        <v>68354360</v>
      </c>
      <c r="I12" s="141"/>
      <c r="J12" s="80">
        <v>-47033721</v>
      </c>
      <c r="K12" s="141"/>
      <c r="L12" s="142">
        <v>-0.2165</v>
      </c>
      <c r="M12" s="141"/>
      <c r="N12" s="80">
        <v>0</v>
      </c>
      <c r="O12" s="141"/>
      <c r="P12" s="80">
        <v>38451096</v>
      </c>
      <c r="Q12" s="141"/>
      <c r="R12" s="80">
        <v>68354360</v>
      </c>
      <c r="S12" s="141"/>
      <c r="T12" s="80">
        <v>106805456</v>
      </c>
      <c r="U12" s="141"/>
      <c r="V12" s="38">
        <v>-3.2099999999999997E-2</v>
      </c>
    </row>
    <row r="13" spans="2:28">
      <c r="B13" s="4" t="s">
        <v>165</v>
      </c>
      <c r="D13" s="80">
        <v>0</v>
      </c>
      <c r="E13" s="141"/>
      <c r="F13" s="80">
        <v>-58843783</v>
      </c>
      <c r="G13" s="141"/>
      <c r="H13" s="80">
        <v>0</v>
      </c>
      <c r="I13" s="141"/>
      <c r="J13" s="80">
        <v>-58843783</v>
      </c>
      <c r="K13" s="141"/>
      <c r="L13" s="142">
        <v>-0.27089999999999997</v>
      </c>
      <c r="M13" s="141"/>
      <c r="N13" s="80">
        <v>0</v>
      </c>
      <c r="O13" s="141"/>
      <c r="P13" s="80">
        <v>-23558985</v>
      </c>
      <c r="Q13" s="141"/>
      <c r="R13" s="80">
        <v>0</v>
      </c>
      <c r="S13" s="141"/>
      <c r="T13" s="80">
        <v>-23558985</v>
      </c>
      <c r="U13" s="141"/>
      <c r="V13" s="38">
        <v>-0.20269999999999999</v>
      </c>
    </row>
    <row r="14" spans="2:28">
      <c r="B14" s="4" t="s">
        <v>212</v>
      </c>
      <c r="D14" s="80">
        <v>0</v>
      </c>
      <c r="E14" s="141"/>
      <c r="F14" s="80">
        <v>0</v>
      </c>
      <c r="G14" s="141"/>
      <c r="H14" s="80">
        <v>-39364379</v>
      </c>
      <c r="I14" s="141"/>
      <c r="J14" s="80">
        <v>-39364379</v>
      </c>
      <c r="K14" s="141"/>
      <c r="L14" s="142">
        <v>-0.1812</v>
      </c>
      <c r="M14" s="141"/>
      <c r="N14" s="80">
        <v>0</v>
      </c>
      <c r="O14" s="141"/>
      <c r="P14" s="80">
        <v>0</v>
      </c>
      <c r="Q14" s="141"/>
      <c r="R14" s="80">
        <v>-39364379</v>
      </c>
      <c r="S14" s="141"/>
      <c r="T14" s="80">
        <v>-39364379</v>
      </c>
      <c r="U14" s="141"/>
      <c r="V14" s="38">
        <v>2.98E-2</v>
      </c>
    </row>
    <row r="15" spans="2:28">
      <c r="B15" s="4" t="s">
        <v>195</v>
      </c>
      <c r="D15" s="80">
        <v>0</v>
      </c>
      <c r="E15" s="141"/>
      <c r="F15" s="80">
        <v>0</v>
      </c>
      <c r="G15" s="141"/>
      <c r="H15" s="80">
        <v>-45682250</v>
      </c>
      <c r="I15" s="141"/>
      <c r="J15" s="80">
        <v>-45682250</v>
      </c>
      <c r="K15" s="141"/>
      <c r="L15" s="142">
        <v>-0.21029999999999999</v>
      </c>
      <c r="M15" s="141"/>
      <c r="N15" s="80">
        <v>0</v>
      </c>
      <c r="O15" s="141"/>
      <c r="P15" s="80">
        <v>0</v>
      </c>
      <c r="Q15" s="141"/>
      <c r="R15" s="80">
        <v>-45682250</v>
      </c>
      <c r="S15" s="141"/>
      <c r="T15" s="80">
        <v>-45682250</v>
      </c>
      <c r="U15" s="141"/>
      <c r="V15" s="38">
        <v>-0.10630000000000001</v>
      </c>
    </row>
    <row r="16" spans="2:28">
      <c r="B16" s="4" t="s">
        <v>13</v>
      </c>
      <c r="D16" s="80">
        <v>0</v>
      </c>
      <c r="E16" s="141"/>
      <c r="F16" s="80">
        <v>-174241060</v>
      </c>
      <c r="G16" s="141"/>
      <c r="H16" s="80">
        <v>0</v>
      </c>
      <c r="I16" s="141"/>
      <c r="J16" s="80">
        <v>-174241060</v>
      </c>
      <c r="K16" s="141"/>
      <c r="L16" s="142">
        <v>-0.80210000000000004</v>
      </c>
      <c r="M16" s="141"/>
      <c r="N16" s="80">
        <v>0</v>
      </c>
      <c r="O16" s="141"/>
      <c r="P16" s="80">
        <v>-54752274</v>
      </c>
      <c r="Q16" s="141"/>
      <c r="R16" s="80">
        <v>0</v>
      </c>
      <c r="S16" s="141"/>
      <c r="T16" s="80">
        <v>-54752274</v>
      </c>
      <c r="U16" s="141"/>
      <c r="V16" s="38">
        <v>-3.04E-2</v>
      </c>
    </row>
    <row r="17" spans="2:22">
      <c r="B17" s="4" t="s">
        <v>206</v>
      </c>
      <c r="D17" s="80">
        <v>273106983</v>
      </c>
      <c r="E17" s="141"/>
      <c r="F17" s="80">
        <v>-638991244</v>
      </c>
      <c r="G17" s="141"/>
      <c r="H17" s="80">
        <v>0</v>
      </c>
      <c r="I17" s="141"/>
      <c r="J17" s="80">
        <v>-365884261</v>
      </c>
      <c r="K17" s="141"/>
      <c r="L17" s="142">
        <v>-1.6841999999999999</v>
      </c>
      <c r="M17" s="141"/>
      <c r="N17" s="80">
        <v>273106983</v>
      </c>
      <c r="O17" s="141"/>
      <c r="P17" s="80">
        <v>-382112820</v>
      </c>
      <c r="Q17" s="141"/>
      <c r="R17" s="80">
        <v>0</v>
      </c>
      <c r="S17" s="141"/>
      <c r="T17" s="80">
        <v>-109005837</v>
      </c>
      <c r="U17" s="141"/>
      <c r="V17" s="38">
        <v>3.1099999999999999E-2</v>
      </c>
    </row>
    <row r="18" spans="2:22">
      <c r="B18" s="4" t="s">
        <v>208</v>
      </c>
      <c r="D18" s="80">
        <v>0</v>
      </c>
      <c r="E18" s="141"/>
      <c r="F18" s="80">
        <v>-193060077</v>
      </c>
      <c r="G18" s="141"/>
      <c r="H18" s="80">
        <v>-5150</v>
      </c>
      <c r="I18" s="141"/>
      <c r="J18" s="80">
        <v>-193065227</v>
      </c>
      <c r="K18" s="141"/>
      <c r="L18" s="142">
        <v>-0.88870000000000005</v>
      </c>
      <c r="M18" s="141"/>
      <c r="N18" s="80">
        <v>0</v>
      </c>
      <c r="O18" s="141"/>
      <c r="P18" s="80">
        <v>-115047470</v>
      </c>
      <c r="Q18" s="141"/>
      <c r="R18" s="80">
        <v>-5150</v>
      </c>
      <c r="S18" s="141"/>
      <c r="T18" s="80">
        <v>-115052620</v>
      </c>
      <c r="U18" s="141"/>
      <c r="V18" s="38">
        <v>-7.8600000000000003E-2</v>
      </c>
    </row>
    <row r="19" spans="2:22">
      <c r="B19" s="4" t="s">
        <v>158</v>
      </c>
      <c r="D19" s="80">
        <v>0</v>
      </c>
      <c r="E19" s="141"/>
      <c r="F19" s="80">
        <v>-232846272</v>
      </c>
      <c r="G19" s="141"/>
      <c r="H19" s="80">
        <v>0</v>
      </c>
      <c r="I19" s="141"/>
      <c r="J19" s="80">
        <v>-232846272</v>
      </c>
      <c r="K19" s="141"/>
      <c r="L19" s="142">
        <v>-1.0718000000000001</v>
      </c>
      <c r="M19" s="141"/>
      <c r="N19" s="80">
        <v>0</v>
      </c>
      <c r="O19" s="141"/>
      <c r="P19" s="80">
        <v>-208750500</v>
      </c>
      <c r="Q19" s="141"/>
      <c r="R19" s="80">
        <v>0</v>
      </c>
      <c r="S19" s="141"/>
      <c r="T19" s="80">
        <v>-208750500</v>
      </c>
      <c r="U19" s="141"/>
      <c r="V19" s="38">
        <v>-0.1205</v>
      </c>
    </row>
    <row r="20" spans="2:22">
      <c r="B20" s="4" t="s">
        <v>168</v>
      </c>
      <c r="D20" s="80">
        <v>0</v>
      </c>
      <c r="E20" s="141"/>
      <c r="F20" s="80">
        <v>-580326390</v>
      </c>
      <c r="G20" s="141"/>
      <c r="H20" s="80">
        <v>0</v>
      </c>
      <c r="I20" s="141"/>
      <c r="J20" s="80">
        <v>-580326390</v>
      </c>
      <c r="K20" s="141"/>
      <c r="L20" s="142">
        <v>-2.6713</v>
      </c>
      <c r="M20" s="141"/>
      <c r="N20" s="80">
        <v>0</v>
      </c>
      <c r="O20" s="141"/>
      <c r="P20" s="80">
        <v>-281813175</v>
      </c>
      <c r="Q20" s="141"/>
      <c r="R20" s="80">
        <v>0</v>
      </c>
      <c r="S20" s="141"/>
      <c r="T20" s="80">
        <v>-281813175</v>
      </c>
      <c r="U20" s="141"/>
      <c r="V20" s="38">
        <v>-6.6E-3</v>
      </c>
    </row>
    <row r="21" spans="2:22">
      <c r="B21" s="4" t="s">
        <v>197</v>
      </c>
      <c r="D21" s="80">
        <v>0</v>
      </c>
      <c r="E21" s="141"/>
      <c r="F21" s="80">
        <v>-148849047</v>
      </c>
      <c r="G21" s="141"/>
      <c r="H21" s="80">
        <v>0</v>
      </c>
      <c r="I21" s="141"/>
      <c r="J21" s="80">
        <v>-148849047</v>
      </c>
      <c r="K21" s="141"/>
      <c r="L21" s="142">
        <v>-0.68520000000000003</v>
      </c>
      <c r="M21" s="141"/>
      <c r="N21" s="80">
        <v>0</v>
      </c>
      <c r="O21" s="141"/>
      <c r="P21" s="80">
        <v>-296226900</v>
      </c>
      <c r="Q21" s="141"/>
      <c r="R21" s="80">
        <v>0</v>
      </c>
      <c r="S21" s="141"/>
      <c r="T21" s="80">
        <v>-296226900</v>
      </c>
      <c r="U21" s="141"/>
      <c r="V21" s="38">
        <v>8.1799999999999998E-2</v>
      </c>
    </row>
    <row r="22" spans="2:22">
      <c r="B22" s="4" t="s">
        <v>210</v>
      </c>
      <c r="D22" s="80">
        <v>0</v>
      </c>
      <c r="E22" s="141"/>
      <c r="F22" s="80">
        <v>0</v>
      </c>
      <c r="G22" s="141"/>
      <c r="H22" s="80">
        <v>-381038837</v>
      </c>
      <c r="I22" s="141"/>
      <c r="J22" s="80">
        <v>-381038837</v>
      </c>
      <c r="K22" s="141"/>
      <c r="L22" s="142">
        <v>-1.754</v>
      </c>
      <c r="M22" s="141"/>
      <c r="N22" s="80">
        <v>0</v>
      </c>
      <c r="O22" s="141"/>
      <c r="P22" s="80">
        <v>0</v>
      </c>
      <c r="Q22" s="141"/>
      <c r="R22" s="80">
        <v>-381038837</v>
      </c>
      <c r="S22" s="141"/>
      <c r="T22" s="80">
        <v>-381038837</v>
      </c>
      <c r="U22" s="141"/>
      <c r="V22" s="38">
        <v>-0.27100000000000002</v>
      </c>
    </row>
    <row r="23" spans="2:22">
      <c r="B23" s="4" t="s">
        <v>180</v>
      </c>
      <c r="D23" s="80">
        <v>0</v>
      </c>
      <c r="E23" s="141"/>
      <c r="F23" s="80">
        <v>-440773698</v>
      </c>
      <c r="G23" s="141"/>
      <c r="H23" s="80">
        <v>0</v>
      </c>
      <c r="I23" s="141"/>
      <c r="J23" s="80">
        <v>-440773698</v>
      </c>
      <c r="K23" s="141"/>
      <c r="L23" s="142">
        <v>-2.0289999999999999</v>
      </c>
      <c r="M23" s="141"/>
      <c r="N23" s="80">
        <v>0</v>
      </c>
      <c r="O23" s="141"/>
      <c r="P23" s="80">
        <v>-432113535</v>
      </c>
      <c r="Q23" s="141"/>
      <c r="R23" s="80">
        <v>0</v>
      </c>
      <c r="S23" s="141"/>
      <c r="T23" s="80">
        <v>-432113535</v>
      </c>
      <c r="U23" s="141"/>
      <c r="V23" s="38">
        <v>-1.5299999999999999E-2</v>
      </c>
    </row>
    <row r="24" spans="2:22">
      <c r="B24" s="4" t="s">
        <v>179</v>
      </c>
      <c r="D24" s="80">
        <v>37317252</v>
      </c>
      <c r="E24" s="141"/>
      <c r="F24" s="80">
        <v>-679274536</v>
      </c>
      <c r="G24" s="141"/>
      <c r="H24" s="80">
        <v>-20136</v>
      </c>
      <c r="I24" s="141"/>
      <c r="J24" s="80">
        <v>-641977420</v>
      </c>
      <c r="K24" s="141"/>
      <c r="L24" s="142">
        <v>-2.9550999999999998</v>
      </c>
      <c r="M24" s="141"/>
      <c r="N24" s="80">
        <v>37317252</v>
      </c>
      <c r="O24" s="141"/>
      <c r="P24" s="80">
        <v>-764094665</v>
      </c>
      <c r="Q24" s="141"/>
      <c r="R24" s="80">
        <v>-20136</v>
      </c>
      <c r="S24" s="141"/>
      <c r="T24" s="80">
        <v>-726797549</v>
      </c>
      <c r="U24" s="141"/>
      <c r="V24" s="38">
        <v>-8.2600000000000007E-2</v>
      </c>
    </row>
    <row r="25" spans="2:22">
      <c r="B25" s="4" t="s">
        <v>184</v>
      </c>
      <c r="D25" s="80">
        <v>0</v>
      </c>
      <c r="E25" s="141"/>
      <c r="F25" s="80">
        <v>-1432008549</v>
      </c>
      <c r="G25" s="141"/>
      <c r="H25" s="80">
        <v>0</v>
      </c>
      <c r="I25" s="141"/>
      <c r="J25" s="80">
        <v>-1432008549</v>
      </c>
      <c r="K25" s="141"/>
      <c r="L25" s="142">
        <v>-6.5918000000000001</v>
      </c>
      <c r="M25" s="141"/>
      <c r="N25" s="80">
        <v>0</v>
      </c>
      <c r="O25" s="141"/>
      <c r="P25" s="80">
        <v>-971683875</v>
      </c>
      <c r="Q25" s="141"/>
      <c r="R25" s="80">
        <v>0</v>
      </c>
      <c r="S25" s="141"/>
      <c r="T25" s="80">
        <v>-971683875</v>
      </c>
      <c r="U25" s="141"/>
      <c r="V25" s="38">
        <v>-5.8200000000000002E-2</v>
      </c>
    </row>
    <row r="26" spans="2:22">
      <c r="D26" s="80"/>
      <c r="E26" s="141"/>
      <c r="F26" s="80"/>
      <c r="G26" s="141"/>
      <c r="H26" s="80"/>
      <c r="I26" s="141"/>
      <c r="J26" s="80"/>
      <c r="K26" s="141"/>
      <c r="L26" s="142"/>
      <c r="M26" s="141"/>
      <c r="N26" s="80"/>
      <c r="O26" s="141"/>
      <c r="P26" s="80"/>
      <c r="Q26" s="141"/>
      <c r="R26" s="80"/>
      <c r="S26" s="141"/>
      <c r="T26" s="80"/>
      <c r="U26" s="141"/>
      <c r="V26" s="38"/>
    </row>
    <row r="27" spans="2:22" ht="21.75" thickBot="1">
      <c r="B27" s="42" t="s">
        <v>82</v>
      </c>
      <c r="D27" s="85">
        <f>SUM(D10:D26)</f>
        <v>310424235</v>
      </c>
      <c r="E27" s="6"/>
      <c r="F27" s="85">
        <f>SUM(F10:F26)</f>
        <v>-5153128180</v>
      </c>
      <c r="G27" s="6"/>
      <c r="H27" s="85">
        <f>SUM(H10:H26)</f>
        <v>-397756392</v>
      </c>
      <c r="I27" s="6"/>
      <c r="J27" s="85">
        <f>SUM(J10:J26)</f>
        <v>-5240460337</v>
      </c>
      <c r="K27" s="6"/>
      <c r="L27" s="127">
        <f>SUM(L10:L26)</f>
        <v>-24.122799999999998</v>
      </c>
      <c r="M27" s="6"/>
      <c r="N27" s="85">
        <f>SUM(N10:N26)</f>
        <v>310424235</v>
      </c>
      <c r="O27" s="6"/>
      <c r="P27" s="85">
        <f>SUM(P10:P26)</f>
        <v>-3087124753</v>
      </c>
      <c r="Q27" s="6"/>
      <c r="R27" s="85">
        <f>SUM(R10:R26)</f>
        <v>-397756392</v>
      </c>
      <c r="S27" s="6"/>
      <c r="T27" s="85">
        <f>SUM(T10:T26)</f>
        <v>-3174456910</v>
      </c>
      <c r="U27" s="6"/>
      <c r="V27" s="82">
        <f>SUM(V10:V26)</f>
        <v>-0.88530000000000009</v>
      </c>
    </row>
    <row r="28" spans="2:22" ht="21.75" thickTop="1"/>
    <row r="29" spans="2:22" ht="30">
      <c r="L29" s="54">
        <v>10</v>
      </c>
      <c r="T29" s="28"/>
    </row>
    <row r="30" spans="2:22">
      <c r="T30" s="28"/>
    </row>
  </sheetData>
  <sortState xmlns:xlrd2="http://schemas.microsoft.com/office/spreadsheetml/2017/richdata2" ref="B10:V25">
    <sortCondition descending="1" ref="T10:T2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8"/>
  <sheetViews>
    <sheetView rightToLeft="1" view="pageBreakPreview" zoomScale="85" zoomScaleNormal="110" zoomScaleSheetLayoutView="85" workbookViewId="0">
      <selection activeCell="F12" sqref="F12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6" t="s">
        <v>118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2:28" ht="30">
      <c r="B3" s="146" t="s">
        <v>47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28" ht="30">
      <c r="B4" s="146" t="s">
        <v>216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28" ht="67.5" customHeight="1"/>
    <row r="6" spans="2:28" ht="30">
      <c r="B6" s="165" t="s">
        <v>112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36" customFormat="1" ht="24">
      <c r="B7" s="187" t="s">
        <v>1</v>
      </c>
      <c r="D7" s="186" t="s">
        <v>57</v>
      </c>
      <c r="E7" s="186" t="s">
        <v>57</v>
      </c>
      <c r="F7" s="186" t="s">
        <v>57</v>
      </c>
      <c r="G7" s="186" t="s">
        <v>57</v>
      </c>
      <c r="H7" s="186" t="s">
        <v>57</v>
      </c>
      <c r="J7" s="186" t="s">
        <v>49</v>
      </c>
      <c r="K7" s="186" t="s">
        <v>49</v>
      </c>
      <c r="L7" s="186" t="s">
        <v>49</v>
      </c>
      <c r="M7" s="186" t="s">
        <v>49</v>
      </c>
      <c r="N7" s="186" t="s">
        <v>49</v>
      </c>
      <c r="P7" s="186" t="s">
        <v>50</v>
      </c>
      <c r="Q7" s="186" t="s">
        <v>50</v>
      </c>
      <c r="R7" s="186" t="s">
        <v>50</v>
      </c>
      <c r="S7" s="186" t="s">
        <v>50</v>
      </c>
      <c r="T7" s="186" t="s">
        <v>50</v>
      </c>
    </row>
    <row r="8" spans="2:28" s="36" customFormat="1" ht="63.75" customHeight="1">
      <c r="B8" s="187" t="s">
        <v>1</v>
      </c>
      <c r="D8" s="185" t="s">
        <v>58</v>
      </c>
      <c r="E8" s="55"/>
      <c r="F8" s="185" t="s">
        <v>59</v>
      </c>
      <c r="G8" s="55"/>
      <c r="H8" s="185" t="s">
        <v>60</v>
      </c>
      <c r="J8" s="185" t="s">
        <v>61</v>
      </c>
      <c r="K8" s="55"/>
      <c r="L8" s="185" t="s">
        <v>54</v>
      </c>
      <c r="M8" s="55"/>
      <c r="N8" s="185" t="s">
        <v>62</v>
      </c>
      <c r="P8" s="185" t="s">
        <v>61</v>
      </c>
      <c r="Q8" s="55"/>
      <c r="R8" s="185" t="s">
        <v>54</v>
      </c>
      <c r="S8" s="55"/>
      <c r="T8" s="185" t="s">
        <v>62</v>
      </c>
    </row>
    <row r="9" spans="2:28" s="36" customFormat="1" ht="24">
      <c r="B9" s="120" t="s">
        <v>206</v>
      </c>
      <c r="D9" s="93" t="s">
        <v>218</v>
      </c>
      <c r="F9" s="84">
        <v>40000</v>
      </c>
      <c r="H9" s="84">
        <v>7300</v>
      </c>
      <c r="J9" s="93">
        <v>292000000</v>
      </c>
      <c r="L9" s="93">
        <v>18893017</v>
      </c>
      <c r="N9" s="93">
        <v>273106983</v>
      </c>
      <c r="P9" s="84">
        <v>292000000</v>
      </c>
      <c r="R9" s="93">
        <v>18893017</v>
      </c>
      <c r="T9" s="84">
        <v>273106983</v>
      </c>
    </row>
    <row r="10" spans="2:28" s="36" customFormat="1" ht="24">
      <c r="B10" s="120" t="s">
        <v>179</v>
      </c>
      <c r="D10" s="93" t="s">
        <v>219</v>
      </c>
      <c r="F10" s="84">
        <v>120690</v>
      </c>
      <c r="H10" s="84">
        <v>320</v>
      </c>
      <c r="J10" s="93">
        <v>38620800</v>
      </c>
      <c r="L10" s="93">
        <v>1303548</v>
      </c>
      <c r="N10" s="93">
        <v>37317252</v>
      </c>
      <c r="P10" s="84">
        <v>38620800</v>
      </c>
      <c r="R10" s="93">
        <v>1303548</v>
      </c>
      <c r="T10" s="84">
        <v>37317252</v>
      </c>
    </row>
    <row r="11" spans="2:28" ht="21.75" thickBot="1">
      <c r="B11" s="88" t="s">
        <v>82</v>
      </c>
      <c r="C11" s="124"/>
      <c r="D11" s="124"/>
      <c r="E11" s="124"/>
      <c r="F11" s="86">
        <f>SUM(F9:F10)</f>
        <v>160690</v>
      </c>
      <c r="G11" s="88"/>
      <c r="H11" s="86">
        <f>SUM(H9:H10)</f>
        <v>7620</v>
      </c>
      <c r="I11" s="87"/>
      <c r="J11" s="86">
        <f>SUM(J9:J10)</f>
        <v>330620800</v>
      </c>
      <c r="K11" s="87"/>
      <c r="L11" s="86">
        <f>SUM(L9:L10)</f>
        <v>20196565</v>
      </c>
      <c r="M11" s="87"/>
      <c r="N11" s="86">
        <f>SUM(N9:N10)</f>
        <v>310424235</v>
      </c>
      <c r="O11" s="87"/>
      <c r="P11" s="86">
        <f>SUM(P9:P10)</f>
        <v>330620800</v>
      </c>
      <c r="Q11" s="87"/>
      <c r="R11" s="86">
        <f>SUM(R9:R10)</f>
        <v>20196565</v>
      </c>
      <c r="S11" s="87"/>
      <c r="T11" s="86">
        <f>SUM(T9:T10)</f>
        <v>310424235</v>
      </c>
    </row>
    <row r="12" spans="2:28" ht="21.75" thickTop="1">
      <c r="L12"/>
    </row>
    <row r="13" spans="2:28" ht="30">
      <c r="J13" s="49">
        <v>11</v>
      </c>
      <c r="L13"/>
    </row>
    <row r="14" spans="2:28">
      <c r="L14"/>
    </row>
    <row r="15" spans="2:28">
      <c r="L15"/>
    </row>
    <row r="16" spans="2:28">
      <c r="L16"/>
    </row>
    <row r="17" spans="12:12">
      <c r="L17"/>
    </row>
    <row r="18" spans="12:12">
      <c r="L18"/>
    </row>
    <row r="19" spans="12:12">
      <c r="L19"/>
    </row>
    <row r="20" spans="12:12">
      <c r="L20"/>
    </row>
    <row r="21" spans="12:12">
      <c r="L21"/>
    </row>
    <row r="22" spans="12:12">
      <c r="L22"/>
    </row>
    <row r="23" spans="12:12">
      <c r="L23"/>
    </row>
    <row r="24" spans="12:12">
      <c r="L24"/>
    </row>
    <row r="25" spans="12:12">
      <c r="L25"/>
    </row>
    <row r="26" spans="12:12">
      <c r="L26"/>
    </row>
    <row r="27" spans="12:12">
      <c r="L27"/>
    </row>
    <row r="28" spans="12:12">
      <c r="L28" s="113"/>
    </row>
  </sheetData>
  <mergeCells count="17">
    <mergeCell ref="J7:N7"/>
    <mergeCell ref="P8"/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46"/>
  <sheetViews>
    <sheetView rightToLeft="1" view="pageBreakPreview" topLeftCell="B10" zoomScaleNormal="55" zoomScaleSheetLayoutView="100" workbookViewId="0">
      <selection activeCell="D32" sqref="D32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48" t="s">
        <v>118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2:28" ht="30">
      <c r="B3" s="148" t="s">
        <v>47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2:28" ht="30">
      <c r="B4" s="148" t="s">
        <v>216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5" spans="2:28" ht="61.5" customHeight="1"/>
    <row r="6" spans="2:28" s="2" customFormat="1" ht="30">
      <c r="B6" s="13" t="s">
        <v>113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>
      <c r="B8" s="147" t="s">
        <v>1</v>
      </c>
      <c r="D8" s="148" t="s">
        <v>49</v>
      </c>
      <c r="E8" s="148" t="s">
        <v>49</v>
      </c>
      <c r="F8" s="148" t="s">
        <v>49</v>
      </c>
      <c r="G8" s="148" t="s">
        <v>49</v>
      </c>
      <c r="H8" s="148" t="s">
        <v>49</v>
      </c>
      <c r="I8" s="148" t="s">
        <v>49</v>
      </c>
      <c r="J8" s="148" t="s">
        <v>49</v>
      </c>
      <c r="L8" s="148" t="s">
        <v>50</v>
      </c>
      <c r="M8" s="148" t="s">
        <v>50</v>
      </c>
      <c r="N8" s="148" t="s">
        <v>50</v>
      </c>
      <c r="O8" s="148" t="s">
        <v>50</v>
      </c>
      <c r="P8" s="148" t="s">
        <v>50</v>
      </c>
      <c r="Q8" s="148" t="s">
        <v>50</v>
      </c>
      <c r="R8" s="148" t="s">
        <v>50</v>
      </c>
    </row>
    <row r="9" spans="2:28" ht="57" customHeight="1">
      <c r="B9" s="147" t="s">
        <v>1</v>
      </c>
      <c r="D9" s="151" t="s">
        <v>5</v>
      </c>
      <c r="E9" s="47"/>
      <c r="F9" s="151" t="s">
        <v>64</v>
      </c>
      <c r="G9" s="47"/>
      <c r="H9" s="151" t="s">
        <v>65</v>
      </c>
      <c r="I9" s="47"/>
      <c r="J9" s="151" t="s">
        <v>66</v>
      </c>
      <c r="K9" s="35"/>
      <c r="L9" s="151" t="s">
        <v>5</v>
      </c>
      <c r="M9" s="47"/>
      <c r="N9" s="151" t="s">
        <v>64</v>
      </c>
      <c r="O9" s="47"/>
      <c r="P9" s="151" t="s">
        <v>65</v>
      </c>
      <c r="Q9" s="47"/>
      <c r="R9" s="185" t="s">
        <v>66</v>
      </c>
    </row>
    <row r="10" spans="2:28" ht="21.75" customHeight="1">
      <c r="B10" s="106" t="s">
        <v>145</v>
      </c>
      <c r="D10" s="83">
        <v>31100</v>
      </c>
      <c r="E10" s="6"/>
      <c r="F10" s="83">
        <v>31823836883</v>
      </c>
      <c r="G10" s="6"/>
      <c r="H10" s="83">
        <v>30946758183</v>
      </c>
      <c r="I10" s="6"/>
      <c r="J10" s="83">
        <v>877078700</v>
      </c>
      <c r="K10" s="6"/>
      <c r="L10" s="83">
        <v>31100</v>
      </c>
      <c r="M10" s="6"/>
      <c r="N10" s="83">
        <v>31823836883</v>
      </c>
      <c r="O10" s="6"/>
      <c r="P10" s="83">
        <v>30995296484</v>
      </c>
      <c r="Q10" s="6"/>
      <c r="R10" s="83">
        <v>828540399</v>
      </c>
    </row>
    <row r="11" spans="2:28" ht="21.75" customHeight="1">
      <c r="B11" s="29" t="s">
        <v>202</v>
      </c>
      <c r="D11" s="84">
        <v>17900</v>
      </c>
      <c r="E11" s="6"/>
      <c r="F11" s="84">
        <v>16787818956</v>
      </c>
      <c r="G11" s="6"/>
      <c r="H11" s="84">
        <v>16254469343</v>
      </c>
      <c r="I11" s="6"/>
      <c r="J11" s="84">
        <v>533349613</v>
      </c>
      <c r="K11" s="6"/>
      <c r="L11" s="84">
        <v>17900</v>
      </c>
      <c r="M11" s="6"/>
      <c r="N11" s="84">
        <v>16787818956</v>
      </c>
      <c r="O11" s="6"/>
      <c r="P11" s="84">
        <v>16387898055</v>
      </c>
      <c r="Q11" s="6"/>
      <c r="R11" s="84">
        <v>399920901</v>
      </c>
    </row>
    <row r="12" spans="2:28" ht="21.75" customHeight="1">
      <c r="B12" s="29" t="s">
        <v>97</v>
      </c>
      <c r="D12" s="84">
        <v>14491</v>
      </c>
      <c r="E12" s="6"/>
      <c r="F12" s="84">
        <v>14359600842</v>
      </c>
      <c r="G12" s="6"/>
      <c r="H12" s="84">
        <v>13866474561</v>
      </c>
      <c r="I12" s="6"/>
      <c r="J12" s="84">
        <v>493126281</v>
      </c>
      <c r="K12" s="6"/>
      <c r="L12" s="84">
        <v>14491</v>
      </c>
      <c r="M12" s="6"/>
      <c r="N12" s="84">
        <v>14359600842</v>
      </c>
      <c r="O12" s="6"/>
      <c r="P12" s="84">
        <v>14019674623</v>
      </c>
      <c r="Q12" s="6"/>
      <c r="R12" s="84">
        <v>339926219</v>
      </c>
    </row>
    <row r="13" spans="2:28" ht="21.75" customHeight="1">
      <c r="B13" s="29" t="s">
        <v>211</v>
      </c>
      <c r="D13" s="84">
        <v>250000</v>
      </c>
      <c r="E13" s="6"/>
      <c r="F13" s="84">
        <v>2293770375</v>
      </c>
      <c r="G13" s="6"/>
      <c r="H13" s="84">
        <v>2276970930</v>
      </c>
      <c r="I13" s="6"/>
      <c r="J13" s="84">
        <v>16799445</v>
      </c>
      <c r="K13" s="6"/>
      <c r="L13" s="84">
        <v>250000</v>
      </c>
      <c r="M13" s="6"/>
      <c r="N13" s="84">
        <v>2293770375</v>
      </c>
      <c r="O13" s="6"/>
      <c r="P13" s="84">
        <v>2000525625</v>
      </c>
      <c r="Q13" s="6"/>
      <c r="R13" s="84">
        <v>293244750</v>
      </c>
    </row>
    <row r="14" spans="2:28" ht="21.75" customHeight="1">
      <c r="B14" s="29" t="s">
        <v>188</v>
      </c>
      <c r="D14" s="84">
        <v>12200</v>
      </c>
      <c r="E14" s="6"/>
      <c r="F14" s="84">
        <v>10996074800</v>
      </c>
      <c r="G14" s="6"/>
      <c r="H14" s="84">
        <v>10683091738</v>
      </c>
      <c r="I14" s="6"/>
      <c r="J14" s="84">
        <v>312983062</v>
      </c>
      <c r="K14" s="6"/>
      <c r="L14" s="84">
        <v>12200</v>
      </c>
      <c r="M14" s="6"/>
      <c r="N14" s="84">
        <v>10996074800</v>
      </c>
      <c r="O14" s="6"/>
      <c r="P14" s="84">
        <v>10720307192</v>
      </c>
      <c r="Q14" s="6"/>
      <c r="R14" s="84">
        <v>275767608</v>
      </c>
    </row>
    <row r="15" spans="2:28" ht="21.75" customHeight="1">
      <c r="B15" s="29" t="s">
        <v>191</v>
      </c>
      <c r="D15" s="84">
        <v>6000</v>
      </c>
      <c r="E15" s="6"/>
      <c r="F15" s="84">
        <v>5791482103</v>
      </c>
      <c r="G15" s="6"/>
      <c r="H15" s="84">
        <v>5579670181</v>
      </c>
      <c r="I15" s="6"/>
      <c r="J15" s="84">
        <v>211811922</v>
      </c>
      <c r="K15" s="6"/>
      <c r="L15" s="84">
        <v>6000</v>
      </c>
      <c r="M15" s="6"/>
      <c r="N15" s="84">
        <v>5791482103</v>
      </c>
      <c r="O15" s="6"/>
      <c r="P15" s="84">
        <v>5640328185</v>
      </c>
      <c r="Q15" s="6"/>
      <c r="R15" s="84">
        <v>151153918</v>
      </c>
    </row>
    <row r="16" spans="2:28" ht="21.75" customHeight="1">
      <c r="B16" s="29" t="s">
        <v>196</v>
      </c>
      <c r="D16" s="84">
        <v>35000</v>
      </c>
      <c r="E16" s="6"/>
      <c r="F16" s="84">
        <v>1706535337</v>
      </c>
      <c r="G16" s="6"/>
      <c r="H16" s="84">
        <v>2181860226</v>
      </c>
      <c r="I16" s="6"/>
      <c r="J16" s="84">
        <v>-475324888</v>
      </c>
      <c r="K16" s="6"/>
      <c r="L16" s="84">
        <v>35000</v>
      </c>
      <c r="M16" s="6"/>
      <c r="N16" s="84">
        <v>1706535337</v>
      </c>
      <c r="O16" s="6"/>
      <c r="P16" s="84">
        <v>1595201737</v>
      </c>
      <c r="Q16" s="6"/>
      <c r="R16" s="84">
        <v>111333600</v>
      </c>
    </row>
    <row r="17" spans="2:51" ht="21.75" customHeight="1">
      <c r="B17" s="29" t="s">
        <v>99</v>
      </c>
      <c r="D17" s="84">
        <v>4610</v>
      </c>
      <c r="E17" s="6"/>
      <c r="F17" s="84">
        <v>4231314355</v>
      </c>
      <c r="G17" s="6"/>
      <c r="H17" s="84">
        <v>4087582870</v>
      </c>
      <c r="I17" s="6"/>
      <c r="J17" s="84">
        <v>143731485</v>
      </c>
      <c r="K17" s="6"/>
      <c r="L17" s="84">
        <v>4610</v>
      </c>
      <c r="M17" s="6"/>
      <c r="N17" s="84">
        <v>4231314355</v>
      </c>
      <c r="O17" s="6"/>
      <c r="P17" s="84">
        <v>4122169340</v>
      </c>
      <c r="Q17" s="6"/>
      <c r="R17" s="84">
        <v>109145015</v>
      </c>
    </row>
    <row r="18" spans="2:51" ht="21.75" customHeight="1">
      <c r="B18" s="29" t="s">
        <v>144</v>
      </c>
      <c r="D18" s="84">
        <v>10315</v>
      </c>
      <c r="E18" s="6"/>
      <c r="F18" s="84">
        <v>809011071</v>
      </c>
      <c r="G18" s="6"/>
      <c r="H18" s="84">
        <v>924399153</v>
      </c>
      <c r="I18" s="6"/>
      <c r="J18" s="84">
        <v>-115388081</v>
      </c>
      <c r="K18" s="6"/>
      <c r="L18" s="84">
        <v>10315</v>
      </c>
      <c r="M18" s="6"/>
      <c r="N18" s="84">
        <v>809011071</v>
      </c>
      <c r="O18" s="6"/>
      <c r="P18" s="84">
        <v>770559975</v>
      </c>
      <c r="Q18" s="6"/>
      <c r="R18" s="84">
        <v>38451096</v>
      </c>
    </row>
    <row r="19" spans="2:51" ht="21.75" customHeight="1">
      <c r="B19" s="29" t="s">
        <v>143</v>
      </c>
      <c r="D19" s="84">
        <v>196</v>
      </c>
      <c r="E19" s="6"/>
      <c r="F19" s="84">
        <v>164498851</v>
      </c>
      <c r="G19" s="6"/>
      <c r="H19" s="84">
        <v>160362041</v>
      </c>
      <c r="I19" s="6"/>
      <c r="J19" s="84">
        <v>4136810</v>
      </c>
      <c r="K19" s="6"/>
      <c r="L19" s="84">
        <v>196</v>
      </c>
      <c r="M19" s="6"/>
      <c r="N19" s="84">
        <v>164498851</v>
      </c>
      <c r="O19" s="6"/>
      <c r="P19" s="84">
        <v>160310110</v>
      </c>
      <c r="Q19" s="6"/>
      <c r="R19" s="84">
        <v>4188741</v>
      </c>
    </row>
    <row r="20" spans="2:51" ht="27" customHeight="1">
      <c r="B20" s="29" t="s">
        <v>165</v>
      </c>
      <c r="D20" s="84">
        <v>30000</v>
      </c>
      <c r="E20" s="6"/>
      <c r="F20" s="84">
        <v>641460465</v>
      </c>
      <c r="G20" s="6"/>
      <c r="H20" s="84">
        <v>700304248</v>
      </c>
      <c r="I20" s="6"/>
      <c r="J20" s="84">
        <v>-58843783</v>
      </c>
      <c r="K20" s="6"/>
      <c r="L20" s="84">
        <v>30000</v>
      </c>
      <c r="M20" s="6"/>
      <c r="N20" s="84">
        <v>641460465</v>
      </c>
      <c r="O20" s="6"/>
      <c r="P20" s="84">
        <v>665019450</v>
      </c>
      <c r="Q20" s="6"/>
      <c r="R20" s="84">
        <v>-23558985</v>
      </c>
    </row>
    <row r="21" spans="2:51" ht="27" customHeight="1">
      <c r="B21" s="29" t="s">
        <v>13</v>
      </c>
      <c r="D21" s="84">
        <v>405000</v>
      </c>
      <c r="E21" s="6"/>
      <c r="F21" s="84">
        <v>1948536810</v>
      </c>
      <c r="G21" s="6"/>
      <c r="H21" s="84">
        <v>2122777870</v>
      </c>
      <c r="I21" s="6"/>
      <c r="J21" s="84">
        <v>-174241060</v>
      </c>
      <c r="K21" s="6"/>
      <c r="L21" s="84">
        <v>405000</v>
      </c>
      <c r="M21" s="6"/>
      <c r="N21" s="84">
        <v>1948536810</v>
      </c>
      <c r="O21" s="6"/>
      <c r="P21" s="84">
        <v>2003289084</v>
      </c>
      <c r="Q21" s="6"/>
      <c r="R21" s="84">
        <v>-54752274</v>
      </c>
    </row>
    <row r="22" spans="2:51" ht="27" customHeight="1">
      <c r="B22" s="29" t="s">
        <v>208</v>
      </c>
      <c r="D22" s="84">
        <v>230550</v>
      </c>
      <c r="E22" s="6"/>
      <c r="F22" s="84">
        <v>1072554104</v>
      </c>
      <c r="G22" s="6"/>
      <c r="H22" s="84">
        <v>1265614182</v>
      </c>
      <c r="I22" s="6"/>
      <c r="J22" s="84">
        <v>-193060077</v>
      </c>
      <c r="K22" s="6"/>
      <c r="L22" s="84">
        <v>230550</v>
      </c>
      <c r="M22" s="6"/>
      <c r="N22" s="84">
        <v>1072554104</v>
      </c>
      <c r="O22" s="6"/>
      <c r="P22" s="84">
        <v>1187601575</v>
      </c>
      <c r="Q22" s="6"/>
      <c r="R22" s="84">
        <v>-115047470</v>
      </c>
    </row>
    <row r="23" spans="2:51" ht="27" customHeight="1">
      <c r="B23" s="29" t="s">
        <v>158</v>
      </c>
      <c r="D23" s="84">
        <v>300000</v>
      </c>
      <c r="E23" s="6"/>
      <c r="F23" s="84">
        <v>3107400300</v>
      </c>
      <c r="G23" s="6"/>
      <c r="H23" s="84">
        <v>3340246572</v>
      </c>
      <c r="I23" s="6"/>
      <c r="J23" s="84">
        <v>-232846272</v>
      </c>
      <c r="K23" s="6"/>
      <c r="L23" s="84">
        <v>300000</v>
      </c>
      <c r="M23" s="6"/>
      <c r="N23" s="84">
        <v>3107400300</v>
      </c>
      <c r="O23" s="6"/>
      <c r="P23" s="84">
        <v>3316150800</v>
      </c>
      <c r="Q23" s="6"/>
      <c r="R23" s="84">
        <v>-208750500</v>
      </c>
    </row>
    <row r="24" spans="2:51" ht="21.75" customHeight="1">
      <c r="B24" s="29" t="s">
        <v>168</v>
      </c>
      <c r="D24" s="84">
        <v>150000</v>
      </c>
      <c r="E24" s="6"/>
      <c r="F24" s="84">
        <v>3963277350</v>
      </c>
      <c r="G24" s="6"/>
      <c r="H24" s="84">
        <v>4543603740</v>
      </c>
      <c r="I24" s="6"/>
      <c r="J24" s="84">
        <v>-580326390</v>
      </c>
      <c r="K24" s="6"/>
      <c r="L24" s="84">
        <v>150000</v>
      </c>
      <c r="M24" s="6"/>
      <c r="N24" s="84">
        <v>3963277350</v>
      </c>
      <c r="O24" s="6"/>
      <c r="P24" s="84">
        <v>4245090525</v>
      </c>
      <c r="Q24" s="6"/>
      <c r="R24" s="84">
        <v>-281813175</v>
      </c>
    </row>
    <row r="25" spans="2:51" ht="21.75" customHeight="1">
      <c r="B25" s="29" t="s">
        <v>197</v>
      </c>
      <c r="D25" s="84">
        <v>50000</v>
      </c>
      <c r="E25" s="6"/>
      <c r="F25" s="84">
        <v>710248725</v>
      </c>
      <c r="G25" s="6"/>
      <c r="H25" s="84">
        <v>859097772</v>
      </c>
      <c r="I25" s="6"/>
      <c r="J25" s="84">
        <v>-148849047</v>
      </c>
      <c r="K25" s="6"/>
      <c r="L25" s="84">
        <v>50000</v>
      </c>
      <c r="M25" s="6"/>
      <c r="N25" s="84">
        <v>710248725</v>
      </c>
      <c r="O25" s="6"/>
      <c r="P25" s="84">
        <v>1006475625</v>
      </c>
      <c r="Q25" s="6"/>
      <c r="R25" s="84">
        <v>-296226900</v>
      </c>
    </row>
    <row r="26" spans="2:51" ht="21.75" customHeight="1">
      <c r="B26" s="29" t="s">
        <v>206</v>
      </c>
      <c r="D26" s="84">
        <v>40000</v>
      </c>
      <c r="E26" s="6"/>
      <c r="F26" s="84">
        <v>1635808680</v>
      </c>
      <c r="G26" s="6"/>
      <c r="H26" s="84">
        <v>2274799924</v>
      </c>
      <c r="I26" s="6"/>
      <c r="J26" s="84">
        <v>-638991244</v>
      </c>
      <c r="K26" s="6"/>
      <c r="L26" s="84">
        <v>40000</v>
      </c>
      <c r="M26" s="6"/>
      <c r="N26" s="84">
        <v>1635808680</v>
      </c>
      <c r="O26" s="6"/>
      <c r="P26" s="84">
        <v>2017921500</v>
      </c>
      <c r="Q26" s="6"/>
      <c r="R26" s="84">
        <v>-382112820</v>
      </c>
    </row>
    <row r="27" spans="2:51" ht="21.75" customHeight="1">
      <c r="B27" s="29" t="s">
        <v>180</v>
      </c>
      <c r="D27" s="84">
        <v>90000</v>
      </c>
      <c r="E27" s="6"/>
      <c r="F27" s="84">
        <v>2250032175</v>
      </c>
      <c r="G27" s="6"/>
      <c r="H27" s="84">
        <v>2690805873</v>
      </c>
      <c r="I27" s="6"/>
      <c r="J27" s="84">
        <v>-440773698</v>
      </c>
      <c r="K27" s="6"/>
      <c r="L27" s="84">
        <v>90000</v>
      </c>
      <c r="M27" s="6"/>
      <c r="N27" s="84">
        <v>2250032175</v>
      </c>
      <c r="O27" s="6"/>
      <c r="P27" s="84">
        <v>2682145710</v>
      </c>
      <c r="Q27" s="6"/>
      <c r="R27" s="84">
        <v>-432113535</v>
      </c>
    </row>
    <row r="28" spans="2:51" ht="21.75" customHeight="1">
      <c r="B28" s="29" t="s">
        <v>179</v>
      </c>
      <c r="D28" s="84">
        <v>120689</v>
      </c>
      <c r="E28" s="6"/>
      <c r="F28" s="84">
        <v>1666395807</v>
      </c>
      <c r="G28" s="6"/>
      <c r="H28" s="84">
        <v>2345670344</v>
      </c>
      <c r="I28" s="6"/>
      <c r="J28" s="84">
        <v>-679274536</v>
      </c>
      <c r="K28" s="6"/>
      <c r="L28" s="84">
        <v>120689</v>
      </c>
      <c r="M28" s="6"/>
      <c r="N28" s="84">
        <v>1666395807</v>
      </c>
      <c r="O28" s="6"/>
      <c r="P28" s="84">
        <v>2430490473</v>
      </c>
      <c r="Q28" s="6"/>
      <c r="R28" s="84">
        <v>-764094665</v>
      </c>
    </row>
    <row r="29" spans="2:51" ht="21.75" customHeight="1">
      <c r="B29" s="29" t="s">
        <v>184</v>
      </c>
      <c r="D29" s="84">
        <v>4250000</v>
      </c>
      <c r="E29" s="6"/>
      <c r="F29" s="84">
        <v>9108480150</v>
      </c>
      <c r="G29" s="6"/>
      <c r="H29" s="84">
        <v>10540488699</v>
      </c>
      <c r="I29" s="6"/>
      <c r="J29" s="84">
        <v>-1432008549</v>
      </c>
      <c r="K29" s="6"/>
      <c r="L29" s="84">
        <v>4250000</v>
      </c>
      <c r="M29" s="6"/>
      <c r="N29" s="84">
        <v>9108480150</v>
      </c>
      <c r="O29" s="6"/>
      <c r="P29" s="84">
        <v>10080164025</v>
      </c>
      <c r="Q29" s="6"/>
      <c r="R29" s="84">
        <v>-971683875</v>
      </c>
    </row>
    <row r="30" spans="2:51" ht="21.75" customHeight="1">
      <c r="D30" s="84"/>
      <c r="E30" s="6"/>
      <c r="F30" s="84"/>
      <c r="G30" s="6"/>
      <c r="H30" s="84"/>
      <c r="I30" s="6"/>
      <c r="J30" s="84"/>
      <c r="K30" s="6"/>
      <c r="L30" s="84"/>
      <c r="M30" s="6"/>
      <c r="N30" s="84"/>
      <c r="O30" s="6"/>
      <c r="P30" s="84"/>
      <c r="Q30" s="6"/>
      <c r="R30" s="84"/>
      <c r="AI30" s="29"/>
      <c r="AK30" s="84"/>
      <c r="AL30" s="6"/>
      <c r="AM30" s="84"/>
      <c r="AN30" s="6"/>
      <c r="AO30" s="84"/>
      <c r="AP30" s="6"/>
      <c r="AQ30" s="84"/>
      <c r="AR30" s="6"/>
      <c r="AS30" s="84"/>
      <c r="AT30" s="6"/>
      <c r="AU30" s="84"/>
      <c r="AV30" s="6"/>
      <c r="AW30" s="84"/>
      <c r="AX30" s="6"/>
      <c r="AY30" s="84"/>
    </row>
    <row r="31" spans="2:51" ht="21.75" thickBot="1">
      <c r="B31" s="43" t="s">
        <v>82</v>
      </c>
      <c r="D31" s="85">
        <f>SUM(D10:D30)</f>
        <v>6048051</v>
      </c>
      <c r="E31" s="6"/>
      <c r="F31" s="85">
        <f>SUM(F10:F30)</f>
        <v>115068138139</v>
      </c>
      <c r="G31" s="6"/>
      <c r="H31" s="85">
        <f>SUM(H10:H30)</f>
        <v>117645048450</v>
      </c>
      <c r="I31" s="6"/>
      <c r="J31" s="85">
        <f>SUM(J10:J30)</f>
        <v>-2576910307</v>
      </c>
      <c r="K31" s="6"/>
      <c r="L31" s="85">
        <f>SUM(L10:L30)</f>
        <v>6048051</v>
      </c>
      <c r="M31" s="6"/>
      <c r="N31" s="85">
        <f>SUM(N10:N30)</f>
        <v>115068138139</v>
      </c>
      <c r="O31" s="6"/>
      <c r="P31" s="85">
        <f>SUM(P10:P30)</f>
        <v>116046620093</v>
      </c>
      <c r="Q31" s="6"/>
      <c r="R31" s="85">
        <f>SUM(R10:R30)</f>
        <v>-978481952</v>
      </c>
      <c r="AI31" s="29"/>
      <c r="AK31" s="84"/>
      <c r="AL31" s="6"/>
      <c r="AM31" s="84"/>
      <c r="AN31" s="6"/>
      <c r="AO31" s="84"/>
      <c r="AP31" s="6"/>
      <c r="AQ31" s="84"/>
      <c r="AR31" s="6"/>
      <c r="AS31" s="84"/>
      <c r="AT31" s="6"/>
      <c r="AU31" s="84"/>
      <c r="AV31" s="6"/>
      <c r="AW31" s="84"/>
      <c r="AX31" s="6"/>
      <c r="AY31" s="84"/>
    </row>
    <row r="32" spans="2:51" ht="21.75" thickTop="1">
      <c r="AI32" s="29"/>
      <c r="AK32" s="84"/>
      <c r="AL32" s="6"/>
      <c r="AM32" s="84"/>
      <c r="AN32" s="6"/>
      <c r="AO32" s="84"/>
      <c r="AP32" s="6"/>
      <c r="AQ32" s="84"/>
      <c r="AR32" s="6"/>
      <c r="AS32" s="84"/>
      <c r="AT32" s="6"/>
      <c r="AU32" s="84"/>
      <c r="AV32" s="6"/>
      <c r="AW32" s="84"/>
      <c r="AX32" s="6"/>
      <c r="AY32" s="84"/>
    </row>
    <row r="33" spans="10:52" ht="30">
      <c r="J33" s="54">
        <v>12</v>
      </c>
      <c r="L33" s="28"/>
      <c r="AI33" s="29"/>
      <c r="AK33" s="84"/>
      <c r="AL33" s="6"/>
      <c r="AM33" s="84"/>
      <c r="AN33" s="6"/>
      <c r="AO33" s="84"/>
      <c r="AP33" s="6"/>
      <c r="AQ33" s="84"/>
      <c r="AR33" s="6"/>
      <c r="AS33" s="84"/>
      <c r="AT33" s="6"/>
      <c r="AU33" s="84"/>
      <c r="AV33" s="6"/>
      <c r="AW33" s="84"/>
      <c r="AX33" s="6"/>
      <c r="AY33" s="84"/>
    </row>
    <row r="34" spans="10:52">
      <c r="AI34" s="29"/>
      <c r="AK34" s="84"/>
      <c r="AL34" s="6"/>
      <c r="AM34" s="84"/>
      <c r="AN34" s="6"/>
      <c r="AO34" s="84"/>
      <c r="AP34" s="6"/>
      <c r="AQ34" s="84"/>
      <c r="AR34" s="6"/>
      <c r="AS34" s="84"/>
      <c r="AT34" s="6"/>
      <c r="AU34" s="84"/>
      <c r="AV34" s="6"/>
      <c r="AW34" s="84"/>
      <c r="AX34" s="6"/>
      <c r="AY34" s="84"/>
    </row>
    <row r="35" spans="10:52">
      <c r="AI35" s="29"/>
      <c r="AK35" s="84"/>
      <c r="AL35" s="6"/>
      <c r="AM35" s="84"/>
      <c r="AN35" s="6"/>
      <c r="AO35" s="84"/>
      <c r="AP35" s="6"/>
      <c r="AQ35" s="84"/>
      <c r="AR35" s="6"/>
      <c r="AS35" s="84"/>
      <c r="AT35" s="6"/>
      <c r="AU35" s="84"/>
      <c r="AV35" s="6"/>
      <c r="AW35" s="84"/>
      <c r="AX35" s="6"/>
      <c r="AY35" s="84"/>
    </row>
    <row r="36" spans="10:52">
      <c r="AJ36" s="29"/>
      <c r="AL36" s="84"/>
      <c r="AM36" s="6"/>
      <c r="AN36" s="84"/>
      <c r="AO36" s="6"/>
      <c r="AP36" s="84"/>
      <c r="AQ36" s="6"/>
      <c r="AR36" s="84"/>
      <c r="AS36" s="6"/>
      <c r="AT36" s="84"/>
      <c r="AU36" s="6"/>
      <c r="AV36" s="84"/>
      <c r="AW36" s="6"/>
      <c r="AX36" s="84"/>
      <c r="AY36" s="6"/>
      <c r="AZ36" s="84"/>
    </row>
    <row r="37" spans="10:52">
      <c r="AJ37" s="29"/>
      <c r="AL37" s="84"/>
      <c r="AM37" s="6"/>
      <c r="AN37" s="84"/>
      <c r="AO37" s="6"/>
      <c r="AP37" s="84"/>
      <c r="AQ37" s="6"/>
      <c r="AR37" s="84"/>
      <c r="AS37" s="6"/>
      <c r="AT37" s="84"/>
      <c r="AU37" s="6"/>
      <c r="AV37" s="84"/>
      <c r="AW37" s="6"/>
      <c r="AX37" s="84"/>
      <c r="AY37" s="6"/>
      <c r="AZ37" s="84"/>
    </row>
    <row r="38" spans="10:52">
      <c r="AJ38" s="29"/>
      <c r="AL38" s="84"/>
      <c r="AM38" s="6"/>
      <c r="AN38" s="84"/>
      <c r="AO38" s="6"/>
      <c r="AP38" s="84"/>
      <c r="AQ38" s="6"/>
      <c r="AR38" s="84"/>
      <c r="AS38" s="6"/>
      <c r="AT38" s="84"/>
      <c r="AU38" s="6"/>
      <c r="AV38" s="84"/>
      <c r="AW38" s="6"/>
      <c r="AX38" s="84"/>
      <c r="AY38" s="6"/>
      <c r="AZ38" s="84"/>
    </row>
    <row r="39" spans="10:52">
      <c r="AJ39" s="29"/>
      <c r="AL39" s="84"/>
      <c r="AM39" s="6"/>
      <c r="AN39" s="84"/>
      <c r="AO39" s="6"/>
      <c r="AP39" s="84"/>
      <c r="AQ39" s="6"/>
      <c r="AR39" s="84"/>
      <c r="AS39" s="6"/>
      <c r="AT39" s="84"/>
      <c r="AU39" s="6"/>
      <c r="AV39" s="84"/>
      <c r="AW39" s="6"/>
      <c r="AX39" s="84"/>
      <c r="AY39" s="6"/>
      <c r="AZ39" s="84"/>
    </row>
    <row r="40" spans="10:52">
      <c r="AJ40" s="29"/>
      <c r="AL40" s="84"/>
      <c r="AM40" s="6"/>
      <c r="AN40" s="84"/>
      <c r="AO40" s="6"/>
      <c r="AP40" s="84"/>
      <c r="AQ40" s="6"/>
      <c r="AR40" s="84"/>
      <c r="AS40" s="6"/>
      <c r="AT40" s="84"/>
      <c r="AU40" s="6"/>
      <c r="AV40" s="84"/>
      <c r="AW40" s="6"/>
      <c r="AX40" s="84"/>
      <c r="AY40" s="6"/>
      <c r="AZ40" s="84"/>
    </row>
    <row r="41" spans="10:52">
      <c r="AJ41" s="29"/>
      <c r="AL41" s="84"/>
      <c r="AM41" s="6"/>
      <c r="AN41" s="84"/>
      <c r="AO41" s="6"/>
      <c r="AP41" s="84"/>
      <c r="AQ41" s="6"/>
      <c r="AR41" s="84"/>
      <c r="AS41" s="6"/>
      <c r="AT41" s="84"/>
      <c r="AU41" s="6"/>
      <c r="AV41" s="84"/>
      <c r="AW41" s="6"/>
      <c r="AX41" s="84"/>
      <c r="AY41" s="6"/>
      <c r="AZ41" s="84"/>
    </row>
    <row r="42" spans="10:52">
      <c r="AJ42" s="29"/>
      <c r="AL42" s="84"/>
      <c r="AM42" s="6"/>
      <c r="AN42" s="84"/>
      <c r="AO42" s="6"/>
      <c r="AP42" s="84"/>
      <c r="AQ42" s="6"/>
      <c r="AR42" s="84"/>
      <c r="AS42" s="6"/>
      <c r="AT42" s="84"/>
      <c r="AU42" s="6"/>
      <c r="AV42" s="84"/>
      <c r="AW42" s="6"/>
      <c r="AX42" s="84"/>
      <c r="AY42" s="6"/>
      <c r="AZ42" s="84"/>
    </row>
    <row r="43" spans="10:52">
      <c r="AJ43" s="29"/>
      <c r="AL43" s="84"/>
      <c r="AM43" s="6"/>
      <c r="AN43" s="84"/>
      <c r="AO43" s="6"/>
      <c r="AP43" s="84"/>
      <c r="AQ43" s="6"/>
      <c r="AR43" s="84"/>
      <c r="AS43" s="6"/>
      <c r="AT43" s="84"/>
      <c r="AU43" s="6"/>
      <c r="AV43" s="84"/>
      <c r="AW43" s="6"/>
      <c r="AX43" s="84"/>
      <c r="AY43" s="6"/>
      <c r="AZ43" s="84"/>
    </row>
    <row r="44" spans="10:52">
      <c r="AJ44" s="29"/>
      <c r="AL44" s="84"/>
      <c r="AM44" s="6"/>
      <c r="AN44" s="84"/>
      <c r="AO44" s="6"/>
      <c r="AP44" s="84"/>
      <c r="AQ44" s="6"/>
      <c r="AR44" s="84"/>
      <c r="AS44" s="6"/>
      <c r="AT44" s="84"/>
      <c r="AU44" s="6"/>
      <c r="AV44" s="84"/>
      <c r="AW44" s="6"/>
      <c r="AX44" s="84"/>
      <c r="AY44" s="6"/>
      <c r="AZ44" s="84"/>
    </row>
    <row r="45" spans="10:52">
      <c r="AJ45" s="29"/>
      <c r="AL45" s="84"/>
      <c r="AM45" s="6"/>
      <c r="AN45" s="84"/>
      <c r="AO45" s="6"/>
      <c r="AP45" s="84"/>
      <c r="AQ45" s="6"/>
      <c r="AR45" s="84"/>
      <c r="AS45" s="6"/>
      <c r="AT45" s="84"/>
      <c r="AU45" s="6"/>
      <c r="AV45" s="84"/>
      <c r="AW45" s="6"/>
      <c r="AX45" s="84"/>
      <c r="AY45" s="6"/>
      <c r="AZ45" s="84"/>
    </row>
    <row r="46" spans="10:52">
      <c r="AJ46" s="29"/>
      <c r="AL46" s="84"/>
      <c r="AM46" s="6"/>
      <c r="AN46" s="84"/>
      <c r="AO46" s="6"/>
      <c r="AP46" s="84"/>
      <c r="AQ46" s="6"/>
      <c r="AR46" s="84"/>
      <c r="AS46" s="6"/>
      <c r="AT46" s="84"/>
      <c r="AU46" s="6"/>
      <c r="AV46" s="84"/>
      <c r="AW46" s="6"/>
      <c r="AX46" s="84"/>
      <c r="AY46" s="6"/>
      <c r="AZ46" s="84"/>
    </row>
  </sheetData>
  <sortState xmlns:xlrd2="http://schemas.microsoft.com/office/spreadsheetml/2017/richdata2" ref="B10:R29">
    <sortCondition descending="1" ref="R10:R29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29"/>
  <sheetViews>
    <sheetView rightToLeft="1" view="pageBreakPreview" topLeftCell="A3" zoomScale="85" zoomScaleNormal="85" zoomScaleSheetLayoutView="85" workbookViewId="0">
      <selection activeCell="D28" sqref="D28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46" t="s">
        <v>118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2:28" ht="30">
      <c r="B3" s="146" t="s">
        <v>47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spans="2:28" ht="30">
      <c r="B4" s="146" t="s">
        <v>216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</row>
    <row r="6" spans="2:28" ht="30">
      <c r="B6" s="13" t="s">
        <v>114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76" t="s">
        <v>1</v>
      </c>
      <c r="D8" s="146" t="s">
        <v>49</v>
      </c>
      <c r="E8" s="146" t="s">
        <v>49</v>
      </c>
      <c r="F8" s="146" t="s">
        <v>49</v>
      </c>
      <c r="G8" s="146" t="s">
        <v>49</v>
      </c>
      <c r="H8" s="146" t="s">
        <v>49</v>
      </c>
      <c r="I8" s="146" t="s">
        <v>49</v>
      </c>
      <c r="J8" s="146" t="s">
        <v>49</v>
      </c>
      <c r="L8" s="146" t="s">
        <v>50</v>
      </c>
      <c r="M8" s="146" t="s">
        <v>50</v>
      </c>
      <c r="N8" s="146" t="s">
        <v>50</v>
      </c>
      <c r="O8" s="146" t="s">
        <v>50</v>
      </c>
      <c r="P8" s="146" t="s">
        <v>50</v>
      </c>
      <c r="Q8" s="146" t="s">
        <v>50</v>
      </c>
      <c r="R8" s="146" t="s">
        <v>50</v>
      </c>
    </row>
    <row r="9" spans="2:28" s="4" customFormat="1" ht="63" customHeight="1">
      <c r="B9" s="176" t="s">
        <v>1</v>
      </c>
      <c r="D9" s="149" t="s">
        <v>5</v>
      </c>
      <c r="E9" s="41"/>
      <c r="F9" s="149" t="s">
        <v>64</v>
      </c>
      <c r="G9" s="41"/>
      <c r="H9" s="149" t="s">
        <v>65</v>
      </c>
      <c r="I9" s="41"/>
      <c r="J9" s="149" t="s">
        <v>67</v>
      </c>
      <c r="L9" s="149" t="s">
        <v>5</v>
      </c>
      <c r="M9" s="41"/>
      <c r="N9" s="149" t="s">
        <v>64</v>
      </c>
      <c r="O9" s="41"/>
      <c r="P9" s="149" t="s">
        <v>65</v>
      </c>
      <c r="Q9" s="41"/>
      <c r="R9" s="149" t="s">
        <v>67</v>
      </c>
    </row>
    <row r="10" spans="2:28">
      <c r="B10" s="37" t="s">
        <v>144</v>
      </c>
      <c r="D10" s="143">
        <v>9685</v>
      </c>
      <c r="E10" s="87"/>
      <c r="F10" s="143">
        <v>791851535</v>
      </c>
      <c r="G10" s="87"/>
      <c r="H10" s="143">
        <v>723497175</v>
      </c>
      <c r="I10" s="87"/>
      <c r="J10" s="143">
        <v>68354360</v>
      </c>
      <c r="K10" s="87"/>
      <c r="L10" s="143">
        <v>9685</v>
      </c>
      <c r="M10" s="87"/>
      <c r="N10" s="143">
        <v>791851535</v>
      </c>
      <c r="O10" s="87"/>
      <c r="P10" s="143">
        <v>723497175</v>
      </c>
      <c r="Q10" s="87"/>
      <c r="R10" s="143">
        <v>68354360</v>
      </c>
      <c r="V10" s="115">
        <v>6.5500000000000003E-2</v>
      </c>
    </row>
    <row r="11" spans="2:28">
      <c r="B11" s="2" t="s">
        <v>208</v>
      </c>
      <c r="D11" s="89">
        <v>1</v>
      </c>
      <c r="E11" s="87"/>
      <c r="F11" s="89">
        <v>1</v>
      </c>
      <c r="G11" s="87"/>
      <c r="H11" s="89">
        <v>5151</v>
      </c>
      <c r="I11" s="87"/>
      <c r="J11" s="89">
        <v>-5150</v>
      </c>
      <c r="K11" s="87"/>
      <c r="L11" s="89">
        <v>1</v>
      </c>
      <c r="M11" s="87"/>
      <c r="N11" s="89">
        <v>1</v>
      </c>
      <c r="O11" s="87"/>
      <c r="P11" s="89">
        <v>5151</v>
      </c>
      <c r="Q11" s="87"/>
      <c r="R11" s="89">
        <v>-5150</v>
      </c>
      <c r="V11" s="115"/>
    </row>
    <row r="12" spans="2:28">
      <c r="B12" s="2" t="s">
        <v>179</v>
      </c>
      <c r="D12" s="89">
        <v>1</v>
      </c>
      <c r="E12" s="87"/>
      <c r="F12" s="89">
        <v>1</v>
      </c>
      <c r="G12" s="87"/>
      <c r="H12" s="89">
        <v>20137</v>
      </c>
      <c r="I12" s="87"/>
      <c r="J12" s="89">
        <v>-20136</v>
      </c>
      <c r="K12" s="87"/>
      <c r="L12" s="89">
        <v>1</v>
      </c>
      <c r="M12" s="87"/>
      <c r="N12" s="89">
        <v>1</v>
      </c>
      <c r="O12" s="87"/>
      <c r="P12" s="89">
        <v>20137</v>
      </c>
      <c r="Q12" s="87"/>
      <c r="R12" s="89">
        <v>-20136</v>
      </c>
      <c r="V12" s="115"/>
    </row>
    <row r="13" spans="2:28">
      <c r="B13" s="2" t="s">
        <v>99</v>
      </c>
      <c r="D13" s="89">
        <v>1200</v>
      </c>
      <c r="E13" s="87"/>
      <c r="F13" s="89">
        <v>1065550836</v>
      </c>
      <c r="G13" s="87"/>
      <c r="H13" s="89">
        <v>1073015881</v>
      </c>
      <c r="I13" s="87"/>
      <c r="J13" s="89">
        <v>-7465045</v>
      </c>
      <c r="K13" s="87"/>
      <c r="L13" s="89">
        <v>1200</v>
      </c>
      <c r="M13" s="87"/>
      <c r="N13" s="89">
        <v>1065550836</v>
      </c>
      <c r="O13" s="87"/>
      <c r="P13" s="89">
        <v>1073015881</v>
      </c>
      <c r="Q13" s="87"/>
      <c r="R13" s="89">
        <v>-7465045</v>
      </c>
      <c r="V13" s="115"/>
    </row>
    <row r="14" spans="2:28">
      <c r="B14" s="2" t="s">
        <v>202</v>
      </c>
      <c r="D14" s="89">
        <v>1000</v>
      </c>
      <c r="E14" s="87"/>
      <c r="F14" s="89">
        <v>907155549</v>
      </c>
      <c r="G14" s="87"/>
      <c r="H14" s="89">
        <v>915525031</v>
      </c>
      <c r="I14" s="87"/>
      <c r="J14" s="89">
        <v>-8369482</v>
      </c>
      <c r="K14" s="87"/>
      <c r="L14" s="89">
        <v>1000</v>
      </c>
      <c r="M14" s="87"/>
      <c r="N14" s="89">
        <v>907155549</v>
      </c>
      <c r="O14" s="87"/>
      <c r="P14" s="89">
        <v>915525031</v>
      </c>
      <c r="Q14" s="87"/>
      <c r="R14" s="89">
        <v>-8369482</v>
      </c>
      <c r="V14" s="115"/>
    </row>
    <row r="15" spans="2:28">
      <c r="B15" s="2" t="s">
        <v>199</v>
      </c>
      <c r="D15" s="89">
        <v>5000</v>
      </c>
      <c r="E15" s="87"/>
      <c r="F15" s="89">
        <v>3304454963</v>
      </c>
      <c r="G15" s="87"/>
      <c r="H15" s="89">
        <v>3316138840</v>
      </c>
      <c r="I15" s="87"/>
      <c r="J15" s="89">
        <v>-11683877</v>
      </c>
      <c r="K15" s="87"/>
      <c r="L15" s="89">
        <v>5000</v>
      </c>
      <c r="M15" s="87"/>
      <c r="N15" s="89">
        <v>3304454963</v>
      </c>
      <c r="O15" s="87"/>
      <c r="P15" s="89">
        <v>3316138840</v>
      </c>
      <c r="Q15" s="87"/>
      <c r="R15" s="89">
        <v>-11683877</v>
      </c>
      <c r="V15" s="115"/>
    </row>
    <row r="16" spans="2:28">
      <c r="B16" s="2" t="s">
        <v>191</v>
      </c>
      <c r="D16" s="89">
        <v>1500</v>
      </c>
      <c r="E16" s="87"/>
      <c r="F16" s="89">
        <v>1397701626</v>
      </c>
      <c r="G16" s="87"/>
      <c r="H16" s="89">
        <v>1410082047</v>
      </c>
      <c r="I16" s="87"/>
      <c r="J16" s="89">
        <v>-12380421</v>
      </c>
      <c r="K16" s="87"/>
      <c r="L16" s="89">
        <v>1500</v>
      </c>
      <c r="M16" s="87"/>
      <c r="N16" s="89">
        <v>1397701626</v>
      </c>
      <c r="O16" s="87"/>
      <c r="P16" s="89">
        <v>1410082047</v>
      </c>
      <c r="Q16" s="87"/>
      <c r="R16" s="89">
        <v>-12380421</v>
      </c>
      <c r="V16" s="115"/>
    </row>
    <row r="17" spans="2:22">
      <c r="B17" s="2" t="s">
        <v>209</v>
      </c>
      <c r="D17" s="89">
        <v>0</v>
      </c>
      <c r="E17" s="87"/>
      <c r="F17" s="89">
        <v>0</v>
      </c>
      <c r="G17" s="87"/>
      <c r="H17" s="89">
        <v>0</v>
      </c>
      <c r="I17" s="87"/>
      <c r="J17" s="89">
        <v>0</v>
      </c>
      <c r="K17" s="87"/>
      <c r="L17" s="89">
        <v>1500</v>
      </c>
      <c r="M17" s="87"/>
      <c r="N17" s="89">
        <v>945578585</v>
      </c>
      <c r="O17" s="87"/>
      <c r="P17" s="89">
        <v>958788188</v>
      </c>
      <c r="Q17" s="87"/>
      <c r="R17" s="89">
        <v>-13209603</v>
      </c>
      <c r="V17" s="115"/>
    </row>
    <row r="18" spans="2:22">
      <c r="B18" s="2" t="s">
        <v>181</v>
      </c>
      <c r="D18" s="89">
        <v>1300</v>
      </c>
      <c r="E18" s="87"/>
      <c r="F18" s="89">
        <v>1068385324</v>
      </c>
      <c r="G18" s="87"/>
      <c r="H18" s="89">
        <v>1083621358</v>
      </c>
      <c r="I18" s="87"/>
      <c r="J18" s="89">
        <v>-15236034</v>
      </c>
      <c r="K18" s="87"/>
      <c r="L18" s="89">
        <v>1300</v>
      </c>
      <c r="M18" s="87"/>
      <c r="N18" s="89">
        <v>1068385324</v>
      </c>
      <c r="O18" s="87"/>
      <c r="P18" s="89">
        <v>1083621358</v>
      </c>
      <c r="Q18" s="87"/>
      <c r="R18" s="89">
        <v>-15236034</v>
      </c>
      <c r="V18" s="115"/>
    </row>
    <row r="19" spans="2:22">
      <c r="B19" s="2" t="s">
        <v>207</v>
      </c>
      <c r="D19" s="89">
        <v>0</v>
      </c>
      <c r="E19" s="87"/>
      <c r="F19" s="89">
        <v>0</v>
      </c>
      <c r="G19" s="87"/>
      <c r="H19" s="89">
        <v>0</v>
      </c>
      <c r="I19" s="87"/>
      <c r="J19" s="89">
        <v>0</v>
      </c>
      <c r="K19" s="87"/>
      <c r="L19" s="89">
        <v>2000</v>
      </c>
      <c r="M19" s="87"/>
      <c r="N19" s="89">
        <v>1321980349</v>
      </c>
      <c r="O19" s="87"/>
      <c r="P19" s="89">
        <v>1339823113</v>
      </c>
      <c r="Q19" s="87"/>
      <c r="R19" s="89">
        <v>-17842764</v>
      </c>
      <c r="V19" s="115"/>
    </row>
    <row r="20" spans="2:22">
      <c r="B20" s="2" t="s">
        <v>101</v>
      </c>
      <c r="D20" s="89">
        <v>1100</v>
      </c>
      <c r="E20" s="87"/>
      <c r="F20" s="89">
        <v>927264907</v>
      </c>
      <c r="G20" s="87"/>
      <c r="H20" s="89">
        <v>945681164</v>
      </c>
      <c r="I20" s="87"/>
      <c r="J20" s="89">
        <v>-18416257</v>
      </c>
      <c r="K20" s="87"/>
      <c r="L20" s="89">
        <v>1100</v>
      </c>
      <c r="M20" s="87"/>
      <c r="N20" s="89">
        <v>927264907</v>
      </c>
      <c r="O20" s="87"/>
      <c r="P20" s="89">
        <v>945681164</v>
      </c>
      <c r="Q20" s="87"/>
      <c r="R20" s="89">
        <v>-18416257</v>
      </c>
      <c r="V20" s="115"/>
    </row>
    <row r="21" spans="2:22">
      <c r="B21" s="2" t="s">
        <v>212</v>
      </c>
      <c r="D21" s="89">
        <v>300000</v>
      </c>
      <c r="E21" s="87"/>
      <c r="F21" s="89">
        <v>505772641</v>
      </c>
      <c r="G21" s="87"/>
      <c r="H21" s="89">
        <v>545137020</v>
      </c>
      <c r="I21" s="87"/>
      <c r="J21" s="89">
        <v>-39364379</v>
      </c>
      <c r="K21" s="87"/>
      <c r="L21" s="89">
        <v>300000</v>
      </c>
      <c r="M21" s="87"/>
      <c r="N21" s="89">
        <v>505772641</v>
      </c>
      <c r="O21" s="87"/>
      <c r="P21" s="89">
        <v>545137020</v>
      </c>
      <c r="Q21" s="87"/>
      <c r="R21" s="89">
        <v>-39364379</v>
      </c>
      <c r="V21" s="115"/>
    </row>
    <row r="22" spans="2:22">
      <c r="B22" s="2" t="s">
        <v>195</v>
      </c>
      <c r="D22" s="89">
        <v>83708</v>
      </c>
      <c r="E22" s="87"/>
      <c r="F22" s="89">
        <v>208440898</v>
      </c>
      <c r="G22" s="87"/>
      <c r="H22" s="89">
        <v>254123148</v>
      </c>
      <c r="I22" s="87"/>
      <c r="J22" s="89">
        <v>-45682250</v>
      </c>
      <c r="K22" s="87"/>
      <c r="L22" s="89">
        <v>83708</v>
      </c>
      <c r="M22" s="87"/>
      <c r="N22" s="89">
        <v>208440898</v>
      </c>
      <c r="O22" s="87"/>
      <c r="P22" s="89">
        <v>254123148</v>
      </c>
      <c r="Q22" s="87"/>
      <c r="R22" s="89">
        <v>-45682250</v>
      </c>
      <c r="V22" s="115"/>
    </row>
    <row r="23" spans="2:22">
      <c r="B23" s="2" t="s">
        <v>96</v>
      </c>
      <c r="D23" s="89">
        <v>6000</v>
      </c>
      <c r="E23" s="87"/>
      <c r="F23" s="89">
        <v>5173147201</v>
      </c>
      <c r="G23" s="87"/>
      <c r="H23" s="89">
        <v>5239612148</v>
      </c>
      <c r="I23" s="87"/>
      <c r="J23" s="89">
        <v>-66464947</v>
      </c>
      <c r="K23" s="87"/>
      <c r="L23" s="89">
        <v>6000</v>
      </c>
      <c r="M23" s="87"/>
      <c r="N23" s="89">
        <v>5173147201</v>
      </c>
      <c r="O23" s="87"/>
      <c r="P23" s="89">
        <v>5239612148</v>
      </c>
      <c r="Q23" s="87"/>
      <c r="R23" s="89">
        <v>-66464947</v>
      </c>
      <c r="V23" s="115"/>
    </row>
    <row r="24" spans="2:22">
      <c r="B24" s="2" t="s">
        <v>210</v>
      </c>
      <c r="D24" s="89">
        <v>30000</v>
      </c>
      <c r="E24" s="87"/>
      <c r="F24" s="89">
        <v>4882802919</v>
      </c>
      <c r="G24" s="87"/>
      <c r="H24" s="89">
        <v>5263841756</v>
      </c>
      <c r="I24" s="87"/>
      <c r="J24" s="89">
        <v>-381038837</v>
      </c>
      <c r="K24" s="87"/>
      <c r="L24" s="89">
        <v>30000</v>
      </c>
      <c r="M24" s="87"/>
      <c r="N24" s="89">
        <v>4882802919</v>
      </c>
      <c r="O24" s="87"/>
      <c r="P24" s="89">
        <v>5263841756</v>
      </c>
      <c r="Q24" s="87"/>
      <c r="R24" s="89">
        <v>-381038837</v>
      </c>
      <c r="V24" s="115"/>
    </row>
    <row r="25" spans="2:22">
      <c r="B25" s="2" t="s">
        <v>160</v>
      </c>
      <c r="D25" s="89">
        <v>23200</v>
      </c>
      <c r="E25" s="87"/>
      <c r="F25" s="89">
        <v>16873077211</v>
      </c>
      <c r="G25" s="87"/>
      <c r="H25" s="89">
        <v>17037404214</v>
      </c>
      <c r="I25" s="87"/>
      <c r="J25" s="89">
        <v>-164327003</v>
      </c>
      <c r="K25" s="87"/>
      <c r="L25" s="89">
        <v>42300</v>
      </c>
      <c r="M25" s="87"/>
      <c r="N25" s="89">
        <v>30608452230</v>
      </c>
      <c r="O25" s="87"/>
      <c r="P25" s="89">
        <v>31063887849</v>
      </c>
      <c r="Q25" s="87"/>
      <c r="R25" s="89">
        <v>-455435619</v>
      </c>
      <c r="V25" s="115"/>
    </row>
    <row r="26" spans="2:22">
      <c r="D26" s="3"/>
      <c r="F26" s="3"/>
      <c r="H26" s="3"/>
      <c r="J26" s="3"/>
      <c r="L26" s="3"/>
      <c r="N26" s="3"/>
      <c r="P26" s="3"/>
      <c r="R26" s="3"/>
    </row>
    <row r="27" spans="2:22" ht="21.75" thickBot="1">
      <c r="B27" s="30" t="s">
        <v>82</v>
      </c>
      <c r="D27" s="9">
        <f>SUM(D10:D26)</f>
        <v>463695</v>
      </c>
      <c r="E27" s="9">
        <f t="shared" ref="E27:Q27" si="0">SUM(E10:E25)</f>
        <v>0</v>
      </c>
      <c r="F27" s="9">
        <f>SUM(F10:F25)</f>
        <v>37105605612</v>
      </c>
      <c r="G27" s="9">
        <f t="shared" si="0"/>
        <v>0</v>
      </c>
      <c r="H27" s="9">
        <f>SUM(H10:H25)</f>
        <v>37807705070</v>
      </c>
      <c r="I27" s="9">
        <f t="shared" si="0"/>
        <v>0</v>
      </c>
      <c r="J27" s="9">
        <f>SUM(J10:J25)</f>
        <v>-702099458</v>
      </c>
      <c r="K27" s="9">
        <f t="shared" si="0"/>
        <v>0</v>
      </c>
      <c r="L27" s="9">
        <f>SUM(L10:L25)</f>
        <v>486295</v>
      </c>
      <c r="M27" s="9">
        <f t="shared" si="0"/>
        <v>0</v>
      </c>
      <c r="N27" s="9">
        <f>SUM(N10:N25)</f>
        <v>53108539565</v>
      </c>
      <c r="O27" s="9">
        <f t="shared" si="0"/>
        <v>0</v>
      </c>
      <c r="P27" s="9">
        <f>SUM(P10:P25)</f>
        <v>54132800006</v>
      </c>
      <c r="Q27" s="9">
        <f t="shared" si="0"/>
        <v>0</v>
      </c>
      <c r="R27" s="64">
        <f>SUM(R10:R26)</f>
        <v>-1024260441</v>
      </c>
    </row>
    <row r="28" spans="2:22" ht="21.75" thickTop="1"/>
    <row r="29" spans="2:22" ht="26.25">
      <c r="J29" s="26">
        <v>13</v>
      </c>
    </row>
  </sheetData>
  <sortState xmlns:xlrd2="http://schemas.microsoft.com/office/spreadsheetml/2017/richdata2" ref="B10:R25">
    <sortCondition descending="1" ref="R10:R25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4" orientation="landscape" r:id="rId1"/>
  <rowBreaks count="1" manualBreakCount="1">
    <brk id="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0"/>
  <sheetViews>
    <sheetView rightToLeft="1" view="pageBreakPreview" topLeftCell="A6" zoomScale="85" zoomScaleNormal="70" zoomScaleSheetLayoutView="85" workbookViewId="0">
      <selection activeCell="R25" sqref="R25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6" t="s">
        <v>118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6"/>
      <c r="R2" s="16"/>
      <c r="S2" s="16"/>
      <c r="T2" s="16"/>
      <c r="U2" s="16"/>
    </row>
    <row r="3" spans="2:28" ht="30">
      <c r="B3" s="146" t="s">
        <v>47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6"/>
      <c r="R3" s="16"/>
    </row>
    <row r="4" spans="2:28" ht="30">
      <c r="B4" s="146" t="s">
        <v>216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6"/>
      <c r="R4" s="16"/>
    </row>
    <row r="5" spans="2:28" ht="54" customHeight="1"/>
    <row r="6" spans="2:28" s="2" customFormat="1" ht="30">
      <c r="B6" s="13" t="s">
        <v>115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>
      <c r="B7" s="147" t="s">
        <v>51</v>
      </c>
      <c r="D7" s="148" t="s">
        <v>49</v>
      </c>
      <c r="E7" s="148" t="s">
        <v>49</v>
      </c>
      <c r="F7" s="148" t="s">
        <v>49</v>
      </c>
      <c r="G7" s="148" t="s">
        <v>49</v>
      </c>
      <c r="H7" s="148" t="s">
        <v>49</v>
      </c>
      <c r="I7" s="148" t="s">
        <v>49</v>
      </c>
      <c r="J7" s="148" t="s">
        <v>49</v>
      </c>
      <c r="L7" s="148" t="s">
        <v>50</v>
      </c>
      <c r="M7" s="148" t="s">
        <v>50</v>
      </c>
      <c r="N7" s="148" t="s">
        <v>50</v>
      </c>
      <c r="O7" s="148" t="s">
        <v>50</v>
      </c>
      <c r="P7" s="148" t="s">
        <v>50</v>
      </c>
      <c r="Q7" s="148" t="s">
        <v>50</v>
      </c>
      <c r="R7" s="148" t="s">
        <v>50</v>
      </c>
    </row>
    <row r="8" spans="2:28" s="45" customFormat="1" ht="48" customHeight="1">
      <c r="B8" s="147" t="s">
        <v>51</v>
      </c>
      <c r="D8" s="188" t="s">
        <v>72</v>
      </c>
      <c r="E8" s="46"/>
      <c r="F8" s="188" t="s">
        <v>69</v>
      </c>
      <c r="G8" s="46"/>
      <c r="H8" s="188" t="s">
        <v>70</v>
      </c>
      <c r="I8" s="46"/>
      <c r="J8" s="188" t="s">
        <v>73</v>
      </c>
      <c r="L8" s="188" t="s">
        <v>72</v>
      </c>
      <c r="M8" s="46"/>
      <c r="N8" s="188" t="s">
        <v>69</v>
      </c>
      <c r="O8" s="46"/>
      <c r="P8" s="188" t="s">
        <v>70</v>
      </c>
      <c r="Q8" s="46"/>
      <c r="R8" s="188" t="s">
        <v>73</v>
      </c>
    </row>
    <row r="9" spans="2:28" ht="21.75">
      <c r="B9" s="41" t="s">
        <v>145</v>
      </c>
      <c r="C9" s="4"/>
      <c r="D9" s="83">
        <v>509678705</v>
      </c>
      <c r="E9" s="6"/>
      <c r="F9" s="83">
        <v>877078700</v>
      </c>
      <c r="G9" s="6"/>
      <c r="H9" s="83">
        <v>0</v>
      </c>
      <c r="I9" s="6"/>
      <c r="J9" s="83">
        <v>1386757405</v>
      </c>
      <c r="K9" s="6"/>
      <c r="L9" s="83">
        <v>1004618564</v>
      </c>
      <c r="M9" s="6"/>
      <c r="N9" s="83">
        <v>828540399</v>
      </c>
      <c r="O9" s="6"/>
      <c r="P9" s="83">
        <v>0</v>
      </c>
      <c r="Q9" s="4"/>
      <c r="R9" s="83">
        <v>1833158963</v>
      </c>
    </row>
    <row r="10" spans="2:28" ht="21.75">
      <c r="B10" s="4" t="s">
        <v>202</v>
      </c>
      <c r="C10" s="4"/>
      <c r="D10" s="84">
        <v>0</v>
      </c>
      <c r="E10" s="6"/>
      <c r="F10" s="84">
        <v>533349613</v>
      </c>
      <c r="G10" s="6"/>
      <c r="H10" s="84">
        <v>-8369482</v>
      </c>
      <c r="I10" s="6"/>
      <c r="J10" s="84">
        <v>524980131</v>
      </c>
      <c r="K10" s="6"/>
      <c r="L10" s="84">
        <v>0</v>
      </c>
      <c r="M10" s="6"/>
      <c r="N10" s="84">
        <v>399920901</v>
      </c>
      <c r="O10" s="6"/>
      <c r="P10" s="84">
        <v>-8369482</v>
      </c>
      <c r="Q10" s="4"/>
      <c r="R10" s="84">
        <v>391551419</v>
      </c>
      <c r="V10" s="118">
        <v>-2.8E-3</v>
      </c>
    </row>
    <row r="11" spans="2:28" ht="21.75">
      <c r="B11" s="4" t="s">
        <v>97</v>
      </c>
      <c r="C11" s="4"/>
      <c r="D11" s="84">
        <v>0</v>
      </c>
      <c r="E11" s="6"/>
      <c r="F11" s="84">
        <v>493126281</v>
      </c>
      <c r="G11" s="6"/>
      <c r="H11" s="84">
        <v>0</v>
      </c>
      <c r="I11" s="6"/>
      <c r="J11" s="84">
        <v>493126281</v>
      </c>
      <c r="K11" s="6"/>
      <c r="L11" s="84">
        <v>0</v>
      </c>
      <c r="M11" s="6"/>
      <c r="N11" s="84">
        <v>339926219</v>
      </c>
      <c r="O11" s="6"/>
      <c r="P11" s="84">
        <v>0</v>
      </c>
      <c r="Q11" s="4"/>
      <c r="R11" s="84">
        <v>339926219</v>
      </c>
      <c r="V11" s="118">
        <v>-6.1000000000000004E-3</v>
      </c>
    </row>
    <row r="12" spans="2:28" ht="21.75">
      <c r="B12" s="4" t="s">
        <v>188</v>
      </c>
      <c r="C12" s="4"/>
      <c r="D12" s="84">
        <v>0</v>
      </c>
      <c r="E12" s="6"/>
      <c r="F12" s="84">
        <v>312983062</v>
      </c>
      <c r="G12" s="6"/>
      <c r="H12" s="84">
        <v>0</v>
      </c>
      <c r="I12" s="6"/>
      <c r="J12" s="84">
        <v>312983062</v>
      </c>
      <c r="K12" s="6"/>
      <c r="L12" s="84">
        <v>0</v>
      </c>
      <c r="M12" s="6"/>
      <c r="N12" s="84">
        <v>275767608</v>
      </c>
      <c r="O12" s="6"/>
      <c r="P12" s="84">
        <v>0</v>
      </c>
      <c r="Q12" s="4"/>
      <c r="R12" s="84">
        <v>275767608</v>
      </c>
    </row>
    <row r="13" spans="2:28" ht="21.75">
      <c r="B13" s="4" t="s">
        <v>191</v>
      </c>
      <c r="C13" s="4"/>
      <c r="D13" s="84">
        <v>0</v>
      </c>
      <c r="E13" s="6"/>
      <c r="F13" s="84">
        <v>211811922</v>
      </c>
      <c r="G13" s="6"/>
      <c r="H13" s="84">
        <v>-12380421</v>
      </c>
      <c r="I13" s="6"/>
      <c r="J13" s="84">
        <v>199431501</v>
      </c>
      <c r="K13" s="6"/>
      <c r="L13" s="84">
        <v>0</v>
      </c>
      <c r="M13" s="6"/>
      <c r="N13" s="84">
        <v>151153918</v>
      </c>
      <c r="O13" s="6"/>
      <c r="P13" s="84">
        <v>-12380421</v>
      </c>
      <c r="Q13" s="4"/>
      <c r="R13" s="84">
        <v>138773497</v>
      </c>
      <c r="V13" s="1">
        <f>SUM(V10:V11)</f>
        <v>-8.8999999999999999E-3</v>
      </c>
    </row>
    <row r="14" spans="2:28" ht="21.75">
      <c r="B14" s="4" t="s">
        <v>99</v>
      </c>
      <c r="C14" s="4"/>
      <c r="D14" s="84">
        <v>0</v>
      </c>
      <c r="E14" s="6"/>
      <c r="F14" s="84">
        <v>143731485</v>
      </c>
      <c r="G14" s="6"/>
      <c r="H14" s="84">
        <v>-7465045</v>
      </c>
      <c r="I14" s="6"/>
      <c r="J14" s="84">
        <v>136266440</v>
      </c>
      <c r="K14" s="6"/>
      <c r="L14" s="84">
        <v>0</v>
      </c>
      <c r="M14" s="6"/>
      <c r="N14" s="84">
        <v>109145015</v>
      </c>
      <c r="O14" s="6"/>
      <c r="P14" s="84">
        <v>-7465045</v>
      </c>
      <c r="Q14" s="4"/>
      <c r="R14" s="84">
        <v>101679970</v>
      </c>
    </row>
    <row r="15" spans="2:28" ht="21.75">
      <c r="B15" s="4" t="s">
        <v>143</v>
      </c>
      <c r="C15" s="4"/>
      <c r="D15" s="84">
        <v>0</v>
      </c>
      <c r="E15" s="6"/>
      <c r="F15" s="84">
        <v>4136810</v>
      </c>
      <c r="G15" s="6"/>
      <c r="H15" s="84">
        <v>0</v>
      </c>
      <c r="I15" s="6"/>
      <c r="J15" s="84">
        <v>4136810</v>
      </c>
      <c r="K15" s="6"/>
      <c r="L15" s="84">
        <v>0</v>
      </c>
      <c r="M15" s="6"/>
      <c r="N15" s="84">
        <v>4188741</v>
      </c>
      <c r="O15" s="6"/>
      <c r="P15" s="84">
        <v>0</v>
      </c>
      <c r="Q15" s="4"/>
      <c r="R15" s="84">
        <v>4188741</v>
      </c>
    </row>
    <row r="16" spans="2:28" ht="21.75">
      <c r="B16" s="4" t="s">
        <v>199</v>
      </c>
      <c r="C16" s="4"/>
      <c r="D16" s="84">
        <v>0</v>
      </c>
      <c r="E16" s="6"/>
      <c r="F16" s="84">
        <v>0</v>
      </c>
      <c r="G16" s="6"/>
      <c r="H16" s="84">
        <v>-11683877</v>
      </c>
      <c r="I16" s="6"/>
      <c r="J16" s="84">
        <v>-11683877</v>
      </c>
      <c r="K16" s="6"/>
      <c r="L16" s="84">
        <v>0</v>
      </c>
      <c r="M16" s="6"/>
      <c r="N16" s="84">
        <v>0</v>
      </c>
      <c r="O16" s="6"/>
      <c r="P16" s="84">
        <v>-11683877</v>
      </c>
      <c r="Q16" s="4"/>
      <c r="R16" s="84">
        <v>-11683877</v>
      </c>
    </row>
    <row r="17" spans="2:18" ht="21.75">
      <c r="B17" s="4" t="s">
        <v>209</v>
      </c>
      <c r="C17" s="4"/>
      <c r="D17" s="84">
        <v>0</v>
      </c>
      <c r="E17" s="6"/>
      <c r="F17" s="84">
        <v>0</v>
      </c>
      <c r="G17" s="6"/>
      <c r="H17" s="84">
        <v>0</v>
      </c>
      <c r="I17" s="6"/>
      <c r="J17" s="84">
        <v>0</v>
      </c>
      <c r="K17" s="6"/>
      <c r="L17" s="84">
        <v>0</v>
      </c>
      <c r="M17" s="6"/>
      <c r="N17" s="84">
        <v>0</v>
      </c>
      <c r="O17" s="6"/>
      <c r="P17" s="84">
        <v>-13209603</v>
      </c>
      <c r="Q17" s="4"/>
      <c r="R17" s="84">
        <v>-13209603</v>
      </c>
    </row>
    <row r="18" spans="2:18" ht="21.75">
      <c r="B18" s="4" t="s">
        <v>181</v>
      </c>
      <c r="C18" s="4"/>
      <c r="D18" s="84">
        <v>0</v>
      </c>
      <c r="E18" s="6"/>
      <c r="F18" s="84">
        <v>0</v>
      </c>
      <c r="G18" s="6"/>
      <c r="H18" s="84">
        <v>-15236034</v>
      </c>
      <c r="I18" s="6"/>
      <c r="J18" s="84">
        <v>-15236034</v>
      </c>
      <c r="K18" s="6"/>
      <c r="L18" s="84">
        <v>0</v>
      </c>
      <c r="M18" s="6"/>
      <c r="N18" s="84">
        <v>0</v>
      </c>
      <c r="O18" s="6"/>
      <c r="P18" s="84">
        <v>-15236034</v>
      </c>
      <c r="Q18" s="4"/>
      <c r="R18" s="84">
        <v>-15236034</v>
      </c>
    </row>
    <row r="19" spans="2:18" ht="21.75">
      <c r="B19" s="4" t="s">
        <v>207</v>
      </c>
      <c r="C19" s="4"/>
      <c r="D19" s="84">
        <v>0</v>
      </c>
      <c r="E19" s="6"/>
      <c r="F19" s="84">
        <v>0</v>
      </c>
      <c r="G19" s="6"/>
      <c r="H19" s="84">
        <v>0</v>
      </c>
      <c r="I19" s="6"/>
      <c r="J19" s="84">
        <v>0</v>
      </c>
      <c r="K19" s="6"/>
      <c r="L19" s="84">
        <v>0</v>
      </c>
      <c r="M19" s="6"/>
      <c r="N19" s="84">
        <v>0</v>
      </c>
      <c r="O19" s="6"/>
      <c r="P19" s="84">
        <v>-17842764</v>
      </c>
      <c r="Q19" s="4"/>
      <c r="R19" s="84">
        <v>-17842764</v>
      </c>
    </row>
    <row r="20" spans="2:18" ht="21.75">
      <c r="B20" s="4" t="s">
        <v>101</v>
      </c>
      <c r="C20" s="4"/>
      <c r="D20" s="84">
        <v>0</v>
      </c>
      <c r="E20" s="6"/>
      <c r="F20" s="84">
        <v>0</v>
      </c>
      <c r="G20" s="6"/>
      <c r="H20" s="84">
        <v>-18416257</v>
      </c>
      <c r="I20" s="6"/>
      <c r="J20" s="84">
        <v>-18416257</v>
      </c>
      <c r="K20" s="6"/>
      <c r="L20" s="84">
        <v>0</v>
      </c>
      <c r="M20" s="6"/>
      <c r="N20" s="84">
        <v>0</v>
      </c>
      <c r="O20" s="6"/>
      <c r="P20" s="84">
        <v>-18416257</v>
      </c>
      <c r="Q20" s="4"/>
      <c r="R20" s="84">
        <v>-18416257</v>
      </c>
    </row>
    <row r="21" spans="2:18" ht="21.75">
      <c r="B21" s="4" t="s">
        <v>96</v>
      </c>
      <c r="C21" s="4"/>
      <c r="D21" s="84">
        <v>0</v>
      </c>
      <c r="E21" s="6"/>
      <c r="F21" s="84">
        <v>0</v>
      </c>
      <c r="G21" s="6"/>
      <c r="H21" s="84">
        <v>-66464947</v>
      </c>
      <c r="I21" s="6"/>
      <c r="J21" s="84">
        <v>-66464947</v>
      </c>
      <c r="K21" s="6"/>
      <c r="L21" s="84">
        <v>0</v>
      </c>
      <c r="M21" s="6"/>
      <c r="N21" s="84">
        <v>0</v>
      </c>
      <c r="O21" s="6"/>
      <c r="P21" s="84">
        <v>-66464947</v>
      </c>
      <c r="Q21" s="4"/>
      <c r="R21" s="84">
        <v>-66464947</v>
      </c>
    </row>
    <row r="22" spans="2:18" ht="21.75">
      <c r="B22" s="4" t="s">
        <v>160</v>
      </c>
      <c r="C22" s="4"/>
      <c r="D22" s="84">
        <v>0</v>
      </c>
      <c r="E22" s="6"/>
      <c r="F22" s="84">
        <v>0</v>
      </c>
      <c r="G22" s="6"/>
      <c r="H22" s="84">
        <v>-164327003</v>
      </c>
      <c r="I22" s="6"/>
      <c r="J22" s="84">
        <v>-164327003</v>
      </c>
      <c r="K22" s="6"/>
      <c r="L22" s="84">
        <v>0</v>
      </c>
      <c r="M22" s="6"/>
      <c r="N22" s="84">
        <v>0</v>
      </c>
      <c r="O22" s="6"/>
      <c r="P22" s="84">
        <v>-455435619</v>
      </c>
      <c r="Q22" s="4"/>
      <c r="R22" s="84">
        <v>-455435619</v>
      </c>
    </row>
    <row r="23" spans="2:18" ht="21.75">
      <c r="B23" s="4"/>
      <c r="C23" s="4"/>
      <c r="D23" s="84"/>
      <c r="E23" s="6"/>
      <c r="F23" s="84"/>
      <c r="G23" s="6"/>
      <c r="H23" s="84"/>
      <c r="I23" s="6"/>
      <c r="J23" s="84"/>
      <c r="K23" s="6"/>
      <c r="L23" s="84">
        <v>0</v>
      </c>
      <c r="M23" s="6"/>
      <c r="N23" s="84"/>
      <c r="O23" s="6"/>
      <c r="P23" s="84"/>
      <c r="Q23" s="4"/>
      <c r="R23" s="84"/>
    </row>
    <row r="24" spans="2:18" ht="24.75" thickBot="1">
      <c r="B24" s="25" t="s">
        <v>82</v>
      </c>
      <c r="D24" s="86">
        <f>SUM(D9:D23)</f>
        <v>509678705</v>
      </c>
      <c r="E24" s="86">
        <f t="shared" ref="E24:K24" si="0">SUM(E9:E22)</f>
        <v>0</v>
      </c>
      <c r="F24" s="86">
        <f>SUM(F9:F22)</f>
        <v>2576217873</v>
      </c>
      <c r="G24" s="86">
        <f t="shared" si="0"/>
        <v>0</v>
      </c>
      <c r="H24" s="86">
        <f>SUM(H9:H22)</f>
        <v>-304343066</v>
      </c>
      <c r="I24" s="86">
        <f t="shared" si="0"/>
        <v>0</v>
      </c>
      <c r="J24" s="86">
        <f>SUM(J9:J22)</f>
        <v>2781553512</v>
      </c>
      <c r="K24" s="86">
        <f t="shared" si="0"/>
        <v>0</v>
      </c>
      <c r="L24" s="86">
        <f>SUM(L9:L23)</f>
        <v>1004618564</v>
      </c>
      <c r="M24" s="86">
        <f t="shared" ref="M24:Q24" si="1">SUM(M9:M22)</f>
        <v>0</v>
      </c>
      <c r="N24" s="86">
        <f>SUM(N9:N23)</f>
        <v>2108642801</v>
      </c>
      <c r="O24" s="86">
        <f t="shared" si="1"/>
        <v>0</v>
      </c>
      <c r="P24" s="86">
        <f>SUM(P9:P22)</f>
        <v>-626504049</v>
      </c>
      <c r="Q24" s="86">
        <f t="shared" si="1"/>
        <v>0</v>
      </c>
      <c r="R24" s="86">
        <f>SUM(R9:R22)</f>
        <v>2486757316</v>
      </c>
    </row>
    <row r="25" spans="2:18" ht="21.75" thickTop="1">
      <c r="L25"/>
    </row>
    <row r="26" spans="2:18" ht="30">
      <c r="J26" s="49">
        <v>14</v>
      </c>
      <c r="L26"/>
    </row>
    <row r="27" spans="2:18">
      <c r="L27"/>
    </row>
    <row r="28" spans="2:18">
      <c r="L28"/>
    </row>
    <row r="29" spans="2:18">
      <c r="L29"/>
    </row>
    <row r="30" spans="2:18">
      <c r="L30"/>
    </row>
  </sheetData>
  <sortState xmlns:xlrd2="http://schemas.microsoft.com/office/spreadsheetml/2017/richdata2" ref="B9:R22">
    <sortCondition descending="1" ref="R9:R22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3"/>
  <sheetViews>
    <sheetView rightToLeft="1" view="pageBreakPreview" topLeftCell="A5" zoomScale="70" zoomScaleNormal="70" zoomScaleSheetLayoutView="70" workbookViewId="0">
      <selection activeCell="F31" sqref="F31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46" t="s">
        <v>118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2:28" ht="31.5" customHeight="1">
      <c r="B3" s="146" t="s">
        <v>47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28" ht="31.5" customHeight="1">
      <c r="B4" s="146" t="s">
        <v>216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2:28" ht="73.5" customHeight="1"/>
    <row r="6" spans="2:28" ht="30">
      <c r="B6" s="13" t="s">
        <v>116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45" customHeight="1">
      <c r="B8" s="150" t="s">
        <v>74</v>
      </c>
      <c r="C8" s="150" t="s">
        <v>74</v>
      </c>
      <c r="D8" s="150" t="s">
        <v>74</v>
      </c>
      <c r="F8" s="150" t="s">
        <v>49</v>
      </c>
      <c r="G8" s="150" t="s">
        <v>49</v>
      </c>
      <c r="H8" s="150" t="s">
        <v>49</v>
      </c>
      <c r="J8" s="150" t="s">
        <v>50</v>
      </c>
      <c r="K8" s="150" t="s">
        <v>50</v>
      </c>
      <c r="L8" s="150" t="s">
        <v>50</v>
      </c>
    </row>
    <row r="9" spans="2:28" s="36" customFormat="1" ht="50.25" customHeight="1">
      <c r="B9" s="186" t="s">
        <v>75</v>
      </c>
      <c r="D9" s="186" t="s">
        <v>37</v>
      </c>
      <c r="F9" s="186" t="s">
        <v>76</v>
      </c>
      <c r="H9" s="186" t="s">
        <v>77</v>
      </c>
      <c r="J9" s="186" t="s">
        <v>76</v>
      </c>
      <c r="L9" s="186" t="s">
        <v>77</v>
      </c>
    </row>
    <row r="10" spans="2:28" s="4" customFormat="1" ht="21.75" customHeight="1">
      <c r="B10" s="41" t="s">
        <v>185</v>
      </c>
      <c r="D10" s="63" t="s">
        <v>204</v>
      </c>
      <c r="F10" s="83">
        <v>694112556</v>
      </c>
      <c r="G10" s="6"/>
      <c r="H10" s="11" t="s">
        <v>56</v>
      </c>
      <c r="I10" s="6"/>
      <c r="J10" s="83">
        <v>1449979945</v>
      </c>
      <c r="K10" s="6"/>
      <c r="L10" s="116"/>
    </row>
    <row r="11" spans="2:28" s="4" customFormat="1" ht="21.75" customHeight="1">
      <c r="B11" s="4" t="s">
        <v>175</v>
      </c>
      <c r="D11" s="62" t="s">
        <v>214</v>
      </c>
      <c r="F11" s="84">
        <v>772620229</v>
      </c>
      <c r="G11" s="6"/>
      <c r="H11" s="6" t="s">
        <v>56</v>
      </c>
      <c r="I11" s="6"/>
      <c r="J11" s="84">
        <v>1153494529</v>
      </c>
      <c r="K11" s="6"/>
      <c r="L11" s="38"/>
    </row>
    <row r="12" spans="2:28" s="4" customFormat="1" ht="21.75" customHeight="1">
      <c r="B12" s="4" t="s">
        <v>170</v>
      </c>
      <c r="D12" s="62" t="s">
        <v>171</v>
      </c>
      <c r="F12" s="84">
        <v>428578565</v>
      </c>
      <c r="G12" s="6"/>
      <c r="H12" s="6" t="s">
        <v>56</v>
      </c>
      <c r="I12" s="6"/>
      <c r="J12" s="84">
        <v>919557526</v>
      </c>
      <c r="K12" s="6"/>
      <c r="L12" s="38"/>
    </row>
    <row r="13" spans="2:28" s="4" customFormat="1" ht="21.75" customHeight="1">
      <c r="B13" s="4" t="s">
        <v>170</v>
      </c>
      <c r="D13" s="62" t="s">
        <v>173</v>
      </c>
      <c r="F13" s="84">
        <v>212328766</v>
      </c>
      <c r="G13" s="6"/>
      <c r="H13" s="6" t="s">
        <v>56</v>
      </c>
      <c r="I13" s="6"/>
      <c r="J13" s="84">
        <v>423456834</v>
      </c>
      <c r="K13" s="6"/>
      <c r="L13" s="38"/>
    </row>
    <row r="14" spans="2:28" s="4" customFormat="1" ht="21.75" customHeight="1">
      <c r="B14" s="4" t="s">
        <v>175</v>
      </c>
      <c r="D14" s="62" t="s">
        <v>176</v>
      </c>
      <c r="F14" s="84">
        <v>0</v>
      </c>
      <c r="G14" s="6"/>
      <c r="H14" s="6" t="s">
        <v>56</v>
      </c>
      <c r="I14" s="6"/>
      <c r="J14" s="84">
        <v>168430497</v>
      </c>
      <c r="K14" s="6"/>
      <c r="L14" s="38"/>
    </row>
    <row r="15" spans="2:28" s="4" customFormat="1" ht="21.75" customHeight="1">
      <c r="B15" s="4" t="s">
        <v>175</v>
      </c>
      <c r="D15" s="62" t="s">
        <v>182</v>
      </c>
      <c r="F15" s="84">
        <v>3825137</v>
      </c>
      <c r="G15" s="6"/>
      <c r="H15" s="6" t="s">
        <v>56</v>
      </c>
      <c r="I15" s="6"/>
      <c r="J15" s="84">
        <v>127274042</v>
      </c>
      <c r="K15" s="6"/>
      <c r="L15" s="38"/>
    </row>
    <row r="16" spans="2:28" s="4" customFormat="1" ht="21.75" customHeight="1">
      <c r="B16" s="4" t="s">
        <v>156</v>
      </c>
      <c r="D16" s="62" t="s">
        <v>157</v>
      </c>
      <c r="F16" s="84">
        <v>102748</v>
      </c>
      <c r="G16" s="6"/>
      <c r="H16" s="6" t="s">
        <v>56</v>
      </c>
      <c r="I16" s="6"/>
      <c r="J16" s="84">
        <v>133685</v>
      </c>
      <c r="K16" s="6"/>
      <c r="L16" s="38"/>
    </row>
    <row r="17" spans="2:12" s="4" customFormat="1" ht="21.75" customHeight="1">
      <c r="B17" s="4" t="s">
        <v>106</v>
      </c>
      <c r="D17" s="62" t="s">
        <v>140</v>
      </c>
      <c r="F17" s="84">
        <v>23040</v>
      </c>
      <c r="G17" s="6"/>
      <c r="H17" s="6" t="s">
        <v>56</v>
      </c>
      <c r="I17" s="6"/>
      <c r="J17" s="84">
        <v>66712</v>
      </c>
      <c r="K17" s="6"/>
      <c r="L17" s="38"/>
    </row>
    <row r="18" spans="2:12" s="4" customFormat="1" ht="21.75" customHeight="1">
      <c r="B18" s="4" t="s">
        <v>124</v>
      </c>
      <c r="D18" s="62" t="s">
        <v>125</v>
      </c>
      <c r="F18" s="84">
        <v>30039</v>
      </c>
      <c r="G18" s="6"/>
      <c r="H18" s="6" t="s">
        <v>56</v>
      </c>
      <c r="I18" s="6"/>
      <c r="J18" s="84">
        <v>58183</v>
      </c>
      <c r="K18" s="6"/>
      <c r="L18" s="38"/>
    </row>
    <row r="19" spans="2:12" s="4" customFormat="1" ht="21.75" customHeight="1">
      <c r="B19" s="4" t="s">
        <v>44</v>
      </c>
      <c r="D19" s="62" t="s">
        <v>122</v>
      </c>
      <c r="F19" s="84">
        <v>3966</v>
      </c>
      <c r="G19" s="6"/>
      <c r="H19" s="6" t="s">
        <v>56</v>
      </c>
      <c r="I19" s="6"/>
      <c r="J19" s="84">
        <v>7661</v>
      </c>
      <c r="K19" s="6"/>
      <c r="L19" s="38"/>
    </row>
    <row r="20" spans="2:12" s="4" customFormat="1" ht="21.75" customHeight="1">
      <c r="B20" s="4" t="s">
        <v>175</v>
      </c>
      <c r="D20" s="62" t="s">
        <v>177</v>
      </c>
      <c r="F20" s="84">
        <v>3073</v>
      </c>
      <c r="G20" s="6"/>
      <c r="H20" s="6" t="s">
        <v>56</v>
      </c>
      <c r="I20" s="6"/>
      <c r="J20" s="84">
        <v>6836</v>
      </c>
      <c r="K20" s="6"/>
      <c r="L20" s="38"/>
    </row>
    <row r="21" spans="2:12" s="4" customFormat="1" ht="21.75" customHeight="1">
      <c r="B21" s="4" t="s">
        <v>170</v>
      </c>
      <c r="D21" s="62" t="s">
        <v>178</v>
      </c>
      <c r="F21" s="84">
        <v>3571</v>
      </c>
      <c r="G21" s="6"/>
      <c r="H21" s="6" t="s">
        <v>56</v>
      </c>
      <c r="I21" s="6"/>
      <c r="J21" s="84">
        <v>6767</v>
      </c>
      <c r="K21" s="6"/>
      <c r="L21" s="38"/>
    </row>
    <row r="22" spans="2:12" s="4" customFormat="1" ht="21.75" customHeight="1">
      <c r="B22" s="4" t="s">
        <v>148</v>
      </c>
      <c r="D22" s="62" t="s">
        <v>149</v>
      </c>
      <c r="F22" s="84">
        <v>3822</v>
      </c>
      <c r="G22" s="6"/>
      <c r="H22" s="6" t="s">
        <v>56</v>
      </c>
      <c r="I22" s="6"/>
      <c r="J22" s="84">
        <v>5395</v>
      </c>
      <c r="K22" s="6"/>
      <c r="L22" s="38"/>
    </row>
    <row r="23" spans="2:12" s="4" customFormat="1" ht="21.75" customHeight="1">
      <c r="B23" s="4" t="s">
        <v>44</v>
      </c>
      <c r="D23" s="62" t="s">
        <v>121</v>
      </c>
      <c r="F23" s="84">
        <v>2451</v>
      </c>
      <c r="G23" s="6"/>
      <c r="H23" s="6" t="s">
        <v>56</v>
      </c>
      <c r="I23" s="6"/>
      <c r="J23" s="84">
        <v>4734</v>
      </c>
      <c r="K23" s="6"/>
      <c r="L23" s="38"/>
    </row>
    <row r="24" spans="2:12" s="4" customFormat="1" ht="21.75" customHeight="1">
      <c r="B24" s="4" t="s">
        <v>185</v>
      </c>
      <c r="D24" s="62" t="s">
        <v>187</v>
      </c>
      <c r="F24" s="84">
        <v>0</v>
      </c>
      <c r="G24" s="6"/>
      <c r="H24" s="6" t="s">
        <v>56</v>
      </c>
      <c r="I24" s="6"/>
      <c r="J24" s="84">
        <v>3757</v>
      </c>
      <c r="K24" s="6"/>
      <c r="L24" s="38"/>
    </row>
    <row r="25" spans="2:12" s="4" customFormat="1" ht="21.75" customHeight="1">
      <c r="B25" s="4" t="s">
        <v>105</v>
      </c>
      <c r="D25" s="62" t="s">
        <v>138</v>
      </c>
      <c r="F25" s="84">
        <v>0</v>
      </c>
      <c r="G25" s="6"/>
      <c r="H25" s="6" t="s">
        <v>56</v>
      </c>
      <c r="I25" s="6"/>
      <c r="J25" s="84">
        <v>1546</v>
      </c>
      <c r="K25" s="6"/>
      <c r="L25" s="38"/>
    </row>
    <row r="26" spans="2:12" s="4" customFormat="1" ht="21.75" customHeight="1">
      <c r="B26" s="4" t="s">
        <v>124</v>
      </c>
      <c r="D26" s="62" t="s">
        <v>127</v>
      </c>
      <c r="F26" s="84">
        <v>744</v>
      </c>
      <c r="G26" s="6"/>
      <c r="H26" s="6" t="s">
        <v>56</v>
      </c>
      <c r="I26" s="6"/>
      <c r="J26" s="84">
        <v>1438</v>
      </c>
      <c r="K26" s="6"/>
      <c r="L26" s="38"/>
    </row>
    <row r="27" spans="2:12" s="4" customFormat="1" ht="21.75" customHeight="1">
      <c r="B27" s="4" t="s">
        <v>135</v>
      </c>
      <c r="D27" s="62" t="s">
        <v>136</v>
      </c>
      <c r="F27" s="84">
        <v>430</v>
      </c>
      <c r="G27" s="6"/>
      <c r="H27" s="6" t="s">
        <v>56</v>
      </c>
      <c r="I27" s="6"/>
      <c r="J27" s="84">
        <v>832</v>
      </c>
      <c r="K27" s="6"/>
      <c r="L27" s="38"/>
    </row>
    <row r="28" spans="2:12" s="4" customFormat="1" ht="21.75" customHeight="1">
      <c r="B28" s="4" t="s">
        <v>102</v>
      </c>
      <c r="D28" s="62" t="s">
        <v>131</v>
      </c>
      <c r="F28" s="84">
        <v>423</v>
      </c>
      <c r="G28" s="6"/>
      <c r="H28" s="6" t="s">
        <v>56</v>
      </c>
      <c r="I28" s="6"/>
      <c r="J28" s="84">
        <v>820</v>
      </c>
      <c r="K28" s="6"/>
      <c r="L28" s="38"/>
    </row>
    <row r="29" spans="2:12" s="4" customFormat="1" ht="21.75" customHeight="1">
      <c r="D29" s="62"/>
      <c r="F29" s="84"/>
      <c r="G29" s="6"/>
      <c r="H29" s="6"/>
      <c r="I29" s="6"/>
      <c r="J29" s="84"/>
      <c r="K29" s="6"/>
      <c r="L29" s="38"/>
    </row>
    <row r="30" spans="2:12" ht="21.75" customHeight="1" thickBot="1">
      <c r="B30" s="189" t="s">
        <v>82</v>
      </c>
      <c r="C30" s="189"/>
      <c r="D30" s="189"/>
      <c r="F30" s="86">
        <f>SUM(F10:F29)</f>
        <v>2111639560</v>
      </c>
      <c r="G30" s="87"/>
      <c r="H30" s="88"/>
      <c r="I30" s="87"/>
      <c r="J30" s="86">
        <f>SUM(J10:J29)</f>
        <v>4242491739</v>
      </c>
      <c r="K30" s="87"/>
      <c r="L30" s="119"/>
    </row>
    <row r="31" spans="2:12" ht="21.75" customHeight="1" thickTop="1">
      <c r="L31" s="115"/>
    </row>
    <row r="32" spans="2:12" ht="30">
      <c r="F32" s="52">
        <v>15</v>
      </c>
    </row>
    <row r="33" spans="12:12" ht="21.75" customHeight="1">
      <c r="L33" s="115"/>
    </row>
  </sheetData>
  <sortState xmlns:xlrd2="http://schemas.microsoft.com/office/spreadsheetml/2017/richdata2" ref="B10:J28">
    <sortCondition descending="1" ref="J10:J28"/>
  </sortState>
  <mergeCells count="13">
    <mergeCell ref="B2:L2"/>
    <mergeCell ref="B3:L3"/>
    <mergeCell ref="B4:L4"/>
    <mergeCell ref="B30:D3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6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7"/>
  <sheetViews>
    <sheetView rightToLeft="1" view="pageBreakPreview" zoomScale="70" zoomScaleNormal="70" zoomScaleSheetLayoutView="70" workbookViewId="0">
      <selection activeCell="D16" sqref="D16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46" t="s">
        <v>118</v>
      </c>
      <c r="C2" s="146"/>
      <c r="D2" s="146"/>
      <c r="E2" s="146"/>
      <c r="F2" s="146"/>
    </row>
    <row r="3" spans="2:16" ht="30">
      <c r="B3" s="146" t="s">
        <v>47</v>
      </c>
      <c r="C3" s="146"/>
      <c r="D3" s="146"/>
      <c r="E3" s="146"/>
      <c r="F3" s="146"/>
    </row>
    <row r="4" spans="2:16" ht="30">
      <c r="B4" s="146" t="s">
        <v>216</v>
      </c>
      <c r="C4" s="146"/>
      <c r="D4" s="146"/>
      <c r="E4" s="146"/>
      <c r="F4" s="146"/>
    </row>
    <row r="5" spans="2:16" ht="125.25" customHeight="1"/>
    <row r="6" spans="2:16" s="25" customFormat="1" ht="24">
      <c r="B6" s="57" t="s">
        <v>117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2:16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ht="30">
      <c r="B8" s="176" t="s">
        <v>78</v>
      </c>
      <c r="D8" s="146" t="s">
        <v>49</v>
      </c>
      <c r="F8" s="146" t="s">
        <v>217</v>
      </c>
    </row>
    <row r="9" spans="2:16" ht="30">
      <c r="B9" s="191" t="s">
        <v>78</v>
      </c>
      <c r="D9" s="192" t="s">
        <v>40</v>
      </c>
      <c r="F9" s="192" t="s">
        <v>40</v>
      </c>
    </row>
    <row r="10" spans="2:16">
      <c r="B10" s="2" t="s">
        <v>141</v>
      </c>
      <c r="D10" s="89">
        <v>0</v>
      </c>
      <c r="E10" s="87"/>
      <c r="F10" s="89">
        <v>6478497</v>
      </c>
    </row>
    <row r="11" spans="2:16">
      <c r="B11" s="2" t="s">
        <v>78</v>
      </c>
      <c r="D11" s="89">
        <v>2308244</v>
      </c>
      <c r="E11" s="87"/>
      <c r="F11" s="89">
        <v>4525218</v>
      </c>
    </row>
    <row r="12" spans="2:16">
      <c r="B12" s="2" t="s">
        <v>220</v>
      </c>
      <c r="D12" s="89">
        <v>61109</v>
      </c>
      <c r="E12" s="87"/>
      <c r="F12" s="89">
        <v>61109</v>
      </c>
    </row>
    <row r="13" spans="2:16" ht="21.75" thickBot="1">
      <c r="B13" s="30" t="s">
        <v>82</v>
      </c>
      <c r="D13" s="86">
        <f>SUM(D10:D12)</f>
        <v>2369353</v>
      </c>
      <c r="E13" s="87"/>
      <c r="F13" s="86">
        <f>SUM(F10:F12)</f>
        <v>11064824</v>
      </c>
    </row>
    <row r="14" spans="2:16" ht="21.75" thickTop="1"/>
    <row r="15" spans="2:16" ht="85.5" customHeight="1"/>
    <row r="16" spans="2:16" ht="54" customHeight="1"/>
    <row r="17" spans="1:6" ht="27" customHeight="1">
      <c r="A17" s="190">
        <v>16</v>
      </c>
      <c r="B17" s="190"/>
      <c r="C17" s="190"/>
      <c r="D17" s="190"/>
      <c r="E17" s="190"/>
      <c r="F17" s="19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41"/>
  <sheetViews>
    <sheetView rightToLeft="1" view="pageBreakPreview" zoomScale="110" zoomScaleNormal="110" zoomScaleSheetLayoutView="110" workbookViewId="0">
      <selection activeCell="D9" sqref="D9:G9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46" t="s">
        <v>118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3:17" ht="30">
      <c r="C3" s="146" t="s">
        <v>0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3:17" ht="30">
      <c r="C4" s="146" t="s">
        <v>216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3:17" ht="30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>
      <c r="C7" s="48" t="s">
        <v>83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>
      <c r="C9" s="147" t="s">
        <v>89</v>
      </c>
      <c r="D9" s="148" t="s">
        <v>213</v>
      </c>
      <c r="E9" s="148" t="s">
        <v>2</v>
      </c>
      <c r="F9" s="148" t="s">
        <v>2</v>
      </c>
      <c r="G9" s="148" t="s">
        <v>2</v>
      </c>
      <c r="I9" s="148" t="s">
        <v>3</v>
      </c>
      <c r="J9" s="148" t="s">
        <v>3</v>
      </c>
      <c r="K9" s="148" t="s">
        <v>3</v>
      </c>
      <c r="M9" s="148" t="s">
        <v>217</v>
      </c>
      <c r="N9" s="148" t="s">
        <v>4</v>
      </c>
      <c r="O9" s="148" t="s">
        <v>4</v>
      </c>
      <c r="P9" s="148" t="s">
        <v>4</v>
      </c>
      <c r="Q9" s="148" t="s">
        <v>4</v>
      </c>
    </row>
    <row r="10" spans="3:17" s="6" customFormat="1" ht="44.25" customHeight="1">
      <c r="C10" s="147"/>
      <c r="D10" s="11"/>
      <c r="E10" s="149" t="s">
        <v>6</v>
      </c>
      <c r="F10" s="11"/>
      <c r="G10" s="149" t="s">
        <v>7</v>
      </c>
      <c r="I10" s="149" t="s">
        <v>90</v>
      </c>
      <c r="J10" s="11"/>
      <c r="K10" s="149" t="s">
        <v>91</v>
      </c>
      <c r="L10" s="38">
        <v>0</v>
      </c>
      <c r="M10" s="149" t="s">
        <v>6</v>
      </c>
      <c r="N10" s="11"/>
      <c r="O10" s="149" t="s">
        <v>7</v>
      </c>
      <c r="Q10" s="151" t="s">
        <v>11</v>
      </c>
    </row>
    <row r="11" spans="3:17" s="6" customFormat="1" ht="39.75" customHeight="1">
      <c r="C11" s="147"/>
      <c r="D11" s="10"/>
      <c r="E11" s="150" t="s">
        <v>6</v>
      </c>
      <c r="F11" s="10"/>
      <c r="G11" s="150" t="s">
        <v>7</v>
      </c>
      <c r="I11" s="150"/>
      <c r="J11" s="10"/>
      <c r="K11" s="150"/>
      <c r="L11" s="38">
        <v>0</v>
      </c>
      <c r="M11" s="150" t="s">
        <v>6</v>
      </c>
      <c r="N11" s="10"/>
      <c r="O11" s="150" t="s">
        <v>7</v>
      </c>
      <c r="Q11" s="152" t="s">
        <v>11</v>
      </c>
    </row>
    <row r="12" spans="3:17">
      <c r="C12" s="37" t="s">
        <v>86</v>
      </c>
      <c r="E12" s="126">
        <f>'اوراق مشارکت'!R26</f>
        <v>97428350514</v>
      </c>
      <c r="F12" s="27"/>
      <c r="G12" s="126">
        <f>'اوراق مشارکت'!T26</f>
        <v>112149906047</v>
      </c>
      <c r="H12" s="27"/>
      <c r="I12" s="126">
        <f>'اوراق مشارکت'!X26</f>
        <v>467179659</v>
      </c>
      <c r="J12" s="27"/>
      <c r="K12" s="126">
        <f>'اوراق مشارکت'!AB26</f>
        <v>30716737617</v>
      </c>
      <c r="L12" s="59">
        <v>0</v>
      </c>
      <c r="M12" s="126">
        <f>'اوراق مشارکت'!AH26</f>
        <v>71823583260</v>
      </c>
      <c r="N12" s="27"/>
      <c r="O12" s="126">
        <f>'اوراق مشارکت'!AJ26</f>
        <v>84154626790</v>
      </c>
      <c r="P12" s="27"/>
      <c r="Q12" s="59">
        <f>O12/$O$16</f>
        <v>0.41441078701339912</v>
      </c>
    </row>
    <row r="13" spans="3:17">
      <c r="C13" s="2" t="s">
        <v>142</v>
      </c>
      <c r="E13" s="126">
        <f>سپرده!L32</f>
        <v>102227387180.03619</v>
      </c>
      <c r="F13" s="27"/>
      <c r="G13" s="126">
        <f>سپرده!L32</f>
        <v>102227387180.03619</v>
      </c>
      <c r="H13" s="27"/>
      <c r="I13" s="126">
        <f>سپرده!N32</f>
        <v>69911774850</v>
      </c>
      <c r="J13" s="27"/>
      <c r="K13" s="126">
        <f>سپرده!P32</f>
        <v>84136749338</v>
      </c>
      <c r="L13" s="59">
        <v>0.3836</v>
      </c>
      <c r="M13" s="126">
        <f>سپرده!R32</f>
        <v>88002412692</v>
      </c>
      <c r="N13" s="27"/>
      <c r="O13" s="126">
        <f>سپرده!R32</f>
        <v>88002412692</v>
      </c>
      <c r="P13" s="27"/>
      <c r="Q13" s="125">
        <f>O13/$O$16</f>
        <v>0.43335881215152927</v>
      </c>
    </row>
    <row r="14" spans="3:17">
      <c r="C14" s="2" t="s">
        <v>85</v>
      </c>
      <c r="E14" s="126">
        <f>سهام!G28</f>
        <v>38011454098</v>
      </c>
      <c r="F14" s="27"/>
      <c r="G14" s="126">
        <f>سهام!I28</f>
        <v>42290311104.25264</v>
      </c>
      <c r="H14" s="27"/>
      <c r="I14" s="126">
        <f>سهام!M28</f>
        <v>0</v>
      </c>
      <c r="J14" s="27"/>
      <c r="K14" s="126">
        <f>سهام!Q28</f>
        <v>6388867995</v>
      </c>
      <c r="L14" s="59">
        <v>0</v>
      </c>
      <c r="M14" s="126">
        <f>سهام!W28</f>
        <v>31359691475</v>
      </c>
      <c r="N14" s="27"/>
      <c r="O14" s="126">
        <f>سهام!Y28</f>
        <v>30913511351.1255</v>
      </c>
      <c r="P14" s="27"/>
      <c r="Q14" s="133">
        <f>O14/$O$16</f>
        <v>0.15223040083507172</v>
      </c>
    </row>
    <row r="15" spans="3:17">
      <c r="E15" s="3"/>
      <c r="G15" s="3"/>
      <c r="I15" s="3"/>
      <c r="K15" s="3"/>
      <c r="L15" s="115">
        <v>0.25369999999999998</v>
      </c>
      <c r="M15" s="3"/>
      <c r="O15" s="3"/>
      <c r="Q15" s="8"/>
    </row>
    <row r="16" spans="3:17" ht="21.75" thickBot="1">
      <c r="C16" s="2" t="s">
        <v>82</v>
      </c>
      <c r="D16" s="3">
        <f t="shared" ref="D16:P16" si="0">SUM(D12:D14)</f>
        <v>0</v>
      </c>
      <c r="E16" s="86">
        <f>SUM(E12:E14)</f>
        <v>237667191792.03619</v>
      </c>
      <c r="F16" s="89">
        <f t="shared" si="0"/>
        <v>0</v>
      </c>
      <c r="G16" s="86">
        <f>SUM(G12:G14)</f>
        <v>256667604331.28882</v>
      </c>
      <c r="H16" s="89">
        <f t="shared" si="0"/>
        <v>0</v>
      </c>
      <c r="I16" s="86">
        <f>SUM(I12:I14)</f>
        <v>70378954509</v>
      </c>
      <c r="J16" s="89">
        <f t="shared" si="0"/>
        <v>0</v>
      </c>
      <c r="K16" s="86">
        <f>SUM(K12:K14)</f>
        <v>121242354950</v>
      </c>
      <c r="L16" s="89">
        <v>0</v>
      </c>
      <c r="M16" s="86">
        <f>SUM(M12:M14)</f>
        <v>191185687427</v>
      </c>
      <c r="N16" s="89">
        <f t="shared" si="0"/>
        <v>0</v>
      </c>
      <c r="O16" s="86">
        <f>SUM(O12:O14)</f>
        <v>203070550833.12549</v>
      </c>
      <c r="P16" s="89">
        <f t="shared" si="0"/>
        <v>0</v>
      </c>
      <c r="Q16" s="129">
        <f>O16/$O$16</f>
        <v>1</v>
      </c>
    </row>
    <row r="17" spans="9:17" ht="21.75" thickTop="1">
      <c r="L17" s="115">
        <v>0.2044</v>
      </c>
      <c r="Q17" s="8"/>
    </row>
    <row r="18" spans="9:17">
      <c r="L18" s="115">
        <v>0.11650000000000001</v>
      </c>
    </row>
    <row r="19" spans="9:17">
      <c r="L19" s="115">
        <v>0</v>
      </c>
    </row>
    <row r="20" spans="9:17" ht="30">
      <c r="I20" s="49">
        <v>1</v>
      </c>
      <c r="L20" s="115">
        <v>6.3700000000000007E-2</v>
      </c>
    </row>
    <row r="21" spans="9:17">
      <c r="L21" s="115">
        <v>0</v>
      </c>
    </row>
    <row r="22" spans="9:17">
      <c r="L22" s="115">
        <v>0.13189999999999999</v>
      </c>
    </row>
    <row r="23" spans="9:17">
      <c r="L23" s="115">
        <v>3.9899999999999998E-2</v>
      </c>
    </row>
    <row r="24" spans="9:17">
      <c r="L24" s="115">
        <v>0.18509999999999999</v>
      </c>
    </row>
    <row r="25" spans="9:17">
      <c r="L25" s="115">
        <v>1.89E-2</v>
      </c>
    </row>
    <row r="26" spans="9:17">
      <c r="L26" s="115">
        <v>5.16E-2</v>
      </c>
    </row>
    <row r="27" spans="9:17">
      <c r="L27" s="115">
        <v>3.6200000000000003E-2</v>
      </c>
    </row>
    <row r="28" spans="9:17">
      <c r="L28" s="115">
        <v>0</v>
      </c>
    </row>
    <row r="29" spans="9:17">
      <c r="L29" s="115">
        <v>1.8200000000000001E-2</v>
      </c>
    </row>
    <row r="30" spans="9:17">
      <c r="L30" s="115">
        <v>3.3000000000000002E-2</v>
      </c>
    </row>
    <row r="31" spans="9:17">
      <c r="L31" s="115">
        <v>5.7999999999999996E-3</v>
      </c>
    </row>
    <row r="32" spans="9:17">
      <c r="L32" s="115">
        <v>2.0000000000000001E-4</v>
      </c>
    </row>
    <row r="33" spans="12:12">
      <c r="L33" s="115">
        <v>0</v>
      </c>
    </row>
    <row r="34" spans="12:12">
      <c r="L34" s="115">
        <v>0</v>
      </c>
    </row>
    <row r="35" spans="12:12">
      <c r="L35" s="115">
        <v>0</v>
      </c>
    </row>
    <row r="36" spans="12:12">
      <c r="L36" s="115">
        <v>1E-4</v>
      </c>
    </row>
    <row r="37" spans="12:12">
      <c r="L37" s="115">
        <v>-9.1000000000000004E-3</v>
      </c>
    </row>
    <row r="38" spans="12:12">
      <c r="L38" s="115">
        <v>0</v>
      </c>
    </row>
    <row r="39" spans="12:12">
      <c r="L39" s="115">
        <v>0</v>
      </c>
    </row>
    <row r="41" spans="12:12">
      <c r="L41" s="2">
        <f>SUM(L10:L39)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9"/>
  <sheetViews>
    <sheetView rightToLeft="1" view="pageBreakPreview" topLeftCell="A6" zoomScale="55" zoomScaleNormal="55" zoomScaleSheetLayoutView="55" workbookViewId="0">
      <selection activeCell="E29" sqref="E29"/>
    </sheetView>
  </sheetViews>
  <sheetFormatPr defaultRowHeight="33"/>
  <cols>
    <col min="1" max="1" width="2.5703125" style="51" customWidth="1"/>
    <col min="2" max="2" width="1.28515625" style="51" customWidth="1"/>
    <col min="3" max="3" width="49.42578125" style="51" bestFit="1" customWidth="1"/>
    <col min="4" max="4" width="1" style="51" customWidth="1"/>
    <col min="5" max="5" width="20.28515625" style="51" customWidth="1"/>
    <col min="6" max="6" width="3.5703125" style="51" bestFit="1" customWidth="1"/>
    <col min="7" max="7" width="26.28515625" style="51" bestFit="1" customWidth="1"/>
    <col min="8" max="8" width="3.5703125" style="51" bestFit="1" customWidth="1"/>
    <col min="9" max="9" width="29.140625" style="51" bestFit="1" customWidth="1"/>
    <col min="10" max="10" width="3.5703125" style="51" bestFit="1" customWidth="1"/>
    <col min="11" max="11" width="17.28515625" style="51" bestFit="1" customWidth="1"/>
    <col min="12" max="12" width="8.42578125" style="51" customWidth="1"/>
    <col min="13" max="13" width="26.28515625" style="51" bestFit="1" customWidth="1"/>
    <col min="14" max="14" width="3.5703125" style="51" bestFit="1" customWidth="1"/>
    <col min="15" max="15" width="19.140625" style="51" bestFit="1" customWidth="1"/>
    <col min="16" max="16" width="3.5703125" style="51" bestFit="1" customWidth="1"/>
    <col min="17" max="17" width="26.28515625" style="51" bestFit="1" customWidth="1"/>
    <col min="18" max="18" width="3.5703125" style="51" bestFit="1" customWidth="1"/>
    <col min="19" max="19" width="20.7109375" style="51" customWidth="1"/>
    <col min="20" max="20" width="3.5703125" style="51" bestFit="1" customWidth="1"/>
    <col min="21" max="21" width="16.42578125" style="51" bestFit="1" customWidth="1"/>
    <col min="22" max="22" width="12.28515625" style="51" bestFit="1" customWidth="1"/>
    <col min="23" max="23" width="26.28515625" style="51" bestFit="1" customWidth="1"/>
    <col min="24" max="24" width="3.5703125" style="51" bestFit="1" customWidth="1"/>
    <col min="25" max="25" width="29.140625" style="51" bestFit="1" customWidth="1"/>
    <col min="26" max="26" width="3.5703125" style="51" bestFit="1" customWidth="1"/>
    <col min="27" max="27" width="24.85546875" style="74" customWidth="1"/>
    <col min="28" max="28" width="1" style="51" customWidth="1"/>
    <col min="29" max="29" width="9.140625" style="51" customWidth="1"/>
    <col min="30" max="16384" width="9.140625" style="51"/>
  </cols>
  <sheetData>
    <row r="2" spans="3:27" ht="46.5">
      <c r="C2" s="158" t="s">
        <v>118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3:27" ht="46.5">
      <c r="C3" s="158" t="s">
        <v>0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3:27" ht="46.5">
      <c r="C4" s="158" t="s">
        <v>216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</row>
    <row r="5" spans="3:27" ht="147" customHeight="1"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3:27" ht="39">
      <c r="C6" s="157" t="s">
        <v>84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</row>
    <row r="8" spans="3:27" s="70" customFormat="1" ht="34.5" customHeight="1">
      <c r="C8" s="153" t="s">
        <v>1</v>
      </c>
      <c r="E8" s="156" t="s">
        <v>213</v>
      </c>
      <c r="F8" s="156" t="s">
        <v>2</v>
      </c>
      <c r="G8" s="156" t="s">
        <v>2</v>
      </c>
      <c r="H8" s="156" t="s">
        <v>2</v>
      </c>
      <c r="I8" s="156" t="s">
        <v>2</v>
      </c>
      <c r="J8" s="159"/>
      <c r="K8" s="156" t="s">
        <v>3</v>
      </c>
      <c r="L8" s="156" t="s">
        <v>3</v>
      </c>
      <c r="M8" s="156" t="s">
        <v>3</v>
      </c>
      <c r="N8" s="156" t="s">
        <v>3</v>
      </c>
      <c r="O8" s="156" t="s">
        <v>3</v>
      </c>
      <c r="P8" s="156" t="s">
        <v>3</v>
      </c>
      <c r="Q8" s="156" t="s">
        <v>3</v>
      </c>
      <c r="R8" s="159"/>
      <c r="S8" s="156" t="s">
        <v>217</v>
      </c>
      <c r="T8" s="156" t="s">
        <v>4</v>
      </c>
      <c r="U8" s="156" t="s">
        <v>4</v>
      </c>
      <c r="V8" s="156" t="s">
        <v>4</v>
      </c>
      <c r="W8" s="156" t="s">
        <v>4</v>
      </c>
      <c r="X8" s="156" t="s">
        <v>4</v>
      </c>
      <c r="Y8" s="156" t="s">
        <v>4</v>
      </c>
      <c r="Z8" s="156" t="s">
        <v>4</v>
      </c>
      <c r="AA8" s="156" t="s">
        <v>4</v>
      </c>
    </row>
    <row r="9" spans="3:27" s="70" customFormat="1" ht="44.25" customHeight="1">
      <c r="C9" s="153" t="s">
        <v>1</v>
      </c>
      <c r="D9" s="159"/>
      <c r="E9" s="154" t="s">
        <v>5</v>
      </c>
      <c r="F9" s="160"/>
      <c r="G9" s="154" t="s">
        <v>6</v>
      </c>
      <c r="H9" s="71"/>
      <c r="I9" s="154" t="s">
        <v>7</v>
      </c>
      <c r="J9" s="159"/>
      <c r="K9" s="154" t="s">
        <v>8</v>
      </c>
      <c r="L9" s="154" t="s">
        <v>8</v>
      </c>
      <c r="M9" s="154" t="s">
        <v>8</v>
      </c>
      <c r="N9" s="71"/>
      <c r="O9" s="154" t="s">
        <v>9</v>
      </c>
      <c r="P9" s="154" t="s">
        <v>9</v>
      </c>
      <c r="Q9" s="154" t="s">
        <v>9</v>
      </c>
      <c r="R9" s="159"/>
      <c r="S9" s="154" t="s">
        <v>5</v>
      </c>
      <c r="T9" s="160"/>
      <c r="U9" s="154" t="s">
        <v>10</v>
      </c>
      <c r="V9" s="160"/>
      <c r="W9" s="154" t="s">
        <v>6</v>
      </c>
      <c r="X9" s="160"/>
      <c r="Y9" s="154" t="s">
        <v>7</v>
      </c>
      <c r="Z9" s="159"/>
      <c r="AA9" s="154" t="s">
        <v>11</v>
      </c>
    </row>
    <row r="10" spans="3:27" s="70" customFormat="1" ht="54" customHeight="1">
      <c r="C10" s="153" t="s">
        <v>1</v>
      </c>
      <c r="D10" s="159"/>
      <c r="E10" s="155" t="s">
        <v>5</v>
      </c>
      <c r="F10" s="161"/>
      <c r="G10" s="155" t="s">
        <v>6</v>
      </c>
      <c r="H10" s="72"/>
      <c r="I10" s="155" t="s">
        <v>7</v>
      </c>
      <c r="J10" s="159"/>
      <c r="K10" s="155" t="s">
        <v>5</v>
      </c>
      <c r="L10" s="117"/>
      <c r="M10" s="155" t="s">
        <v>6</v>
      </c>
      <c r="N10" s="72"/>
      <c r="O10" s="155" t="s">
        <v>5</v>
      </c>
      <c r="P10" s="72"/>
      <c r="Q10" s="155" t="s">
        <v>12</v>
      </c>
      <c r="R10" s="159"/>
      <c r="S10" s="155" t="s">
        <v>5</v>
      </c>
      <c r="T10" s="161"/>
      <c r="U10" s="155" t="s">
        <v>10</v>
      </c>
      <c r="V10" s="161"/>
      <c r="W10" s="155" t="s">
        <v>6</v>
      </c>
      <c r="X10" s="161"/>
      <c r="Y10" s="155" t="s">
        <v>7</v>
      </c>
      <c r="Z10" s="159"/>
      <c r="AA10" s="155" t="s">
        <v>11</v>
      </c>
    </row>
    <row r="11" spans="3:27">
      <c r="C11" s="73" t="s">
        <v>211</v>
      </c>
      <c r="E11" s="137">
        <v>250000</v>
      </c>
      <c r="F11" s="138"/>
      <c r="G11" s="137">
        <v>2039149859</v>
      </c>
      <c r="H11" s="138"/>
      <c r="I11" s="137">
        <v>2276970930</v>
      </c>
      <c r="J11" s="138"/>
      <c r="K11" s="137">
        <v>0</v>
      </c>
      <c r="L11" s="112"/>
      <c r="M11" s="137">
        <v>0</v>
      </c>
      <c r="N11" s="138"/>
      <c r="O11" s="137">
        <v>0</v>
      </c>
      <c r="P11" s="138"/>
      <c r="Q11" s="137">
        <v>0</v>
      </c>
      <c r="R11" s="138"/>
      <c r="S11" s="137">
        <v>250000</v>
      </c>
      <c r="T11" s="138"/>
      <c r="U11" s="137">
        <v>9230</v>
      </c>
      <c r="V11" s="112"/>
      <c r="W11" s="137">
        <v>2039149859</v>
      </c>
      <c r="X11" s="138"/>
      <c r="Y11" s="137">
        <v>2293770375</v>
      </c>
      <c r="Z11" s="138"/>
      <c r="AA11" s="112">
        <f>Y11/'سرمایه گذاری ها'!$O$16</f>
        <v>1.1295435825576306E-2</v>
      </c>
    </row>
    <row r="12" spans="3:27">
      <c r="C12" s="51" t="s">
        <v>195</v>
      </c>
      <c r="E12" s="137">
        <v>83708</v>
      </c>
      <c r="F12" s="138"/>
      <c r="G12" s="137">
        <v>216044566</v>
      </c>
      <c r="H12" s="138"/>
      <c r="I12" s="137">
        <v>211413152.15092799</v>
      </c>
      <c r="J12" s="138"/>
      <c r="K12" s="137">
        <v>0</v>
      </c>
      <c r="L12" s="112"/>
      <c r="M12" s="137">
        <v>0</v>
      </c>
      <c r="N12" s="138"/>
      <c r="O12" s="137">
        <v>-83708</v>
      </c>
      <c r="P12" s="138"/>
      <c r="Q12" s="137">
        <v>208440898</v>
      </c>
      <c r="R12" s="138"/>
      <c r="S12" s="137">
        <v>0</v>
      </c>
      <c r="T12" s="138"/>
      <c r="U12" s="137">
        <v>0</v>
      </c>
      <c r="V12" s="112"/>
      <c r="W12" s="137">
        <v>0</v>
      </c>
      <c r="X12" s="138"/>
      <c r="Y12" s="137">
        <v>0</v>
      </c>
      <c r="Z12" s="138"/>
      <c r="AA12" s="112">
        <f>Y12/'سرمایه گذاری ها'!$O$16</f>
        <v>0</v>
      </c>
    </row>
    <row r="13" spans="3:27">
      <c r="C13" s="51" t="s">
        <v>184</v>
      </c>
      <c r="E13" s="137">
        <v>4250000</v>
      </c>
      <c r="F13" s="138"/>
      <c r="G13" s="137">
        <v>9847472924</v>
      </c>
      <c r="H13" s="138"/>
      <c r="I13" s="137">
        <v>10540488699</v>
      </c>
      <c r="J13" s="138"/>
      <c r="K13" s="137">
        <v>0</v>
      </c>
      <c r="L13" s="112"/>
      <c r="M13" s="137">
        <v>0</v>
      </c>
      <c r="N13" s="138"/>
      <c r="O13" s="137">
        <v>0</v>
      </c>
      <c r="P13" s="138"/>
      <c r="Q13" s="137">
        <v>0</v>
      </c>
      <c r="R13" s="138"/>
      <c r="S13" s="137">
        <v>4250000</v>
      </c>
      <c r="T13" s="138"/>
      <c r="U13" s="137">
        <v>2156</v>
      </c>
      <c r="V13" s="112"/>
      <c r="W13" s="137">
        <v>9847472924</v>
      </c>
      <c r="X13" s="138"/>
      <c r="Y13" s="137">
        <v>9108480150</v>
      </c>
      <c r="Z13" s="138"/>
      <c r="AA13" s="112">
        <f>Y13/'سرمایه گذاری ها'!$O$16</f>
        <v>4.4853771817878953E-2</v>
      </c>
    </row>
    <row r="14" spans="3:27">
      <c r="C14" s="51" t="s">
        <v>158</v>
      </c>
      <c r="E14" s="137">
        <v>300000</v>
      </c>
      <c r="F14" s="138"/>
      <c r="G14" s="137">
        <v>2872567094</v>
      </c>
      <c r="H14" s="138"/>
      <c r="I14" s="137">
        <v>3340246572</v>
      </c>
      <c r="J14" s="138"/>
      <c r="K14" s="137">
        <v>0</v>
      </c>
      <c r="L14" s="112"/>
      <c r="M14" s="137">
        <v>0</v>
      </c>
      <c r="N14" s="138"/>
      <c r="O14" s="137">
        <v>0</v>
      </c>
      <c r="P14" s="138"/>
      <c r="Q14" s="137">
        <v>0</v>
      </c>
      <c r="R14" s="138"/>
      <c r="S14" s="137">
        <v>300000</v>
      </c>
      <c r="T14" s="138"/>
      <c r="U14" s="137">
        <v>10420</v>
      </c>
      <c r="V14" s="112"/>
      <c r="W14" s="137">
        <v>2872567094</v>
      </c>
      <c r="X14" s="138"/>
      <c r="Y14" s="137">
        <v>3107400300</v>
      </c>
      <c r="Z14" s="138"/>
      <c r="AA14" s="112">
        <f>Y14/'سرمایه گذاری ها'!$O$16</f>
        <v>1.53020725420375E-2</v>
      </c>
    </row>
    <row r="15" spans="3:27">
      <c r="C15" s="51" t="s">
        <v>196</v>
      </c>
      <c r="E15" s="137">
        <v>35000</v>
      </c>
      <c r="F15" s="138"/>
      <c r="G15" s="137">
        <v>1526339839</v>
      </c>
      <c r="H15" s="138"/>
      <c r="I15" s="137">
        <v>2181860226</v>
      </c>
      <c r="J15" s="138"/>
      <c r="K15" s="137">
        <v>0</v>
      </c>
      <c r="L15" s="112"/>
      <c r="M15" s="137">
        <v>0</v>
      </c>
      <c r="N15" s="138"/>
      <c r="O15" s="137">
        <v>0</v>
      </c>
      <c r="P15" s="138"/>
      <c r="Q15" s="137">
        <v>0</v>
      </c>
      <c r="R15" s="138"/>
      <c r="S15" s="137">
        <v>35000</v>
      </c>
      <c r="T15" s="138"/>
      <c r="U15" s="137">
        <v>49050</v>
      </c>
      <c r="V15" s="112"/>
      <c r="W15" s="137">
        <v>1526339839</v>
      </c>
      <c r="X15" s="138"/>
      <c r="Y15" s="137">
        <v>1706535337.5</v>
      </c>
      <c r="Z15" s="138"/>
      <c r="AA15" s="112">
        <f>Y15/'سرمایه گذاری ها'!$O$16</f>
        <v>8.4036574013252978E-3</v>
      </c>
    </row>
    <row r="16" spans="3:27">
      <c r="C16" s="51" t="s">
        <v>180</v>
      </c>
      <c r="E16" s="137">
        <v>90000</v>
      </c>
      <c r="F16" s="138"/>
      <c r="G16" s="137">
        <v>3208969895</v>
      </c>
      <c r="H16" s="138"/>
      <c r="I16" s="137">
        <v>2690805873.5999999</v>
      </c>
      <c r="J16" s="138"/>
      <c r="K16" s="137">
        <v>0</v>
      </c>
      <c r="L16" s="112"/>
      <c r="M16" s="137">
        <v>0</v>
      </c>
      <c r="N16" s="138"/>
      <c r="O16" s="137">
        <v>0</v>
      </c>
      <c r="P16" s="138"/>
      <c r="Q16" s="137">
        <v>0</v>
      </c>
      <c r="R16" s="138"/>
      <c r="S16" s="137">
        <v>90000</v>
      </c>
      <c r="T16" s="138"/>
      <c r="U16" s="137">
        <v>25150</v>
      </c>
      <c r="V16" s="112"/>
      <c r="W16" s="137">
        <v>3208969895</v>
      </c>
      <c r="X16" s="138"/>
      <c r="Y16" s="137">
        <v>2250032175</v>
      </c>
      <c r="Z16" s="138"/>
      <c r="AA16" s="112">
        <f>Y16/'سرمایه گذاری ها'!$O$16</f>
        <v>1.1080051567147114E-2</v>
      </c>
    </row>
    <row r="17" spans="3:27">
      <c r="C17" s="51" t="s">
        <v>212</v>
      </c>
      <c r="E17" s="137">
        <v>300000</v>
      </c>
      <c r="F17" s="138"/>
      <c r="G17" s="137">
        <v>555760264</v>
      </c>
      <c r="H17" s="138"/>
      <c r="I17" s="137">
        <v>522902109.60000002</v>
      </c>
      <c r="J17" s="138"/>
      <c r="K17" s="137">
        <v>0</v>
      </c>
      <c r="L17" s="112"/>
      <c r="M17" s="137">
        <v>0</v>
      </c>
      <c r="N17" s="138"/>
      <c r="O17" s="137">
        <v>-300000</v>
      </c>
      <c r="P17" s="138"/>
      <c r="Q17" s="137">
        <v>505772641</v>
      </c>
      <c r="R17" s="138"/>
      <c r="S17" s="137">
        <v>0</v>
      </c>
      <c r="T17" s="138"/>
      <c r="U17" s="137">
        <v>0</v>
      </c>
      <c r="V17" s="112"/>
      <c r="W17" s="137">
        <v>0</v>
      </c>
      <c r="X17" s="138"/>
      <c r="Y17" s="137">
        <v>0</v>
      </c>
      <c r="Z17" s="138"/>
      <c r="AA17" s="112">
        <f>Y17/'سرمایه گذاری ها'!$O$16</f>
        <v>0</v>
      </c>
    </row>
    <row r="18" spans="3:27">
      <c r="C18" s="51" t="s">
        <v>206</v>
      </c>
      <c r="E18" s="137">
        <v>40000</v>
      </c>
      <c r="F18" s="138"/>
      <c r="G18" s="137">
        <v>1704780539</v>
      </c>
      <c r="H18" s="138"/>
      <c r="I18" s="137">
        <v>2274799924.8000002</v>
      </c>
      <c r="J18" s="138"/>
      <c r="K18" s="137">
        <v>0</v>
      </c>
      <c r="L18" s="112"/>
      <c r="M18" s="137">
        <v>0</v>
      </c>
      <c r="N18" s="138"/>
      <c r="O18" s="137">
        <v>0</v>
      </c>
      <c r="P18" s="138"/>
      <c r="Q18" s="137">
        <v>0</v>
      </c>
      <c r="R18" s="138"/>
      <c r="S18" s="137">
        <v>40000</v>
      </c>
      <c r="T18" s="138"/>
      <c r="U18" s="137">
        <v>41140</v>
      </c>
      <c r="V18" s="112"/>
      <c r="W18" s="137">
        <v>1704780539</v>
      </c>
      <c r="X18" s="138"/>
      <c r="Y18" s="137">
        <v>1635808680</v>
      </c>
      <c r="Z18" s="138"/>
      <c r="AA18" s="112">
        <f>Y18/'سرمایه گذاری ها'!$O$16</f>
        <v>8.0553712652517307E-3</v>
      </c>
    </row>
    <row r="19" spans="3:27">
      <c r="C19" s="51" t="s">
        <v>165</v>
      </c>
      <c r="E19" s="137">
        <v>30000</v>
      </c>
      <c r="F19" s="138"/>
      <c r="G19" s="137">
        <v>630526517</v>
      </c>
      <c r="H19" s="138"/>
      <c r="I19" s="137">
        <v>700304248.79999995</v>
      </c>
      <c r="J19" s="138"/>
      <c r="K19" s="137">
        <v>0</v>
      </c>
      <c r="L19" s="112"/>
      <c r="M19" s="137">
        <v>0</v>
      </c>
      <c r="N19" s="138"/>
      <c r="O19" s="137">
        <v>0</v>
      </c>
      <c r="P19" s="138"/>
      <c r="Q19" s="137">
        <v>0</v>
      </c>
      <c r="R19" s="138"/>
      <c r="S19" s="137">
        <v>30000</v>
      </c>
      <c r="T19" s="138"/>
      <c r="U19" s="137">
        <v>21510</v>
      </c>
      <c r="V19" s="112"/>
      <c r="W19" s="137">
        <v>630526517</v>
      </c>
      <c r="X19" s="138"/>
      <c r="Y19" s="137">
        <v>641460465</v>
      </c>
      <c r="Z19" s="138"/>
      <c r="AA19" s="112">
        <f>Y19/'سرمایه گذاری ها'!$O$16</f>
        <v>3.1588059537353804E-3</v>
      </c>
    </row>
    <row r="20" spans="3:27">
      <c r="C20" s="51" t="s">
        <v>168</v>
      </c>
      <c r="E20" s="137">
        <v>150000</v>
      </c>
      <c r="F20" s="138"/>
      <c r="G20" s="137">
        <v>3625781248</v>
      </c>
      <c r="H20" s="138"/>
      <c r="I20" s="137">
        <v>4543603740</v>
      </c>
      <c r="J20" s="138"/>
      <c r="K20" s="137">
        <v>0</v>
      </c>
      <c r="L20" s="112"/>
      <c r="M20" s="137">
        <v>0</v>
      </c>
      <c r="N20" s="138"/>
      <c r="O20" s="137">
        <v>0</v>
      </c>
      <c r="P20" s="138"/>
      <c r="Q20" s="137">
        <v>0</v>
      </c>
      <c r="R20" s="138"/>
      <c r="S20" s="137">
        <v>150000</v>
      </c>
      <c r="T20" s="138"/>
      <c r="U20" s="137">
        <v>26580</v>
      </c>
      <c r="V20" s="112"/>
      <c r="W20" s="137">
        <v>3625781248</v>
      </c>
      <c r="X20" s="138"/>
      <c r="Y20" s="137">
        <v>3963277350</v>
      </c>
      <c r="Z20" s="138"/>
      <c r="AA20" s="112">
        <f>Y20/'سرمایه گذاری ها'!$O$16</f>
        <v>1.9516750871754165E-2</v>
      </c>
    </row>
    <row r="21" spans="3:27">
      <c r="C21" s="51" t="s">
        <v>179</v>
      </c>
      <c r="E21" s="137">
        <v>120690</v>
      </c>
      <c r="F21" s="138"/>
      <c r="G21" s="137">
        <v>2280783112</v>
      </c>
      <c r="H21" s="138"/>
      <c r="I21" s="137">
        <v>2345690481.2639999</v>
      </c>
      <c r="J21" s="138"/>
      <c r="K21" s="137">
        <v>0</v>
      </c>
      <c r="L21" s="112"/>
      <c r="M21" s="137">
        <v>0</v>
      </c>
      <c r="N21" s="138"/>
      <c r="O21" s="137">
        <v>-1</v>
      </c>
      <c r="P21" s="138"/>
      <c r="Q21" s="137">
        <v>1</v>
      </c>
      <c r="R21" s="138"/>
      <c r="S21" s="137">
        <v>120689</v>
      </c>
      <c r="T21" s="138"/>
      <c r="U21" s="137">
        <v>13890</v>
      </c>
      <c r="V21" s="112"/>
      <c r="W21" s="137">
        <v>2280764214</v>
      </c>
      <c r="X21" s="138"/>
      <c r="Y21" s="137">
        <v>1666395807.2505</v>
      </c>
      <c r="Z21" s="138"/>
      <c r="AA21" s="112">
        <f>Y21/'سرمایه گذاری ها'!$O$16</f>
        <v>8.205994421219014E-3</v>
      </c>
    </row>
    <row r="22" spans="3:27" ht="34.5" customHeight="1">
      <c r="C22" s="51" t="s">
        <v>210</v>
      </c>
      <c r="E22" s="137">
        <v>30000</v>
      </c>
      <c r="F22" s="138"/>
      <c r="G22" s="137">
        <v>5347557755</v>
      </c>
      <c r="H22" s="138"/>
      <c r="I22" s="137">
        <v>4765833843.75</v>
      </c>
      <c r="J22" s="138"/>
      <c r="K22" s="137">
        <v>0</v>
      </c>
      <c r="L22" s="112"/>
      <c r="M22" s="137">
        <v>0</v>
      </c>
      <c r="N22" s="138"/>
      <c r="O22" s="137">
        <v>-30000</v>
      </c>
      <c r="P22" s="138"/>
      <c r="Q22" s="137">
        <v>4882802919</v>
      </c>
      <c r="R22" s="138"/>
      <c r="S22" s="137">
        <v>0</v>
      </c>
      <c r="T22" s="138"/>
      <c r="U22" s="137">
        <v>0</v>
      </c>
      <c r="V22" s="112"/>
      <c r="W22" s="137">
        <v>0</v>
      </c>
      <c r="X22" s="138"/>
      <c r="Y22" s="137">
        <v>0</v>
      </c>
      <c r="Z22" s="138"/>
      <c r="AA22" s="112">
        <f>Y22/'سرمایه گذاری ها'!$O$16</f>
        <v>0</v>
      </c>
    </row>
    <row r="23" spans="3:27">
      <c r="C23" s="51" t="s">
        <v>208</v>
      </c>
      <c r="E23" s="137">
        <v>230551</v>
      </c>
      <c r="F23" s="138"/>
      <c r="G23" s="137">
        <v>1041036797</v>
      </c>
      <c r="H23" s="138"/>
      <c r="I23" s="137">
        <v>1265619333.0877199</v>
      </c>
      <c r="J23" s="138"/>
      <c r="K23" s="137">
        <v>0</v>
      </c>
      <c r="L23" s="112"/>
      <c r="M23" s="137">
        <v>0</v>
      </c>
      <c r="N23" s="138"/>
      <c r="O23" s="137">
        <v>-1</v>
      </c>
      <c r="P23" s="138"/>
      <c r="Q23" s="137">
        <v>1</v>
      </c>
      <c r="R23" s="138"/>
      <c r="S23" s="137">
        <v>230550</v>
      </c>
      <c r="T23" s="138"/>
      <c r="U23" s="137">
        <v>4680</v>
      </c>
      <c r="V23" s="112"/>
      <c r="W23" s="137">
        <v>1041032282</v>
      </c>
      <c r="X23" s="138"/>
      <c r="Y23" s="137">
        <v>1072554104.7</v>
      </c>
      <c r="Z23" s="138"/>
      <c r="AA23" s="112">
        <f>Y23/'سرمایه گذاری ها'!$O$16</f>
        <v>5.2816821557813082E-3</v>
      </c>
    </row>
    <row r="24" spans="3:27">
      <c r="C24" s="51" t="s">
        <v>13</v>
      </c>
      <c r="E24" s="137">
        <v>405000</v>
      </c>
      <c r="F24" s="138"/>
      <c r="G24" s="137">
        <v>1192413522</v>
      </c>
      <c r="H24" s="138"/>
      <c r="I24" s="137">
        <v>2122777870.2</v>
      </c>
      <c r="J24" s="138"/>
      <c r="K24" s="137">
        <v>0</v>
      </c>
      <c r="L24" s="112"/>
      <c r="M24" s="137">
        <v>0</v>
      </c>
      <c r="N24" s="138"/>
      <c r="O24" s="137">
        <v>0</v>
      </c>
      <c r="P24" s="138"/>
      <c r="Q24" s="137">
        <v>0</v>
      </c>
      <c r="R24" s="138"/>
      <c r="S24" s="137">
        <v>405000</v>
      </c>
      <c r="T24" s="138"/>
      <c r="U24" s="137">
        <v>4840</v>
      </c>
      <c r="V24" s="112"/>
      <c r="W24" s="137">
        <v>1192413522</v>
      </c>
      <c r="X24" s="138"/>
      <c r="Y24" s="137">
        <v>1948536810</v>
      </c>
      <c r="Z24" s="138"/>
      <c r="AA24" s="112">
        <f>Y24/'سرمایه گذاری ها'!$O$16</f>
        <v>9.5953687130204447E-3</v>
      </c>
    </row>
    <row r="25" spans="3:27">
      <c r="C25" s="51" t="s">
        <v>144</v>
      </c>
      <c r="E25" s="137">
        <v>20000</v>
      </c>
      <c r="F25" s="138"/>
      <c r="G25" s="137">
        <v>1099383842</v>
      </c>
      <c r="H25" s="138"/>
      <c r="I25" s="137">
        <v>1647896328</v>
      </c>
      <c r="J25" s="138"/>
      <c r="K25" s="137">
        <v>0</v>
      </c>
      <c r="L25" s="112"/>
      <c r="M25" s="137">
        <v>0</v>
      </c>
      <c r="N25" s="138"/>
      <c r="O25" s="137">
        <v>-9685</v>
      </c>
      <c r="P25" s="138"/>
      <c r="Q25" s="137">
        <v>791851535</v>
      </c>
      <c r="R25" s="138"/>
      <c r="S25" s="137">
        <v>10315</v>
      </c>
      <c r="T25" s="138"/>
      <c r="U25" s="137">
        <v>78900</v>
      </c>
      <c r="V25" s="112"/>
      <c r="W25" s="137">
        <v>567007217</v>
      </c>
      <c r="X25" s="138"/>
      <c r="Y25" s="137">
        <v>809011071.67499995</v>
      </c>
      <c r="Z25" s="138"/>
      <c r="AA25" s="112">
        <f>Y25/'سرمایه گذاری ها'!$O$16</f>
        <v>3.9838916492613936E-3</v>
      </c>
    </row>
    <row r="26" spans="3:27">
      <c r="C26" s="51" t="s">
        <v>197</v>
      </c>
      <c r="E26" s="137">
        <v>50000</v>
      </c>
      <c r="F26" s="138"/>
      <c r="G26" s="137">
        <v>822886325</v>
      </c>
      <c r="H26" s="138"/>
      <c r="I26" s="137">
        <v>859097772</v>
      </c>
      <c r="J26" s="138"/>
      <c r="K26" s="137">
        <v>0</v>
      </c>
      <c r="L26" s="112"/>
      <c r="M26" s="137">
        <v>0</v>
      </c>
      <c r="N26" s="138"/>
      <c r="O26" s="137">
        <v>0</v>
      </c>
      <c r="P26" s="138"/>
      <c r="Q26" s="137">
        <v>0</v>
      </c>
      <c r="R26" s="138"/>
      <c r="S26" s="137">
        <v>50000</v>
      </c>
      <c r="T26" s="138"/>
      <c r="U26" s="137">
        <v>14290</v>
      </c>
      <c r="V26" s="112"/>
      <c r="W26" s="137">
        <v>822886325</v>
      </c>
      <c r="X26" s="138"/>
      <c r="Y26" s="137">
        <v>710248725</v>
      </c>
      <c r="Z26" s="138"/>
      <c r="AA26" s="112">
        <f>Y26/'سرمایه گذاری ها'!$O$16</f>
        <v>3.4975466510831074E-3</v>
      </c>
    </row>
    <row r="27" spans="3:27">
      <c r="E27" s="137"/>
      <c r="F27" s="138"/>
      <c r="G27" s="137"/>
      <c r="H27" s="138"/>
      <c r="I27" s="137"/>
      <c r="J27" s="138"/>
      <c r="K27" s="137"/>
      <c r="L27" s="112"/>
      <c r="M27" s="137"/>
      <c r="N27" s="138"/>
      <c r="O27" s="137"/>
      <c r="P27" s="138"/>
      <c r="Q27" s="137"/>
      <c r="R27" s="138"/>
      <c r="S27" s="137"/>
      <c r="T27" s="138"/>
      <c r="U27" s="137"/>
      <c r="V27" s="112"/>
      <c r="W27" s="137"/>
      <c r="X27" s="138"/>
      <c r="Y27" s="137"/>
      <c r="Z27" s="138"/>
      <c r="AA27" s="112"/>
    </row>
    <row r="28" spans="3:27" ht="33.75" thickBot="1">
      <c r="C28" s="51" t="s">
        <v>82</v>
      </c>
      <c r="E28" s="139">
        <f>SUM(E11:E27)</f>
        <v>6384949</v>
      </c>
      <c r="F28" s="137"/>
      <c r="G28" s="139">
        <f>SUM(G11:G27)</f>
        <v>38011454098</v>
      </c>
      <c r="H28" s="139"/>
      <c r="I28" s="139">
        <f>SUM(I11:I27)</f>
        <v>42290311104.25264</v>
      </c>
      <c r="J28" s="139"/>
      <c r="K28" s="139">
        <f>SUM(K11:K27)</f>
        <v>0</v>
      </c>
      <c r="L28" s="139"/>
      <c r="M28" s="139">
        <f>SUM(M11:M27)</f>
        <v>0</v>
      </c>
      <c r="N28" s="139"/>
      <c r="O28" s="139">
        <f>SUM(O11:O27)</f>
        <v>-423395</v>
      </c>
      <c r="P28" s="139"/>
      <c r="Q28" s="139">
        <f>SUM(Q11:Q27)</f>
        <v>6388867995</v>
      </c>
      <c r="R28" s="139"/>
      <c r="S28" s="139">
        <f>SUM(S11:S27)</f>
        <v>5961554</v>
      </c>
      <c r="T28" s="139"/>
      <c r="U28" s="139">
        <f>SUM(U11:U27)</f>
        <v>301836</v>
      </c>
      <c r="V28" s="139"/>
      <c r="W28" s="139">
        <f>SUM(W11:W27)</f>
        <v>31359691475</v>
      </c>
      <c r="X28" s="139"/>
      <c r="Y28" s="139">
        <f>SUM(Y11:Y27)</f>
        <v>30913511351.1255</v>
      </c>
      <c r="Z28" s="137"/>
      <c r="AA28" s="134">
        <f>SUM(AA11:AA27)</f>
        <v>0.15223040083507172</v>
      </c>
    </row>
    <row r="29" spans="3:27" ht="63.75" customHeight="1" thickTop="1">
      <c r="L29"/>
      <c r="V29"/>
    </row>
    <row r="30" spans="3:27" ht="30.75" customHeight="1">
      <c r="L30"/>
      <c r="O30" s="107">
        <v>2</v>
      </c>
      <c r="V30"/>
    </row>
    <row r="31" spans="3:27">
      <c r="L31"/>
      <c r="V31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</sheetData>
  <sortState xmlns:xlrd2="http://schemas.microsoft.com/office/spreadsheetml/2017/richdata2" ref="C11:AA26">
    <sortCondition descending="1" ref="Y11:Y2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6" orientation="landscape" r:id="rId1"/>
  <rowBreaks count="1" manualBreakCount="1">
    <brk id="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6" t="s">
        <v>118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28" ht="30">
      <c r="B3" s="146" t="s"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28" ht="30">
      <c r="B4" s="146" t="s">
        <v>216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28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>
      <c r="B6" s="13" t="s">
        <v>92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>
      <c r="B8" s="19"/>
      <c r="C8" s="14"/>
      <c r="D8" s="162" t="s">
        <v>213</v>
      </c>
      <c r="E8" s="162" t="s">
        <v>2</v>
      </c>
      <c r="F8" s="162" t="s">
        <v>2</v>
      </c>
      <c r="G8" s="162" t="s">
        <v>2</v>
      </c>
      <c r="H8" s="162" t="s">
        <v>2</v>
      </c>
      <c r="I8" s="162" t="s">
        <v>2</v>
      </c>
      <c r="J8" s="162" t="s">
        <v>2</v>
      </c>
      <c r="K8" s="14"/>
      <c r="L8" s="162" t="s">
        <v>217</v>
      </c>
      <c r="M8" s="162" t="s">
        <v>4</v>
      </c>
      <c r="N8" s="162" t="s">
        <v>4</v>
      </c>
      <c r="O8" s="162" t="s">
        <v>4</v>
      </c>
      <c r="P8" s="162" t="s">
        <v>4</v>
      </c>
      <c r="Q8" s="162" t="s">
        <v>4</v>
      </c>
      <c r="R8" s="162" t="s">
        <v>4</v>
      </c>
      <c r="S8" s="14"/>
    </row>
    <row r="9" spans="2:28" ht="30">
      <c r="B9" s="20" t="s">
        <v>1</v>
      </c>
      <c r="C9" s="14"/>
      <c r="D9" s="17" t="s">
        <v>14</v>
      </c>
      <c r="E9" s="18"/>
      <c r="F9" s="17" t="s">
        <v>15</v>
      </c>
      <c r="G9" s="18"/>
      <c r="H9" s="17" t="s">
        <v>16</v>
      </c>
      <c r="I9" s="18"/>
      <c r="J9" s="17" t="s">
        <v>17</v>
      </c>
      <c r="K9" s="14"/>
      <c r="L9" s="17" t="s">
        <v>14</v>
      </c>
      <c r="M9" s="18"/>
      <c r="N9" s="17" t="s">
        <v>15</v>
      </c>
      <c r="O9" s="18"/>
      <c r="P9" s="17" t="s">
        <v>16</v>
      </c>
      <c r="Q9" s="18"/>
      <c r="R9" s="17" t="s">
        <v>17</v>
      </c>
      <c r="S9" s="14"/>
    </row>
    <row r="10" spans="2:28">
      <c r="D10" s="77">
        <v>0</v>
      </c>
      <c r="E10" s="77"/>
      <c r="F10" s="77">
        <v>0</v>
      </c>
      <c r="G10" s="77"/>
      <c r="H10" s="77">
        <v>0</v>
      </c>
      <c r="I10" s="77"/>
      <c r="J10" s="77">
        <v>0</v>
      </c>
      <c r="K10" s="77"/>
      <c r="L10" s="77">
        <v>0</v>
      </c>
      <c r="M10" s="77"/>
      <c r="N10" s="77">
        <v>0</v>
      </c>
      <c r="O10" s="77"/>
      <c r="P10" s="77">
        <v>0</v>
      </c>
      <c r="Q10" s="77"/>
      <c r="R10" s="77">
        <v>0</v>
      </c>
      <c r="V10"/>
    </row>
    <row r="11" spans="2:28" ht="26.25" customHeight="1" thickBot="1">
      <c r="B11" s="21" t="s">
        <v>82</v>
      </c>
      <c r="D11" s="76">
        <v>0</v>
      </c>
      <c r="E11" s="77"/>
      <c r="F11" s="76">
        <v>0</v>
      </c>
      <c r="G11" s="77"/>
      <c r="H11" s="76">
        <v>0</v>
      </c>
      <c r="I11" s="77"/>
      <c r="J11" s="76">
        <v>0</v>
      </c>
      <c r="K11" s="77"/>
      <c r="L11" s="76">
        <v>0</v>
      </c>
      <c r="M11" s="77"/>
      <c r="N11" s="76">
        <v>0</v>
      </c>
      <c r="O11" s="77"/>
      <c r="P11" s="76">
        <v>0</v>
      </c>
      <c r="Q11" s="77"/>
      <c r="R11" s="76">
        <v>0</v>
      </c>
      <c r="V11"/>
    </row>
    <row r="12" spans="2:28" ht="21.75" thickTop="1">
      <c r="L12"/>
      <c r="V12"/>
    </row>
    <row r="13" spans="2:28">
      <c r="L13"/>
      <c r="V13"/>
    </row>
    <row r="14" spans="2:28">
      <c r="L14"/>
      <c r="V14"/>
    </row>
    <row r="15" spans="2:28">
      <c r="L15"/>
      <c r="V15"/>
    </row>
    <row r="16" spans="2:28">
      <c r="L16"/>
      <c r="V16"/>
    </row>
    <row r="17" spans="10:22" ht="30">
      <c r="J17" s="49">
        <v>3</v>
      </c>
      <c r="L17"/>
      <c r="V17"/>
    </row>
    <row r="18" spans="10:22">
      <c r="L18"/>
      <c r="V18"/>
    </row>
    <row r="19" spans="10:22">
      <c r="L19"/>
      <c r="V19"/>
    </row>
    <row r="20" spans="10:22">
      <c r="L20"/>
      <c r="V20"/>
    </row>
    <row r="21" spans="10:22">
      <c r="L21"/>
      <c r="V21"/>
    </row>
    <row r="22" spans="10:22">
      <c r="L22"/>
      <c r="V22"/>
    </row>
    <row r="23" spans="10:22">
      <c r="L23"/>
      <c r="V23"/>
    </row>
    <row r="24" spans="10:22">
      <c r="L24"/>
      <c r="V24"/>
    </row>
    <row r="25" spans="10:22">
      <c r="L25"/>
      <c r="V25"/>
    </row>
    <row r="26" spans="10:22">
      <c r="L26"/>
      <c r="V26"/>
    </row>
    <row r="27" spans="10:22">
      <c r="L27"/>
      <c r="V27"/>
    </row>
    <row r="28" spans="10:22">
      <c r="L28"/>
      <c r="V28"/>
    </row>
    <row r="29" spans="10:22">
      <c r="L29"/>
      <c r="V29"/>
    </row>
    <row r="30" spans="10:22">
      <c r="L30"/>
      <c r="V30"/>
    </row>
    <row r="31" spans="10:22">
      <c r="L31"/>
      <c r="V31"/>
    </row>
    <row r="32" spans="10:22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  <row r="40" spans="12:22">
      <c r="L40"/>
      <c r="V40"/>
    </row>
    <row r="41" spans="12:22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C40"/>
  <sheetViews>
    <sheetView rightToLeft="1" view="pageBreakPreview" topLeftCell="A4" zoomScale="70" zoomScaleNormal="70" zoomScaleSheetLayoutView="70" workbookViewId="0">
      <selection activeCell="P27" sqref="P27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>
      <c r="B2" s="167" t="s">
        <v>118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</row>
    <row r="3" spans="2:38" ht="39"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</row>
    <row r="4" spans="2:38" ht="39">
      <c r="B4" s="167" t="s">
        <v>216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</row>
    <row r="5" spans="2:38" ht="39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2:38" ht="39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2:38" s="2" customFormat="1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8" s="2" customFormat="1" ht="30">
      <c r="B8" s="165" t="s">
        <v>107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8" ht="30">
      <c r="B10" s="146" t="s">
        <v>18</v>
      </c>
      <c r="C10" s="146" t="s">
        <v>18</v>
      </c>
      <c r="D10" s="146" t="s">
        <v>18</v>
      </c>
      <c r="E10" s="146" t="s">
        <v>18</v>
      </c>
      <c r="F10" s="146" t="s">
        <v>18</v>
      </c>
      <c r="G10" s="146" t="s">
        <v>18</v>
      </c>
      <c r="H10" s="146" t="s">
        <v>18</v>
      </c>
      <c r="I10" s="146" t="s">
        <v>18</v>
      </c>
      <c r="J10" s="146" t="s">
        <v>18</v>
      </c>
      <c r="K10" s="146" t="s">
        <v>18</v>
      </c>
      <c r="L10" s="146"/>
      <c r="M10" s="146"/>
      <c r="N10" s="146" t="s">
        <v>18</v>
      </c>
      <c r="P10" s="146" t="s">
        <v>213</v>
      </c>
      <c r="Q10" s="146" t="s">
        <v>2</v>
      </c>
      <c r="R10" s="146" t="s">
        <v>2</v>
      </c>
      <c r="S10" s="146" t="s">
        <v>2</v>
      </c>
      <c r="T10" s="146" t="s">
        <v>2</v>
      </c>
      <c r="V10" s="168" t="s">
        <v>3</v>
      </c>
      <c r="W10" s="146" t="s">
        <v>3</v>
      </c>
      <c r="X10" s="146" t="s">
        <v>3</v>
      </c>
      <c r="Y10" s="146" t="s">
        <v>3</v>
      </c>
      <c r="Z10" s="146" t="s">
        <v>3</v>
      </c>
      <c r="AA10" s="146" t="s">
        <v>3</v>
      </c>
      <c r="AB10" s="146" t="s">
        <v>3</v>
      </c>
      <c r="AD10" s="146" t="s">
        <v>217</v>
      </c>
      <c r="AE10" s="146" t="s">
        <v>4</v>
      </c>
      <c r="AF10" s="146" t="s">
        <v>4</v>
      </c>
      <c r="AG10" s="146" t="s">
        <v>4</v>
      </c>
      <c r="AH10" s="146" t="s">
        <v>4</v>
      </c>
      <c r="AI10" s="146" t="s">
        <v>4</v>
      </c>
      <c r="AJ10" s="146" t="s">
        <v>4</v>
      </c>
      <c r="AK10" s="146" t="s">
        <v>4</v>
      </c>
      <c r="AL10" s="146" t="s">
        <v>4</v>
      </c>
    </row>
    <row r="11" spans="2:38" s="15" customFormat="1" ht="45.75" customHeight="1">
      <c r="B11" s="149" t="s">
        <v>19</v>
      </c>
      <c r="C11" s="22"/>
      <c r="D11" s="149" t="s">
        <v>20</v>
      </c>
      <c r="E11" s="22"/>
      <c r="F11" s="149" t="s">
        <v>21</v>
      </c>
      <c r="G11" s="22"/>
      <c r="H11" s="149" t="s">
        <v>22</v>
      </c>
      <c r="I11" s="22"/>
      <c r="J11" s="149" t="s">
        <v>88</v>
      </c>
      <c r="K11" s="22"/>
      <c r="L11" s="149" t="s">
        <v>24</v>
      </c>
      <c r="M11" s="144"/>
      <c r="N11" s="149" t="s">
        <v>17</v>
      </c>
      <c r="P11" s="149" t="s">
        <v>5</v>
      </c>
      <c r="Q11" s="22"/>
      <c r="R11" s="149" t="s">
        <v>6</v>
      </c>
      <c r="S11" s="22"/>
      <c r="T11" s="149" t="s">
        <v>7</v>
      </c>
      <c r="V11" s="164" t="s">
        <v>8</v>
      </c>
      <c r="W11" s="149" t="s">
        <v>8</v>
      </c>
      <c r="X11" s="149" t="s">
        <v>8</v>
      </c>
      <c r="Z11" s="149" t="s">
        <v>9</v>
      </c>
      <c r="AA11" s="149" t="s">
        <v>9</v>
      </c>
      <c r="AB11" s="149" t="s">
        <v>9</v>
      </c>
      <c r="AD11" s="149" t="s">
        <v>5</v>
      </c>
      <c r="AE11" s="22"/>
      <c r="AF11" s="149" t="s">
        <v>25</v>
      </c>
      <c r="AG11" s="22"/>
      <c r="AH11" s="149" t="s">
        <v>6</v>
      </c>
      <c r="AI11" s="22"/>
      <c r="AJ11" s="149" t="s">
        <v>7</v>
      </c>
      <c r="AK11" s="22"/>
      <c r="AL11" s="149" t="s">
        <v>11</v>
      </c>
    </row>
    <row r="12" spans="2:38" s="15" customFormat="1" ht="45.75" customHeight="1">
      <c r="B12" s="150" t="s">
        <v>19</v>
      </c>
      <c r="C12" s="23"/>
      <c r="D12" s="150" t="s">
        <v>20</v>
      </c>
      <c r="E12" s="23"/>
      <c r="F12" s="150" t="s">
        <v>21</v>
      </c>
      <c r="G12" s="23"/>
      <c r="H12" s="150" t="s">
        <v>22</v>
      </c>
      <c r="I12" s="23"/>
      <c r="J12" s="150" t="s">
        <v>23</v>
      </c>
      <c r="K12" s="23"/>
      <c r="L12" s="150"/>
      <c r="M12" s="145"/>
      <c r="N12" s="150" t="s">
        <v>17</v>
      </c>
      <c r="P12" s="150" t="s">
        <v>5</v>
      </c>
      <c r="Q12" s="23"/>
      <c r="R12" s="150" t="s">
        <v>6</v>
      </c>
      <c r="S12" s="23"/>
      <c r="T12" s="150" t="s">
        <v>7</v>
      </c>
      <c r="V12" s="163" t="s">
        <v>5</v>
      </c>
      <c r="W12" s="23"/>
      <c r="X12" s="150" t="s">
        <v>6</v>
      </c>
      <c r="Z12" s="150" t="s">
        <v>5</v>
      </c>
      <c r="AA12" s="23"/>
      <c r="AB12" s="150" t="s">
        <v>12</v>
      </c>
      <c r="AD12" s="150" t="s">
        <v>5</v>
      </c>
      <c r="AE12" s="23"/>
      <c r="AF12" s="150" t="s">
        <v>25</v>
      </c>
      <c r="AG12" s="23"/>
      <c r="AH12" s="150" t="s">
        <v>6</v>
      </c>
      <c r="AI12" s="23"/>
      <c r="AJ12" s="150"/>
      <c r="AK12" s="23"/>
      <c r="AL12" s="150" t="s">
        <v>11</v>
      </c>
    </row>
    <row r="13" spans="2:38" ht="21.75">
      <c r="B13" s="3" t="s">
        <v>145</v>
      </c>
      <c r="C13" s="14"/>
      <c r="D13" s="140" t="s">
        <v>95</v>
      </c>
      <c r="E13" s="140"/>
      <c r="F13" s="140" t="s">
        <v>95</v>
      </c>
      <c r="G13" s="140"/>
      <c r="H13" s="89" t="s">
        <v>146</v>
      </c>
      <c r="I13" s="89"/>
      <c r="J13" s="89" t="s">
        <v>147</v>
      </c>
      <c r="K13" s="89"/>
      <c r="L13" s="89">
        <v>18</v>
      </c>
      <c r="M13" s="89"/>
      <c r="N13" s="89">
        <v>18</v>
      </c>
      <c r="O13" s="89"/>
      <c r="P13" s="89">
        <v>31100</v>
      </c>
      <c r="Q13" s="135"/>
      <c r="R13" s="89">
        <v>29630115789</v>
      </c>
      <c r="S13" s="89"/>
      <c r="T13" s="89">
        <v>30946758183</v>
      </c>
      <c r="U13" s="89"/>
      <c r="V13" s="89">
        <v>0</v>
      </c>
      <c r="W13" s="89"/>
      <c r="X13" s="89">
        <v>0</v>
      </c>
      <c r="Y13" s="89"/>
      <c r="Z13" s="89">
        <v>0</v>
      </c>
      <c r="AA13" s="89"/>
      <c r="AB13" s="89">
        <v>0</v>
      </c>
      <c r="AC13" s="135"/>
      <c r="AD13" s="89">
        <v>31100</v>
      </c>
      <c r="AE13" s="89"/>
      <c r="AF13" s="89">
        <v>1023460</v>
      </c>
      <c r="AG13" s="89"/>
      <c r="AH13" s="89">
        <v>29630115789</v>
      </c>
      <c r="AI13" s="135"/>
      <c r="AJ13" s="89">
        <v>31823836883</v>
      </c>
      <c r="AK13" s="135"/>
      <c r="AL13" s="136">
        <f>AJ13/'سرمایه گذاری ها'!$O$16</f>
        <v>0.15671320510255296</v>
      </c>
    </row>
    <row r="14" spans="2:38" ht="21.75">
      <c r="B14" s="3" t="s">
        <v>202</v>
      </c>
      <c r="C14" s="14"/>
      <c r="D14" s="140" t="s">
        <v>95</v>
      </c>
      <c r="E14" s="140"/>
      <c r="F14" s="140" t="s">
        <v>95</v>
      </c>
      <c r="G14" s="140"/>
      <c r="H14" s="89" t="s">
        <v>63</v>
      </c>
      <c r="I14" s="89"/>
      <c r="J14" s="89" t="s">
        <v>203</v>
      </c>
      <c r="K14" s="89"/>
      <c r="L14" s="89">
        <v>0</v>
      </c>
      <c r="M14" s="89"/>
      <c r="N14" s="89">
        <v>0</v>
      </c>
      <c r="O14" s="89"/>
      <c r="P14" s="89">
        <v>18900</v>
      </c>
      <c r="Q14" s="135"/>
      <c r="R14" s="89">
        <v>16000289515</v>
      </c>
      <c r="S14" s="89"/>
      <c r="T14" s="89">
        <v>17169994374</v>
      </c>
      <c r="U14" s="89"/>
      <c r="V14" s="89">
        <v>0</v>
      </c>
      <c r="W14" s="89"/>
      <c r="X14" s="89">
        <v>0</v>
      </c>
      <c r="Y14" s="89"/>
      <c r="Z14" s="89">
        <v>1000</v>
      </c>
      <c r="AA14" s="89"/>
      <c r="AB14" s="89">
        <v>907155549</v>
      </c>
      <c r="AC14" s="135"/>
      <c r="AD14" s="89">
        <v>17900</v>
      </c>
      <c r="AE14" s="89"/>
      <c r="AF14" s="89">
        <v>938037</v>
      </c>
      <c r="AG14" s="89"/>
      <c r="AH14" s="89">
        <v>15153713350</v>
      </c>
      <c r="AI14" s="135"/>
      <c r="AJ14" s="89">
        <v>16787818956</v>
      </c>
      <c r="AK14" s="135"/>
      <c r="AL14" s="136">
        <f>AJ14/'سرمایه گذاری ها'!$O$16</f>
        <v>8.2669884368391247E-2</v>
      </c>
    </row>
    <row r="15" spans="2:38" ht="21.75">
      <c r="B15" s="3" t="s">
        <v>97</v>
      </c>
      <c r="C15" s="14"/>
      <c r="D15" s="140" t="s">
        <v>95</v>
      </c>
      <c r="E15" s="140"/>
      <c r="F15" s="140" t="s">
        <v>95</v>
      </c>
      <c r="G15" s="140"/>
      <c r="H15" s="89" t="s">
        <v>63</v>
      </c>
      <c r="I15" s="89"/>
      <c r="J15" s="89" t="s">
        <v>98</v>
      </c>
      <c r="K15" s="89"/>
      <c r="L15" s="89">
        <v>0</v>
      </c>
      <c r="M15" s="89"/>
      <c r="N15" s="89">
        <v>0</v>
      </c>
      <c r="O15" s="89"/>
      <c r="P15" s="89">
        <v>14491</v>
      </c>
      <c r="Q15" s="135"/>
      <c r="R15" s="89">
        <v>9029504678</v>
      </c>
      <c r="S15" s="89"/>
      <c r="T15" s="89">
        <v>13866474561</v>
      </c>
      <c r="U15" s="89"/>
      <c r="V15" s="89">
        <v>0</v>
      </c>
      <c r="W15" s="89"/>
      <c r="X15" s="89">
        <v>0</v>
      </c>
      <c r="Y15" s="89"/>
      <c r="Z15" s="89">
        <v>0</v>
      </c>
      <c r="AA15" s="89"/>
      <c r="AB15" s="89">
        <v>0</v>
      </c>
      <c r="AC15" s="135"/>
      <c r="AD15" s="89">
        <v>14491</v>
      </c>
      <c r="AE15" s="89"/>
      <c r="AF15" s="89">
        <v>991112</v>
      </c>
      <c r="AG15" s="89"/>
      <c r="AH15" s="89">
        <v>9029504678</v>
      </c>
      <c r="AI15" s="135"/>
      <c r="AJ15" s="89">
        <v>14359600842</v>
      </c>
      <c r="AK15" s="135"/>
      <c r="AL15" s="136">
        <f>AJ15/'سرمایه گذاری ها'!$O$16</f>
        <v>7.0712374507715267E-2</v>
      </c>
    </row>
    <row r="16" spans="2:38" ht="21.75">
      <c r="B16" s="3" t="s">
        <v>188</v>
      </c>
      <c r="C16" s="14"/>
      <c r="D16" s="140" t="s">
        <v>95</v>
      </c>
      <c r="E16" s="140"/>
      <c r="F16" s="140" t="s">
        <v>95</v>
      </c>
      <c r="G16" s="140"/>
      <c r="H16" s="89" t="s">
        <v>189</v>
      </c>
      <c r="I16" s="89"/>
      <c r="J16" s="89" t="s">
        <v>190</v>
      </c>
      <c r="K16" s="89"/>
      <c r="L16" s="89">
        <v>0</v>
      </c>
      <c r="M16" s="89"/>
      <c r="N16" s="89">
        <v>0</v>
      </c>
      <c r="O16" s="89"/>
      <c r="P16" s="89">
        <v>12200</v>
      </c>
      <c r="Q16" s="135"/>
      <c r="R16" s="89">
        <v>9413505887</v>
      </c>
      <c r="S16" s="89"/>
      <c r="T16" s="89">
        <v>10683091738</v>
      </c>
      <c r="U16" s="89"/>
      <c r="V16" s="89">
        <v>0</v>
      </c>
      <c r="W16" s="89"/>
      <c r="X16" s="89">
        <v>0</v>
      </c>
      <c r="Y16" s="89"/>
      <c r="Z16" s="89">
        <v>0</v>
      </c>
      <c r="AA16" s="89"/>
      <c r="AB16" s="89">
        <v>0</v>
      </c>
      <c r="AC16" s="135"/>
      <c r="AD16" s="89">
        <v>12200</v>
      </c>
      <c r="AE16" s="89"/>
      <c r="AF16" s="89">
        <v>901481</v>
      </c>
      <c r="AG16" s="89"/>
      <c r="AH16" s="89">
        <v>9413505887</v>
      </c>
      <c r="AI16" s="135"/>
      <c r="AJ16" s="89">
        <v>10996074800</v>
      </c>
      <c r="AK16" s="135"/>
      <c r="AL16" s="136">
        <f>AJ16/'سرمایه گذاری ها'!$O$16</f>
        <v>5.4149037144416344E-2</v>
      </c>
    </row>
    <row r="17" spans="2:81" ht="21.75">
      <c r="B17" s="3" t="s">
        <v>191</v>
      </c>
      <c r="C17" s="14"/>
      <c r="D17" s="140" t="s">
        <v>95</v>
      </c>
      <c r="E17" s="140"/>
      <c r="F17" s="140" t="s">
        <v>95</v>
      </c>
      <c r="G17" s="140"/>
      <c r="H17" s="89" t="s">
        <v>192</v>
      </c>
      <c r="I17" s="89"/>
      <c r="J17" s="89" t="s">
        <v>193</v>
      </c>
      <c r="K17" s="89"/>
      <c r="L17" s="89">
        <v>0</v>
      </c>
      <c r="M17" s="89"/>
      <c r="N17" s="89">
        <v>0</v>
      </c>
      <c r="O17" s="89"/>
      <c r="P17" s="89">
        <v>7000</v>
      </c>
      <c r="Q17" s="135"/>
      <c r="R17" s="89">
        <v>5692031493</v>
      </c>
      <c r="S17" s="89"/>
      <c r="T17" s="89">
        <v>6522572569</v>
      </c>
      <c r="U17" s="89"/>
      <c r="V17" s="89">
        <v>500</v>
      </c>
      <c r="W17" s="89"/>
      <c r="X17" s="89">
        <v>467179659</v>
      </c>
      <c r="Y17" s="89"/>
      <c r="Z17" s="89">
        <v>1500</v>
      </c>
      <c r="AA17" s="89"/>
      <c r="AB17" s="89">
        <v>1397701626</v>
      </c>
      <c r="AC17" s="135"/>
      <c r="AD17" s="89">
        <v>6000</v>
      </c>
      <c r="AE17" s="89"/>
      <c r="AF17" s="89">
        <v>965422</v>
      </c>
      <c r="AG17" s="89"/>
      <c r="AH17" s="89">
        <v>4927368921</v>
      </c>
      <c r="AI17" s="135"/>
      <c r="AJ17" s="89">
        <v>5791482103</v>
      </c>
      <c r="AK17" s="135"/>
      <c r="AL17" s="136">
        <f>AJ17/'سرمایه گذاری ها'!$O$16</f>
        <v>2.8519556770982449E-2</v>
      </c>
    </row>
    <row r="18" spans="2:81" ht="23.25" customHeight="1">
      <c r="B18" s="3" t="s">
        <v>99</v>
      </c>
      <c r="C18" s="14"/>
      <c r="D18" s="140" t="s">
        <v>95</v>
      </c>
      <c r="E18" s="140"/>
      <c r="F18" s="140" t="s">
        <v>95</v>
      </c>
      <c r="G18" s="140"/>
      <c r="H18" s="89" t="s">
        <v>63</v>
      </c>
      <c r="I18" s="89"/>
      <c r="J18" s="89" t="s">
        <v>100</v>
      </c>
      <c r="K18" s="89"/>
      <c r="L18" s="89">
        <v>0</v>
      </c>
      <c r="M18" s="89"/>
      <c r="N18" s="89">
        <v>0</v>
      </c>
      <c r="O18" s="89"/>
      <c r="P18" s="89">
        <v>5810</v>
      </c>
      <c r="Q18" s="135"/>
      <c r="R18" s="89">
        <v>4475050015</v>
      </c>
      <c r="S18" s="89"/>
      <c r="T18" s="89">
        <v>5160598751</v>
      </c>
      <c r="U18" s="89"/>
      <c r="V18" s="89">
        <v>0</v>
      </c>
      <c r="W18" s="89"/>
      <c r="X18" s="89">
        <v>0</v>
      </c>
      <c r="Y18" s="89"/>
      <c r="Z18" s="89">
        <v>1200</v>
      </c>
      <c r="AA18" s="89"/>
      <c r="AB18" s="89">
        <v>1065550836</v>
      </c>
      <c r="AC18" s="135"/>
      <c r="AD18" s="89">
        <v>4610</v>
      </c>
      <c r="AE18" s="89"/>
      <c r="AF18" s="89">
        <v>918022</v>
      </c>
      <c r="AG18" s="89"/>
      <c r="AH18" s="89">
        <v>3550771182</v>
      </c>
      <c r="AI18" s="135"/>
      <c r="AJ18" s="89">
        <v>4231314355</v>
      </c>
      <c r="AK18" s="135"/>
      <c r="AL18" s="136">
        <f>AJ18/'سرمایه گذاری ها'!$O$16</f>
        <v>2.083667148013554E-2</v>
      </c>
    </row>
    <row r="19" spans="2:81" ht="23.25" customHeight="1">
      <c r="B19" s="3" t="s">
        <v>143</v>
      </c>
      <c r="C19" s="14"/>
      <c r="D19" s="140" t="s">
        <v>95</v>
      </c>
      <c r="E19" s="140"/>
      <c r="F19" s="140" t="s">
        <v>95</v>
      </c>
      <c r="G19" s="140"/>
      <c r="H19" s="89" t="s">
        <v>163</v>
      </c>
      <c r="I19" s="89"/>
      <c r="J19" s="89" t="s">
        <v>164</v>
      </c>
      <c r="K19" s="89"/>
      <c r="L19" s="89">
        <v>0</v>
      </c>
      <c r="M19" s="89"/>
      <c r="N19" s="89">
        <v>0</v>
      </c>
      <c r="O19" s="89"/>
      <c r="P19" s="89">
        <v>196</v>
      </c>
      <c r="Q19" s="135"/>
      <c r="R19" s="89">
        <v>118603453</v>
      </c>
      <c r="S19" s="89"/>
      <c r="T19" s="89">
        <v>160362041</v>
      </c>
      <c r="U19" s="89"/>
      <c r="V19" s="89">
        <v>0</v>
      </c>
      <c r="W19" s="89"/>
      <c r="X19" s="89">
        <v>0</v>
      </c>
      <c r="Y19" s="89"/>
      <c r="Z19" s="89">
        <v>0</v>
      </c>
      <c r="AA19" s="89"/>
      <c r="AB19" s="89">
        <v>0</v>
      </c>
      <c r="AC19" s="135"/>
      <c r="AD19" s="89">
        <v>196</v>
      </c>
      <c r="AE19" s="89"/>
      <c r="AF19" s="89">
        <v>839432</v>
      </c>
      <c r="AG19" s="89"/>
      <c r="AH19" s="89">
        <v>118603453</v>
      </c>
      <c r="AI19" s="135"/>
      <c r="AJ19" s="89">
        <v>164498851</v>
      </c>
      <c r="AK19" s="135"/>
      <c r="AL19" s="136">
        <f>AJ19/'سرمایه گذاری ها'!$O$16</f>
        <v>8.1005763920529263E-4</v>
      </c>
    </row>
    <row r="20" spans="2:81" ht="23.25" customHeight="1">
      <c r="B20" s="3" t="s">
        <v>160</v>
      </c>
      <c r="C20" s="14"/>
      <c r="D20" s="140" t="s">
        <v>95</v>
      </c>
      <c r="E20" s="140"/>
      <c r="F20" s="140" t="s">
        <v>95</v>
      </c>
      <c r="G20" s="140"/>
      <c r="H20" s="89" t="s">
        <v>161</v>
      </c>
      <c r="I20" s="89"/>
      <c r="J20" s="89" t="s">
        <v>162</v>
      </c>
      <c r="K20" s="89"/>
      <c r="L20" s="89">
        <v>0</v>
      </c>
      <c r="M20" s="89"/>
      <c r="N20" s="89">
        <v>0</v>
      </c>
      <c r="O20" s="89"/>
      <c r="P20" s="89">
        <v>23200</v>
      </c>
      <c r="Q20" s="135"/>
      <c r="R20" s="89">
        <v>13560212412</v>
      </c>
      <c r="S20" s="89"/>
      <c r="T20" s="89">
        <v>17074865419</v>
      </c>
      <c r="U20" s="89"/>
      <c r="V20" s="89">
        <v>0</v>
      </c>
      <c r="W20" s="89"/>
      <c r="X20" s="89">
        <v>0</v>
      </c>
      <c r="Y20" s="89"/>
      <c r="Z20" s="89">
        <v>23200</v>
      </c>
      <c r="AA20" s="89"/>
      <c r="AB20" s="89">
        <v>16873077211</v>
      </c>
      <c r="AC20" s="135"/>
      <c r="AD20" s="89">
        <v>0</v>
      </c>
      <c r="AE20" s="89"/>
      <c r="AF20" s="89">
        <v>0</v>
      </c>
      <c r="AG20" s="89"/>
      <c r="AH20" s="89">
        <v>0</v>
      </c>
      <c r="AI20" s="135"/>
      <c r="AJ20" s="89">
        <v>0</v>
      </c>
      <c r="AK20" s="135"/>
      <c r="AL20" s="136">
        <f>AJ20/'سرمایه گذاری ها'!$O$16</f>
        <v>0</v>
      </c>
    </row>
    <row r="21" spans="2:81" ht="23.25" customHeight="1">
      <c r="B21" s="3" t="s">
        <v>96</v>
      </c>
      <c r="C21" s="14"/>
      <c r="D21" s="140" t="s">
        <v>95</v>
      </c>
      <c r="E21" s="140"/>
      <c r="F21" s="140" t="s">
        <v>95</v>
      </c>
      <c r="G21" s="140"/>
      <c r="H21" s="89" t="s">
        <v>63</v>
      </c>
      <c r="I21" s="89"/>
      <c r="J21" s="89" t="s">
        <v>198</v>
      </c>
      <c r="K21" s="89"/>
      <c r="L21" s="89">
        <v>0</v>
      </c>
      <c r="M21" s="89"/>
      <c r="N21" s="89">
        <v>0</v>
      </c>
      <c r="O21" s="89"/>
      <c r="P21" s="89">
        <v>6000</v>
      </c>
      <c r="Q21" s="135"/>
      <c r="R21" s="89">
        <v>4650242703</v>
      </c>
      <c r="S21" s="89"/>
      <c r="T21" s="89">
        <v>5216690303</v>
      </c>
      <c r="U21" s="89"/>
      <c r="V21" s="89">
        <v>0</v>
      </c>
      <c r="W21" s="89"/>
      <c r="X21" s="89">
        <v>0</v>
      </c>
      <c r="Y21" s="89"/>
      <c r="Z21" s="89">
        <v>6000</v>
      </c>
      <c r="AA21" s="89"/>
      <c r="AB21" s="89">
        <v>5173147201</v>
      </c>
      <c r="AC21" s="135"/>
      <c r="AD21" s="89">
        <v>0</v>
      </c>
      <c r="AE21" s="89"/>
      <c r="AF21" s="89">
        <v>0</v>
      </c>
      <c r="AG21" s="89"/>
      <c r="AH21" s="89">
        <v>0</v>
      </c>
      <c r="AI21" s="135"/>
      <c r="AJ21" s="89">
        <v>0</v>
      </c>
      <c r="AK21" s="135"/>
      <c r="AL21" s="136">
        <f>AJ21/'سرمایه گذاری ها'!$O$16</f>
        <v>0</v>
      </c>
    </row>
    <row r="22" spans="2:81" ht="23.25" customHeight="1">
      <c r="B22" s="3" t="s">
        <v>181</v>
      </c>
      <c r="C22" s="14"/>
      <c r="D22" s="140" t="s">
        <v>95</v>
      </c>
      <c r="E22" s="140"/>
      <c r="F22" s="140" t="s">
        <v>95</v>
      </c>
      <c r="G22" s="140"/>
      <c r="H22" s="89" t="s">
        <v>63</v>
      </c>
      <c r="I22" s="89"/>
      <c r="J22" s="89" t="s">
        <v>194</v>
      </c>
      <c r="K22" s="89"/>
      <c r="L22" s="89">
        <v>0</v>
      </c>
      <c r="M22" s="89"/>
      <c r="N22" s="89">
        <v>0</v>
      </c>
      <c r="O22" s="89"/>
      <c r="P22" s="89">
        <v>1300</v>
      </c>
      <c r="Q22" s="135"/>
      <c r="R22" s="89">
        <v>1009627920</v>
      </c>
      <c r="S22" s="89"/>
      <c r="T22" s="89">
        <v>1078406703</v>
      </c>
      <c r="U22" s="89"/>
      <c r="V22" s="89">
        <v>0</v>
      </c>
      <c r="W22" s="89"/>
      <c r="X22" s="89">
        <v>0</v>
      </c>
      <c r="Y22" s="89"/>
      <c r="Z22" s="89">
        <v>1300</v>
      </c>
      <c r="AA22" s="89"/>
      <c r="AB22" s="89">
        <v>1068385324</v>
      </c>
      <c r="AC22" s="135"/>
      <c r="AD22" s="89">
        <v>0</v>
      </c>
      <c r="AE22" s="89"/>
      <c r="AF22" s="89">
        <v>0</v>
      </c>
      <c r="AG22" s="89"/>
      <c r="AH22" s="89">
        <v>0</v>
      </c>
      <c r="AI22" s="135"/>
      <c r="AJ22" s="89">
        <v>0</v>
      </c>
      <c r="AK22" s="135"/>
      <c r="AL22" s="136">
        <f>AJ22/'سرمایه گذاری ها'!$O$16</f>
        <v>0</v>
      </c>
    </row>
    <row r="23" spans="2:81" ht="23.25" customHeight="1">
      <c r="B23" s="3" t="s">
        <v>101</v>
      </c>
      <c r="C23" s="14"/>
      <c r="D23" s="140" t="s">
        <v>95</v>
      </c>
      <c r="E23" s="140"/>
      <c r="F23" s="140" t="s">
        <v>95</v>
      </c>
      <c r="G23" s="140"/>
      <c r="H23" s="89" t="s">
        <v>166</v>
      </c>
      <c r="I23" s="89"/>
      <c r="J23" s="89" t="s">
        <v>167</v>
      </c>
      <c r="K23" s="89"/>
      <c r="L23" s="89">
        <v>0</v>
      </c>
      <c r="M23" s="89"/>
      <c r="N23" s="89">
        <v>0</v>
      </c>
      <c r="O23" s="89"/>
      <c r="P23" s="89">
        <v>1100</v>
      </c>
      <c r="Q23" s="135"/>
      <c r="R23" s="89">
        <v>721099791</v>
      </c>
      <c r="S23" s="89"/>
      <c r="T23" s="89">
        <v>942314674</v>
      </c>
      <c r="U23" s="89"/>
      <c r="V23" s="89">
        <v>0</v>
      </c>
      <c r="W23" s="89"/>
      <c r="X23" s="89">
        <v>0</v>
      </c>
      <c r="Y23" s="89"/>
      <c r="Z23" s="89">
        <v>1100</v>
      </c>
      <c r="AA23" s="89"/>
      <c r="AB23" s="89">
        <v>927264907</v>
      </c>
      <c r="AC23" s="135"/>
      <c r="AD23" s="89">
        <v>0</v>
      </c>
      <c r="AE23" s="89"/>
      <c r="AF23" s="89">
        <v>0</v>
      </c>
      <c r="AG23" s="89"/>
      <c r="AH23" s="89">
        <v>0</v>
      </c>
      <c r="AI23" s="135"/>
      <c r="AJ23" s="89">
        <v>0</v>
      </c>
      <c r="AK23" s="135"/>
      <c r="AL23" s="136">
        <f>AJ23/'سرمایه گذاری ها'!$O$16</f>
        <v>0</v>
      </c>
    </row>
    <row r="24" spans="2:81" ht="23.25" customHeight="1">
      <c r="B24" s="3" t="s">
        <v>199</v>
      </c>
      <c r="C24" s="14"/>
      <c r="D24" s="140" t="s">
        <v>95</v>
      </c>
      <c r="E24" s="140"/>
      <c r="F24" s="140" t="s">
        <v>95</v>
      </c>
      <c r="G24" s="140"/>
      <c r="H24" s="89" t="s">
        <v>200</v>
      </c>
      <c r="I24" s="89"/>
      <c r="J24" s="89" t="s">
        <v>201</v>
      </c>
      <c r="K24" s="89"/>
      <c r="L24" s="89">
        <v>0</v>
      </c>
      <c r="M24" s="89"/>
      <c r="N24" s="89">
        <v>0</v>
      </c>
      <c r="O24" s="89"/>
      <c r="P24" s="89">
        <v>5000</v>
      </c>
      <c r="Q24" s="135"/>
      <c r="R24" s="89">
        <v>3128066858</v>
      </c>
      <c r="S24" s="89"/>
      <c r="T24" s="89">
        <v>3327776731</v>
      </c>
      <c r="U24" s="89"/>
      <c r="V24" s="89">
        <v>0</v>
      </c>
      <c r="W24" s="89"/>
      <c r="X24" s="89">
        <v>0</v>
      </c>
      <c r="Y24" s="89"/>
      <c r="Z24" s="89">
        <v>5000</v>
      </c>
      <c r="AA24" s="89"/>
      <c r="AB24" s="89">
        <v>3304454963</v>
      </c>
      <c r="AC24" s="135"/>
      <c r="AD24" s="89">
        <v>0</v>
      </c>
      <c r="AE24" s="89"/>
      <c r="AF24" s="89">
        <v>0</v>
      </c>
      <c r="AG24" s="89"/>
      <c r="AH24" s="89">
        <v>0</v>
      </c>
      <c r="AI24" s="135"/>
      <c r="AJ24" s="89">
        <v>0</v>
      </c>
      <c r="AK24" s="135"/>
      <c r="AL24" s="136">
        <f>AJ24/'سرمایه گذاری ها'!$O$16</f>
        <v>0</v>
      </c>
    </row>
    <row r="25" spans="2:81" ht="21.75">
      <c r="B25" s="3"/>
      <c r="C25" s="3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>
        <v>5.1000000000000004E-3</v>
      </c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7"/>
      <c r="AL25" s="136"/>
    </row>
    <row r="26" spans="2:81" ht="27" thickBot="1">
      <c r="B26" s="166" t="s">
        <v>82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2"/>
      <c r="P26" s="64">
        <f>SUM(P13:P25)</f>
        <v>126297</v>
      </c>
      <c r="Q26" s="27"/>
      <c r="R26" s="64">
        <f>SUM(R13:R25)</f>
        <v>97428350514</v>
      </c>
      <c r="S26" s="27"/>
      <c r="T26" s="64">
        <f>SUM(T13:T25)</f>
        <v>112149906047</v>
      </c>
      <c r="U26" s="27"/>
      <c r="V26" s="64">
        <f>SUM(V13:V25)</f>
        <v>500.00510000000003</v>
      </c>
      <c r="W26" s="27"/>
      <c r="X26" s="64">
        <f>SUM(X13:X25)</f>
        <v>467179659</v>
      </c>
      <c r="Y26" s="27"/>
      <c r="Z26" s="64">
        <f>SUM(Z13:Z25)</f>
        <v>40300</v>
      </c>
      <c r="AA26" s="27"/>
      <c r="AB26" s="64">
        <f>SUM(AB13:AB25)</f>
        <v>30716737617</v>
      </c>
      <c r="AC26" s="27"/>
      <c r="AD26" s="64">
        <f>SUM(AD13:AD25)</f>
        <v>86497</v>
      </c>
      <c r="AE26" s="65"/>
      <c r="AF26" s="64"/>
      <c r="AG26" s="27"/>
      <c r="AH26" s="64">
        <f>SUM(AH13:AH25)</f>
        <v>71823583260</v>
      </c>
      <c r="AI26" s="27"/>
      <c r="AJ26" s="64">
        <f>SUM(AJ13:AJ25)</f>
        <v>84154626790</v>
      </c>
      <c r="AK26" s="27"/>
      <c r="AL26" s="75">
        <f>SUM(AL13:AL25)</f>
        <v>0.41441078701339906</v>
      </c>
    </row>
    <row r="27" spans="2:81" ht="21" customHeight="1" thickTop="1">
      <c r="V27"/>
      <c r="W27"/>
    </row>
    <row r="28" spans="2:81">
      <c r="V28"/>
      <c r="W28"/>
    </row>
    <row r="29" spans="2:81" ht="21.75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0:81" ht="33">
      <c r="T33" s="51">
        <v>4</v>
      </c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0:81" ht="21.75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0:81" ht="21.75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0:81" ht="21.75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0:81" ht="21.75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0:81" ht="21.75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0:81" ht="21.75"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0:81">
      <c r="V40"/>
      <c r="W40"/>
    </row>
  </sheetData>
  <sortState xmlns:xlrd2="http://schemas.microsoft.com/office/spreadsheetml/2017/richdata2" ref="B13:AL25">
    <sortCondition descending="1" ref="AJ13:AJ25"/>
  </sortState>
  <mergeCells count="30">
    <mergeCell ref="B8:R8"/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zoomScale="70" zoomScaleNormal="110" zoomScaleSheetLayoutView="70" workbookViewId="0">
      <selection activeCell="H18" sqref="H18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67" t="s">
        <v>118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</row>
    <row r="3" spans="2:32" ht="39"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</row>
    <row r="4" spans="2:32" ht="39">
      <c r="B4" s="167" t="s">
        <v>216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</row>
    <row r="5" spans="2:32" ht="129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2:32" ht="129" customHeight="1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</row>
    <row r="7" spans="2:32" s="2" customFormat="1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0">
      <c r="B8" s="13" t="s">
        <v>108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2" s="15" customFormat="1" ht="31.5" customHeight="1">
      <c r="B10" s="148" t="s">
        <v>31</v>
      </c>
      <c r="C10" s="148" t="s">
        <v>31</v>
      </c>
      <c r="D10" s="148" t="s">
        <v>31</v>
      </c>
      <c r="E10" s="148" t="s">
        <v>31</v>
      </c>
      <c r="F10" s="148" t="s">
        <v>31</v>
      </c>
      <c r="G10" s="148" t="s">
        <v>31</v>
      </c>
      <c r="H10" s="148" t="s">
        <v>31</v>
      </c>
      <c r="I10" s="148" t="s">
        <v>31</v>
      </c>
      <c r="J10" s="148" t="s">
        <v>31</v>
      </c>
      <c r="L10" s="169"/>
      <c r="M10" s="148" t="s">
        <v>2</v>
      </c>
      <c r="N10" s="148" t="s">
        <v>2</v>
      </c>
      <c r="O10" s="148" t="s">
        <v>2</v>
      </c>
      <c r="P10" s="148" t="s">
        <v>2</v>
      </c>
      <c r="R10" s="148" t="s">
        <v>3</v>
      </c>
      <c r="S10" s="148" t="s">
        <v>3</v>
      </c>
      <c r="T10" s="148" t="s">
        <v>3</v>
      </c>
      <c r="U10" s="148" t="s">
        <v>3</v>
      </c>
      <c r="V10" s="148"/>
      <c r="W10" s="148" t="s">
        <v>3</v>
      </c>
      <c r="X10" s="148" t="s">
        <v>3</v>
      </c>
      <c r="Z10" s="148" t="s">
        <v>217</v>
      </c>
      <c r="AA10" s="148" t="s">
        <v>4</v>
      </c>
      <c r="AB10" s="148" t="s">
        <v>4</v>
      </c>
      <c r="AC10" s="148" t="s">
        <v>4</v>
      </c>
      <c r="AD10" s="148" t="s">
        <v>4</v>
      </c>
      <c r="AE10" s="148" t="s">
        <v>4</v>
      </c>
      <c r="AF10" s="148" t="s">
        <v>4</v>
      </c>
    </row>
    <row r="11" spans="2:32" s="15" customFormat="1">
      <c r="B11" s="149" t="s">
        <v>32</v>
      </c>
      <c r="C11" s="22"/>
      <c r="D11" s="149" t="s">
        <v>88</v>
      </c>
      <c r="E11" s="22"/>
      <c r="F11" s="149" t="s">
        <v>24</v>
      </c>
      <c r="G11" s="22"/>
      <c r="H11" s="149" t="s">
        <v>33</v>
      </c>
      <c r="I11" s="22"/>
      <c r="J11" s="149" t="s">
        <v>21</v>
      </c>
      <c r="L11" s="164" t="s">
        <v>5</v>
      </c>
      <c r="M11" s="22"/>
      <c r="N11" s="149" t="s">
        <v>6</v>
      </c>
      <c r="O11" s="22"/>
      <c r="P11" s="149" t="s">
        <v>7</v>
      </c>
      <c r="R11" s="149" t="s">
        <v>8</v>
      </c>
      <c r="S11" s="149" t="s">
        <v>8</v>
      </c>
      <c r="T11" s="149" t="s">
        <v>8</v>
      </c>
      <c r="U11" s="22"/>
      <c r="V11" s="164" t="s">
        <v>9</v>
      </c>
      <c r="W11" s="149" t="s">
        <v>9</v>
      </c>
      <c r="X11" s="149" t="s">
        <v>9</v>
      </c>
      <c r="Z11" s="149" t="s">
        <v>5</v>
      </c>
      <c r="AA11" s="22"/>
      <c r="AB11" s="149" t="s">
        <v>6</v>
      </c>
      <c r="AC11" s="22"/>
      <c r="AD11" s="149" t="s">
        <v>7</v>
      </c>
      <c r="AE11" s="22"/>
      <c r="AF11" s="149" t="s">
        <v>34</v>
      </c>
    </row>
    <row r="12" spans="2:32" s="15" customFormat="1" ht="75.75" customHeight="1">
      <c r="B12" s="150" t="s">
        <v>32</v>
      </c>
      <c r="C12" s="23"/>
      <c r="D12" s="150" t="s">
        <v>23</v>
      </c>
      <c r="E12" s="23"/>
      <c r="F12" s="150" t="s">
        <v>24</v>
      </c>
      <c r="G12" s="23"/>
      <c r="H12" s="150" t="s">
        <v>33</v>
      </c>
      <c r="I12" s="23"/>
      <c r="J12" s="150" t="s">
        <v>21</v>
      </c>
      <c r="L12" s="150"/>
      <c r="M12" s="23"/>
      <c r="N12" s="150" t="s">
        <v>6</v>
      </c>
      <c r="O12" s="23"/>
      <c r="P12" s="150" t="s">
        <v>7</v>
      </c>
      <c r="R12" s="150" t="s">
        <v>5</v>
      </c>
      <c r="S12" s="23"/>
      <c r="T12" s="150" t="s">
        <v>6</v>
      </c>
      <c r="U12" s="23"/>
      <c r="V12" s="163" t="s">
        <v>5</v>
      </c>
      <c r="W12" s="23"/>
      <c r="X12" s="150" t="s">
        <v>12</v>
      </c>
      <c r="Z12" s="150" t="s">
        <v>5</v>
      </c>
      <c r="AA12" s="23"/>
      <c r="AB12" s="150" t="s">
        <v>6</v>
      </c>
      <c r="AC12" s="23"/>
      <c r="AD12" s="150" t="s">
        <v>7</v>
      </c>
      <c r="AE12" s="23"/>
      <c r="AF12" s="150" t="s">
        <v>34</v>
      </c>
    </row>
    <row r="13" spans="2:32" s="15" customFormat="1" ht="32.25" customHeight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123">
        <v>0</v>
      </c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2"/>
      <c r="AF13" s="130"/>
    </row>
    <row r="14" spans="2:32" ht="27" thickBot="1">
      <c r="B14" s="170" t="s">
        <v>82</v>
      </c>
      <c r="C14" s="170"/>
      <c r="D14" s="170"/>
      <c r="E14" s="170"/>
      <c r="F14" s="170"/>
      <c r="G14" s="170"/>
      <c r="H14" s="170"/>
      <c r="I14" s="170"/>
      <c r="J14" s="170"/>
      <c r="K14" s="26"/>
      <c r="L14" s="131">
        <f>SUM(L13:L13)</f>
        <v>0</v>
      </c>
      <c r="M14" s="122"/>
      <c r="N14" s="131" t="s">
        <v>183</v>
      </c>
      <c r="O14" s="122"/>
      <c r="P14" s="131" t="s">
        <v>183</v>
      </c>
      <c r="Q14" s="122"/>
      <c r="R14" s="131" t="s">
        <v>183</v>
      </c>
      <c r="S14" s="122"/>
      <c r="T14" s="131" t="s">
        <v>183</v>
      </c>
      <c r="U14" s="122"/>
      <c r="V14" s="131" t="s">
        <v>183</v>
      </c>
      <c r="W14" s="122"/>
      <c r="X14" s="131" t="s">
        <v>183</v>
      </c>
      <c r="Y14" s="122"/>
      <c r="Z14" s="131" t="s">
        <v>183</v>
      </c>
      <c r="AA14" s="122"/>
      <c r="AB14" s="131" t="s">
        <v>183</v>
      </c>
      <c r="AC14" s="122"/>
      <c r="AD14" s="131" t="s">
        <v>183</v>
      </c>
      <c r="AE14" s="122"/>
      <c r="AF14" s="132">
        <f>SUM(AF13:AF13)</f>
        <v>0</v>
      </c>
    </row>
    <row r="15" spans="2:32" ht="21.75" thickTop="1">
      <c r="L15" s="121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51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5"/>
  <sheetViews>
    <sheetView rightToLeft="1" view="pageBreakPreview" topLeftCell="A7" zoomScale="70" zoomScaleNormal="100" zoomScaleSheetLayoutView="70" workbookViewId="0">
      <selection activeCell="L33" sqref="L33"/>
    </sheetView>
  </sheetViews>
  <sheetFormatPr defaultRowHeight="21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6" t="s">
        <v>118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2:28" ht="30">
      <c r="B3" s="146" t="s"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28" ht="30">
      <c r="B4" s="146" t="s">
        <v>216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28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>
      <c r="B6" s="13" t="s">
        <v>93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>
      <c r="B8" s="147" t="s">
        <v>35</v>
      </c>
      <c r="D8" s="148" t="s">
        <v>36</v>
      </c>
      <c r="E8" s="148" t="s">
        <v>36</v>
      </c>
      <c r="F8" s="148" t="s">
        <v>36</v>
      </c>
      <c r="G8" s="148" t="s">
        <v>36</v>
      </c>
      <c r="H8" s="148" t="s">
        <v>36</v>
      </c>
      <c r="I8" s="148" t="s">
        <v>36</v>
      </c>
      <c r="J8" s="148" t="s">
        <v>36</v>
      </c>
      <c r="L8" s="148" t="s">
        <v>213</v>
      </c>
      <c r="N8" s="148" t="s">
        <v>3</v>
      </c>
      <c r="O8" s="148" t="s">
        <v>3</v>
      </c>
      <c r="P8" s="148" t="s">
        <v>3</v>
      </c>
      <c r="R8" s="148" t="s">
        <v>217</v>
      </c>
      <c r="S8" s="148" t="s">
        <v>4</v>
      </c>
      <c r="T8" s="148" t="s">
        <v>4</v>
      </c>
    </row>
    <row r="9" spans="2:28" s="4" customFormat="1">
      <c r="B9" s="173" t="s">
        <v>35</v>
      </c>
      <c r="D9" s="171" t="s">
        <v>37</v>
      </c>
      <c r="E9" s="34"/>
      <c r="F9" s="171" t="s">
        <v>38</v>
      </c>
      <c r="G9" s="34"/>
      <c r="H9" s="171" t="s">
        <v>39</v>
      </c>
      <c r="I9" s="34"/>
      <c r="J9" s="171" t="s">
        <v>24</v>
      </c>
      <c r="L9" s="171" t="s">
        <v>40</v>
      </c>
      <c r="N9" s="171" t="s">
        <v>41</v>
      </c>
      <c r="O9" s="34"/>
      <c r="P9" s="171" t="s">
        <v>42</v>
      </c>
      <c r="R9" s="171" t="s">
        <v>40</v>
      </c>
      <c r="S9" s="34"/>
      <c r="T9" s="172" t="s">
        <v>34</v>
      </c>
    </row>
    <row r="10" spans="2:28" s="4" customFormat="1">
      <c r="B10" s="3" t="s">
        <v>185</v>
      </c>
      <c r="C10" s="3"/>
      <c r="D10" s="126" t="s">
        <v>204</v>
      </c>
      <c r="E10" s="126"/>
      <c r="F10" s="126" t="s">
        <v>103</v>
      </c>
      <c r="G10" s="126"/>
      <c r="H10" s="126" t="s">
        <v>205</v>
      </c>
      <c r="I10" s="126"/>
      <c r="J10" s="126">
        <v>23</v>
      </c>
      <c r="K10" s="126"/>
      <c r="L10" s="126">
        <v>34500000000</v>
      </c>
      <c r="M10" s="126"/>
      <c r="N10" s="126">
        <v>0</v>
      </c>
      <c r="O10" s="126"/>
      <c r="P10" s="126">
        <v>4800000000</v>
      </c>
      <c r="Q10" s="126"/>
      <c r="R10" s="126">
        <v>29700000000</v>
      </c>
      <c r="S10" s="6"/>
      <c r="T10" s="38">
        <f>R10/'سرمایه گذاری ها'!$O$16</f>
        <v>0.14625458924571572</v>
      </c>
      <c r="V10"/>
    </row>
    <row r="11" spans="2:28" s="4" customFormat="1">
      <c r="B11" s="3" t="s">
        <v>175</v>
      </c>
      <c r="C11" s="3"/>
      <c r="D11" s="126" t="s">
        <v>214</v>
      </c>
      <c r="E11" s="126"/>
      <c r="F11" s="126" t="s">
        <v>103</v>
      </c>
      <c r="G11" s="126"/>
      <c r="H11" s="126" t="s">
        <v>215</v>
      </c>
      <c r="I11" s="126"/>
      <c r="J11" s="126">
        <v>20.5</v>
      </c>
      <c r="K11" s="126"/>
      <c r="L11" s="126">
        <v>34000000000</v>
      </c>
      <c r="M11" s="126"/>
      <c r="N11" s="126">
        <v>0</v>
      </c>
      <c r="O11" s="126"/>
      <c r="P11" s="126">
        <v>4800000000</v>
      </c>
      <c r="Q11" s="126"/>
      <c r="R11" s="126">
        <v>29200000000</v>
      </c>
      <c r="S11" s="6"/>
      <c r="T11" s="38">
        <f>R11/'سرمایه گذاری ها'!$O$16</f>
        <v>0.14379239077356562</v>
      </c>
      <c r="V11"/>
    </row>
    <row r="12" spans="2:28" s="4" customFormat="1">
      <c r="B12" s="3" t="s">
        <v>170</v>
      </c>
      <c r="C12" s="3"/>
      <c r="D12" s="126" t="s">
        <v>171</v>
      </c>
      <c r="E12" s="126"/>
      <c r="F12" s="126" t="s">
        <v>103</v>
      </c>
      <c r="G12" s="126"/>
      <c r="H12" s="126" t="s">
        <v>172</v>
      </c>
      <c r="I12" s="126"/>
      <c r="J12" s="126">
        <v>22</v>
      </c>
      <c r="K12" s="126"/>
      <c r="L12" s="126">
        <v>23000000000</v>
      </c>
      <c r="M12" s="126"/>
      <c r="N12" s="126">
        <v>0</v>
      </c>
      <c r="O12" s="126"/>
      <c r="P12" s="126">
        <v>4800000000</v>
      </c>
      <c r="Q12" s="126"/>
      <c r="R12" s="126">
        <v>18200000000</v>
      </c>
      <c r="S12" s="6"/>
      <c r="T12" s="38">
        <f>R12/'سرمایه گذاری ها'!$O$16</f>
        <v>8.9624024386263504E-2</v>
      </c>
      <c r="V12"/>
    </row>
    <row r="13" spans="2:28" s="4" customFormat="1">
      <c r="B13" s="3" t="s">
        <v>170</v>
      </c>
      <c r="C13" s="3"/>
      <c r="D13" s="126" t="s">
        <v>173</v>
      </c>
      <c r="E13" s="126"/>
      <c r="F13" s="126" t="s">
        <v>103</v>
      </c>
      <c r="G13" s="126"/>
      <c r="H13" s="126" t="s">
        <v>174</v>
      </c>
      <c r="I13" s="126"/>
      <c r="J13" s="126">
        <v>22</v>
      </c>
      <c r="K13" s="126"/>
      <c r="L13" s="126">
        <v>10000000000</v>
      </c>
      <c r="M13" s="126"/>
      <c r="N13" s="126">
        <v>0</v>
      </c>
      <c r="O13" s="126"/>
      <c r="P13" s="126">
        <v>0</v>
      </c>
      <c r="Q13" s="126"/>
      <c r="R13" s="126">
        <v>10000000000</v>
      </c>
      <c r="S13" s="6"/>
      <c r="T13" s="38">
        <f>R13/'سرمایه گذاری ها'!$O$16</f>
        <v>4.9243969443001918E-2</v>
      </c>
      <c r="V13"/>
    </row>
    <row r="14" spans="2:28" s="4" customFormat="1">
      <c r="B14" s="3" t="s">
        <v>153</v>
      </c>
      <c r="C14" s="3"/>
      <c r="D14" s="126" t="s">
        <v>154</v>
      </c>
      <c r="E14" s="126"/>
      <c r="F14" s="126" t="s">
        <v>43</v>
      </c>
      <c r="G14" s="126"/>
      <c r="H14" s="126" t="s">
        <v>155</v>
      </c>
      <c r="I14" s="126"/>
      <c r="J14" s="126">
        <v>0</v>
      </c>
      <c r="K14" s="126"/>
      <c r="L14" s="126">
        <v>695118071</v>
      </c>
      <c r="M14" s="126"/>
      <c r="N14" s="126">
        <v>53292551788</v>
      </c>
      <c r="O14" s="126"/>
      <c r="P14" s="126">
        <v>53138587267</v>
      </c>
      <c r="Q14" s="126"/>
      <c r="R14" s="126">
        <v>849082592</v>
      </c>
      <c r="S14" s="6"/>
      <c r="T14" s="38">
        <f>R14/'سرمایه گذاری ها'!$O$16</f>
        <v>4.1812197215032867E-3</v>
      </c>
      <c r="V14"/>
    </row>
    <row r="15" spans="2:28" s="4" customFormat="1">
      <c r="B15" s="3" t="s">
        <v>175</v>
      </c>
      <c r="C15" s="3"/>
      <c r="D15" s="126" t="s">
        <v>177</v>
      </c>
      <c r="E15" s="126"/>
      <c r="F15" s="126" t="s">
        <v>43</v>
      </c>
      <c r="G15" s="126"/>
      <c r="H15" s="126" t="s">
        <v>169</v>
      </c>
      <c r="I15" s="126"/>
      <c r="J15" s="126">
        <v>0</v>
      </c>
      <c r="K15" s="126"/>
      <c r="L15" s="126">
        <v>953763</v>
      </c>
      <c r="M15" s="126"/>
      <c r="N15" s="126">
        <v>5613863730</v>
      </c>
      <c r="O15" s="126"/>
      <c r="P15" s="126">
        <v>5595740269</v>
      </c>
      <c r="Q15" s="126"/>
      <c r="R15" s="126">
        <v>19077224</v>
      </c>
      <c r="S15" s="6"/>
      <c r="T15" s="38">
        <f>R15/'سرمایه گذاری ها'!$O$16</f>
        <v>9.3943823571330292E-5</v>
      </c>
      <c r="V15"/>
    </row>
    <row r="16" spans="2:28" s="4" customFormat="1">
      <c r="B16" s="3" t="s">
        <v>44</v>
      </c>
      <c r="C16" s="3"/>
      <c r="D16" s="126" t="s">
        <v>119</v>
      </c>
      <c r="E16" s="126"/>
      <c r="F16" s="126" t="s">
        <v>46</v>
      </c>
      <c r="G16" s="126"/>
      <c r="H16" s="126" t="s">
        <v>120</v>
      </c>
      <c r="I16" s="126"/>
      <c r="J16" s="126">
        <v>0</v>
      </c>
      <c r="K16" s="126"/>
      <c r="L16" s="126">
        <v>15456800</v>
      </c>
      <c r="M16" s="126"/>
      <c r="N16" s="126">
        <v>0</v>
      </c>
      <c r="O16" s="126"/>
      <c r="P16" s="126">
        <v>0</v>
      </c>
      <c r="Q16" s="126"/>
      <c r="R16" s="126">
        <v>15456800</v>
      </c>
      <c r="S16" s="6"/>
      <c r="T16" s="38">
        <f>R16/'سرمایه گذاری ها'!$O$16</f>
        <v>7.6115418688659208E-5</v>
      </c>
      <c r="V16"/>
    </row>
    <row r="17" spans="2:22" s="4" customFormat="1">
      <c r="B17" s="3" t="s">
        <v>106</v>
      </c>
      <c r="C17" s="3"/>
      <c r="D17" s="126" t="s">
        <v>140</v>
      </c>
      <c r="E17" s="126"/>
      <c r="F17" s="126" t="s">
        <v>43</v>
      </c>
      <c r="G17" s="126"/>
      <c r="H17" s="126" t="s">
        <v>139</v>
      </c>
      <c r="I17" s="126"/>
      <c r="J17" s="126">
        <v>0</v>
      </c>
      <c r="K17" s="126"/>
      <c r="L17" s="126">
        <v>5447100</v>
      </c>
      <c r="M17" s="126"/>
      <c r="N17" s="126">
        <v>23040</v>
      </c>
      <c r="O17" s="126"/>
      <c r="P17" s="126">
        <v>0</v>
      </c>
      <c r="Q17" s="126"/>
      <c r="R17" s="126">
        <v>5470140</v>
      </c>
      <c r="S17" s="6"/>
      <c r="T17" s="38">
        <f>R17/'سرمایه گذاری ها'!$O$16</f>
        <v>2.6937140700894254E-5</v>
      </c>
      <c r="V17"/>
    </row>
    <row r="18" spans="2:22" s="4" customFormat="1">
      <c r="B18" s="3" t="s">
        <v>170</v>
      </c>
      <c r="C18" s="3"/>
      <c r="D18" s="126" t="s">
        <v>178</v>
      </c>
      <c r="E18" s="126"/>
      <c r="F18" s="126" t="s">
        <v>43</v>
      </c>
      <c r="G18" s="126"/>
      <c r="H18" s="126" t="s">
        <v>174</v>
      </c>
      <c r="I18" s="126"/>
      <c r="J18" s="126">
        <v>0</v>
      </c>
      <c r="K18" s="126"/>
      <c r="L18" s="126">
        <v>841090</v>
      </c>
      <c r="M18" s="126"/>
      <c r="N18" s="126">
        <v>5496099473</v>
      </c>
      <c r="O18" s="126"/>
      <c r="P18" s="126">
        <v>5493226858</v>
      </c>
      <c r="Q18" s="126"/>
      <c r="R18" s="126">
        <v>3713705</v>
      </c>
      <c r="S18" s="6"/>
      <c r="T18" s="38">
        <f>R18/'سرمایه گذاری ها'!$O$16</f>
        <v>1.8287757554032345E-5</v>
      </c>
      <c r="V18"/>
    </row>
    <row r="19" spans="2:22" s="4" customFormat="1">
      <c r="B19" s="3" t="s">
        <v>135</v>
      </c>
      <c r="C19" s="3"/>
      <c r="D19" s="126" t="s">
        <v>136</v>
      </c>
      <c r="E19" s="126"/>
      <c r="F19" s="126" t="s">
        <v>43</v>
      </c>
      <c r="G19" s="126"/>
      <c r="H19" s="126" t="s">
        <v>137</v>
      </c>
      <c r="I19" s="126"/>
      <c r="J19" s="126">
        <v>0</v>
      </c>
      <c r="K19" s="126"/>
      <c r="L19" s="126">
        <v>2101807</v>
      </c>
      <c r="M19" s="126"/>
      <c r="N19" s="126">
        <v>430</v>
      </c>
      <c r="O19" s="126"/>
      <c r="P19" s="126">
        <v>0</v>
      </c>
      <c r="Q19" s="126"/>
      <c r="R19" s="126">
        <v>2102237</v>
      </c>
      <c r="S19" s="6"/>
      <c r="T19" s="38">
        <f>R19/'سرمایه گذاری ها'!$O$16</f>
        <v>1.0352249458994802E-5</v>
      </c>
      <c r="V19"/>
    </row>
    <row r="20" spans="2:22" s="4" customFormat="1">
      <c r="B20" s="3" t="s">
        <v>128</v>
      </c>
      <c r="C20" s="3"/>
      <c r="D20" s="126" t="s">
        <v>129</v>
      </c>
      <c r="E20" s="126"/>
      <c r="F20" s="126" t="s">
        <v>103</v>
      </c>
      <c r="G20" s="126"/>
      <c r="H20" s="126" t="s">
        <v>130</v>
      </c>
      <c r="I20" s="126"/>
      <c r="J20" s="126">
        <v>0</v>
      </c>
      <c r="K20" s="126"/>
      <c r="L20" s="126">
        <v>1970356</v>
      </c>
      <c r="M20" s="126"/>
      <c r="N20" s="126">
        <v>0</v>
      </c>
      <c r="O20" s="126"/>
      <c r="P20" s="126">
        <v>0</v>
      </c>
      <c r="Q20" s="126"/>
      <c r="R20" s="126">
        <v>1970356</v>
      </c>
      <c r="S20" s="6"/>
      <c r="T20" s="38">
        <f>R20/'سرمایه گذاری ها'!$O$16</f>
        <v>9.7028150655835494E-6</v>
      </c>
      <c r="V20"/>
    </row>
    <row r="21" spans="2:22" s="4" customFormat="1">
      <c r="B21" s="3" t="s">
        <v>124</v>
      </c>
      <c r="C21" s="3"/>
      <c r="D21" s="126" t="s">
        <v>127</v>
      </c>
      <c r="E21" s="126"/>
      <c r="F21" s="126" t="s">
        <v>43</v>
      </c>
      <c r="G21" s="126"/>
      <c r="H21" s="126" t="s">
        <v>126</v>
      </c>
      <c r="I21" s="126"/>
      <c r="J21" s="126">
        <v>0</v>
      </c>
      <c r="K21" s="126"/>
      <c r="L21" s="126">
        <v>1171680</v>
      </c>
      <c r="M21" s="126"/>
      <c r="N21" s="126">
        <v>744</v>
      </c>
      <c r="O21" s="126"/>
      <c r="P21" s="126">
        <v>0</v>
      </c>
      <c r="Q21" s="126"/>
      <c r="R21" s="126">
        <v>1172424</v>
      </c>
      <c r="S21" s="6"/>
      <c r="T21" s="38">
        <f>R21/'سرمایه گذاری ها'!$O$16</f>
        <v>5.7734811630242085E-6</v>
      </c>
      <c r="V21"/>
    </row>
    <row r="22" spans="2:22" s="4" customFormat="1">
      <c r="B22" s="3" t="s">
        <v>185</v>
      </c>
      <c r="C22" s="3"/>
      <c r="D22" s="126" t="s">
        <v>187</v>
      </c>
      <c r="E22" s="126"/>
      <c r="F22" s="126" t="s">
        <v>43</v>
      </c>
      <c r="G22" s="126"/>
      <c r="H22" s="126" t="s">
        <v>186</v>
      </c>
      <c r="I22" s="126"/>
      <c r="J22" s="126">
        <v>0</v>
      </c>
      <c r="K22" s="126"/>
      <c r="L22" s="126">
        <v>950000</v>
      </c>
      <c r="M22" s="126"/>
      <c r="N22" s="126">
        <v>5509194521</v>
      </c>
      <c r="O22" s="126"/>
      <c r="P22" s="126">
        <v>5509194521</v>
      </c>
      <c r="Q22" s="126"/>
      <c r="R22" s="126">
        <v>950000</v>
      </c>
      <c r="S22" s="6"/>
      <c r="T22" s="38">
        <f>R22/'سرمایه گذاری ها'!$O$16</f>
        <v>4.6781770970851825E-6</v>
      </c>
      <c r="V22"/>
    </row>
    <row r="23" spans="2:22" s="4" customFormat="1">
      <c r="B23" s="3" t="s">
        <v>44</v>
      </c>
      <c r="C23" s="3"/>
      <c r="D23" s="126" t="s">
        <v>122</v>
      </c>
      <c r="E23" s="126"/>
      <c r="F23" s="126" t="s">
        <v>43</v>
      </c>
      <c r="G23" s="126"/>
      <c r="H23" s="126" t="s">
        <v>123</v>
      </c>
      <c r="I23" s="126"/>
      <c r="J23" s="126">
        <v>0</v>
      </c>
      <c r="K23" s="126"/>
      <c r="L23" s="126">
        <v>937603</v>
      </c>
      <c r="M23" s="126"/>
      <c r="N23" s="126">
        <v>3966</v>
      </c>
      <c r="O23" s="126"/>
      <c r="P23" s="126">
        <v>0</v>
      </c>
      <c r="Q23" s="126"/>
      <c r="R23" s="126">
        <v>941569</v>
      </c>
      <c r="S23" s="6"/>
      <c r="T23" s="38">
        <f>R23/'سرمایه گذاری ها'!$O$16</f>
        <v>4.6366595064477876E-6</v>
      </c>
      <c r="V23"/>
    </row>
    <row r="24" spans="2:22" s="4" customFormat="1">
      <c r="B24" s="3" t="s">
        <v>148</v>
      </c>
      <c r="C24" s="3"/>
      <c r="D24" s="126" t="s">
        <v>149</v>
      </c>
      <c r="E24" s="126"/>
      <c r="F24" s="126" t="s">
        <v>43</v>
      </c>
      <c r="G24" s="126"/>
      <c r="H24" s="126" t="s">
        <v>150</v>
      </c>
      <c r="I24" s="126"/>
      <c r="J24" s="126">
        <v>0</v>
      </c>
      <c r="K24" s="126"/>
      <c r="L24" s="126">
        <v>901579</v>
      </c>
      <c r="M24" s="126"/>
      <c r="N24" s="126">
        <v>3822</v>
      </c>
      <c r="O24" s="126"/>
      <c r="P24" s="126">
        <v>0</v>
      </c>
      <c r="Q24" s="126"/>
      <c r="R24" s="126">
        <v>905401</v>
      </c>
      <c r="S24" s="6"/>
      <c r="T24" s="38">
        <f>R24/'سرمایه گذاری ها'!$O$16</f>
        <v>4.4585539177663382E-6</v>
      </c>
      <c r="V24"/>
    </row>
    <row r="25" spans="2:22" s="4" customFormat="1">
      <c r="B25" s="3" t="s">
        <v>44</v>
      </c>
      <c r="C25" s="3"/>
      <c r="D25" s="126" t="s">
        <v>121</v>
      </c>
      <c r="E25" s="126"/>
      <c r="F25" s="126" t="s">
        <v>43</v>
      </c>
      <c r="G25" s="126"/>
      <c r="H25" s="126" t="s">
        <v>120</v>
      </c>
      <c r="I25" s="126"/>
      <c r="J25" s="126">
        <v>0</v>
      </c>
      <c r="K25" s="126"/>
      <c r="L25" s="126">
        <v>579388</v>
      </c>
      <c r="M25" s="126"/>
      <c r="N25" s="126">
        <v>2451</v>
      </c>
      <c r="O25" s="126"/>
      <c r="P25" s="126">
        <v>0</v>
      </c>
      <c r="Q25" s="126"/>
      <c r="R25" s="126">
        <v>581839</v>
      </c>
      <c r="S25" s="6"/>
      <c r="T25" s="38">
        <f>R25/'سرمایه گذاری ها'!$O$16</f>
        <v>2.8652061936746796E-6</v>
      </c>
      <c r="V25"/>
    </row>
    <row r="26" spans="2:22" s="4" customFormat="1">
      <c r="B26" s="3" t="s">
        <v>124</v>
      </c>
      <c r="C26" s="3"/>
      <c r="D26" s="126" t="s">
        <v>125</v>
      </c>
      <c r="E26" s="126"/>
      <c r="F26" s="126" t="s">
        <v>46</v>
      </c>
      <c r="G26" s="126"/>
      <c r="H26" s="126" t="s">
        <v>126</v>
      </c>
      <c r="I26" s="126"/>
      <c r="J26" s="126">
        <v>0</v>
      </c>
      <c r="K26" s="126"/>
      <c r="L26" s="126">
        <v>420043</v>
      </c>
      <c r="M26" s="126"/>
      <c r="N26" s="126">
        <v>30462</v>
      </c>
      <c r="O26" s="126"/>
      <c r="P26" s="126">
        <v>0</v>
      </c>
      <c r="Q26" s="126"/>
      <c r="R26" s="126">
        <v>450505</v>
      </c>
      <c r="S26" s="6"/>
      <c r="T26" s="38">
        <f>R26/'سرمایه گذاری ها'!$O$16</f>
        <v>2.2184654453919581E-6</v>
      </c>
      <c r="V26"/>
    </row>
    <row r="27" spans="2:22" s="4" customFormat="1">
      <c r="B27" s="3" t="s">
        <v>105</v>
      </c>
      <c r="C27" s="3"/>
      <c r="D27" s="126" t="s">
        <v>151</v>
      </c>
      <c r="E27" s="126"/>
      <c r="F27" s="126" t="s">
        <v>46</v>
      </c>
      <c r="G27" s="126"/>
      <c r="H27" s="126" t="s">
        <v>152</v>
      </c>
      <c r="I27" s="126"/>
      <c r="J27" s="126">
        <v>0</v>
      </c>
      <c r="K27" s="126"/>
      <c r="L27" s="126">
        <v>242793</v>
      </c>
      <c r="M27" s="126"/>
      <c r="N27" s="126">
        <v>0</v>
      </c>
      <c r="O27" s="126"/>
      <c r="P27" s="126">
        <v>0</v>
      </c>
      <c r="Q27" s="126"/>
      <c r="R27" s="126">
        <v>242793</v>
      </c>
      <c r="S27" s="6"/>
      <c r="T27" s="38">
        <f>R27/'سرمایه گذاری ها'!$O$16</f>
        <v>1.1956091072974766E-6</v>
      </c>
      <c r="V27"/>
    </row>
    <row r="28" spans="2:22" s="4" customFormat="1">
      <c r="B28" s="3" t="s">
        <v>105</v>
      </c>
      <c r="C28" s="3"/>
      <c r="D28" s="126" t="s">
        <v>138</v>
      </c>
      <c r="E28" s="126"/>
      <c r="F28" s="126" t="s">
        <v>43</v>
      </c>
      <c r="G28" s="126"/>
      <c r="H28" s="126" t="s">
        <v>104</v>
      </c>
      <c r="I28" s="126"/>
      <c r="J28" s="126">
        <v>0</v>
      </c>
      <c r="K28" s="126"/>
      <c r="L28" s="126">
        <v>192901</v>
      </c>
      <c r="M28" s="126"/>
      <c r="N28" s="126">
        <v>0</v>
      </c>
      <c r="O28" s="126"/>
      <c r="P28" s="126">
        <v>0</v>
      </c>
      <c r="Q28" s="126"/>
      <c r="R28" s="126">
        <v>192901</v>
      </c>
      <c r="S28" s="6"/>
      <c r="T28" s="38">
        <f>R28/'سرمایه گذاری ها'!$O$16</f>
        <v>9.4992109495245136E-7</v>
      </c>
      <c r="V28"/>
    </row>
    <row r="29" spans="2:22" s="4" customFormat="1">
      <c r="B29" s="3" t="s">
        <v>102</v>
      </c>
      <c r="C29" s="3"/>
      <c r="D29" s="126" t="s">
        <v>131</v>
      </c>
      <c r="E29" s="126"/>
      <c r="F29" s="126" t="s">
        <v>43</v>
      </c>
      <c r="G29" s="126"/>
      <c r="H29" s="126" t="s">
        <v>132</v>
      </c>
      <c r="I29" s="126"/>
      <c r="J29" s="126">
        <v>0</v>
      </c>
      <c r="K29" s="126"/>
      <c r="L29" s="126">
        <v>100000</v>
      </c>
      <c r="M29" s="126"/>
      <c r="N29" s="126">
        <v>423</v>
      </c>
      <c r="O29" s="126"/>
      <c r="P29" s="126">
        <v>423</v>
      </c>
      <c r="Q29" s="126"/>
      <c r="R29" s="126">
        <v>100000</v>
      </c>
      <c r="S29" s="6"/>
      <c r="T29" s="38">
        <f>R29/'سرمایه گذاری ها'!$O$16</f>
        <v>4.9243969443001918E-7</v>
      </c>
      <c r="V29"/>
    </row>
    <row r="30" spans="2:22" s="4" customFormat="1">
      <c r="B30" s="3" t="s">
        <v>45</v>
      </c>
      <c r="C30" s="3"/>
      <c r="D30" s="126" t="s">
        <v>133</v>
      </c>
      <c r="E30" s="126"/>
      <c r="F30" s="126" t="s">
        <v>43</v>
      </c>
      <c r="G30" s="126"/>
      <c r="H30" s="126" t="s">
        <v>134</v>
      </c>
      <c r="I30" s="126"/>
      <c r="J30" s="126">
        <v>0</v>
      </c>
      <c r="K30" s="126"/>
      <c r="L30" s="126">
        <v>2206</v>
      </c>
      <c r="M30" s="126"/>
      <c r="N30" s="126">
        <v>0</v>
      </c>
      <c r="O30" s="126"/>
      <c r="P30" s="126">
        <v>0</v>
      </c>
      <c r="Q30" s="126"/>
      <c r="R30" s="126">
        <v>2206</v>
      </c>
      <c r="S30" s="6"/>
      <c r="T30" s="38">
        <f>R30/'سرمایه گذاری ها'!$O$16</f>
        <v>1.0863219659126223E-8</v>
      </c>
      <c r="V30"/>
    </row>
    <row r="31" spans="2:22" s="4" customFormat="1">
      <c r="B31" s="5"/>
      <c r="C31" s="5"/>
      <c r="D31" s="6"/>
      <c r="E31" s="6"/>
      <c r="F31" s="6"/>
      <c r="G31" s="6"/>
      <c r="H31" s="6"/>
      <c r="I31" s="6"/>
      <c r="J31" s="84"/>
      <c r="K31" s="6"/>
      <c r="L31" s="84">
        <v>3.6200000000000003E-2</v>
      </c>
      <c r="M31" s="6"/>
      <c r="N31" s="84"/>
      <c r="O31" s="6"/>
      <c r="P31" s="84"/>
      <c r="Q31" s="6"/>
      <c r="R31" s="84"/>
      <c r="S31" s="6"/>
      <c r="T31" s="38"/>
      <c r="V31"/>
    </row>
    <row r="32" spans="2:22" ht="27" thickBot="1">
      <c r="B32" s="61" t="s">
        <v>82</v>
      </c>
      <c r="C32" s="61"/>
      <c r="D32" s="61"/>
      <c r="E32" s="61"/>
      <c r="F32" s="61"/>
      <c r="G32" s="61"/>
      <c r="H32" s="61"/>
      <c r="I32" s="61"/>
      <c r="J32" s="61"/>
      <c r="L32" s="64">
        <f>SUM(L10:L31)</f>
        <v>102227387180.03619</v>
      </c>
      <c r="M32" s="64">
        <f t="shared" ref="M32:Q32" si="0">SUM(M10:M26)</f>
        <v>0</v>
      </c>
      <c r="N32" s="64">
        <f>SUM(N10:N30)</f>
        <v>69911774850</v>
      </c>
      <c r="O32" s="64">
        <f t="shared" si="0"/>
        <v>0</v>
      </c>
      <c r="P32" s="64">
        <f>SUM(P10:P30)</f>
        <v>84136749338</v>
      </c>
      <c r="Q32" s="64">
        <f t="shared" si="0"/>
        <v>0</v>
      </c>
      <c r="R32" s="64">
        <f>SUM(R10:R31)</f>
        <v>88002412692</v>
      </c>
      <c r="T32" s="75">
        <f>SUM(T10:T31)</f>
        <v>0.43335881215152922</v>
      </c>
      <c r="V32"/>
    </row>
    <row r="33" spans="10:22" ht="21.75" thickTop="1">
      <c r="L33"/>
      <c r="V33"/>
    </row>
    <row r="34" spans="10:22" ht="33">
      <c r="J34" s="51">
        <v>6</v>
      </c>
      <c r="L34"/>
      <c r="V34"/>
    </row>
    <row r="35" spans="10:22">
      <c r="L35"/>
      <c r="V35"/>
    </row>
    <row r="36" spans="10:22">
      <c r="L36"/>
      <c r="V36"/>
    </row>
    <row r="37" spans="10:22">
      <c r="L37"/>
      <c r="V37"/>
    </row>
    <row r="38" spans="10:22">
      <c r="L38"/>
      <c r="V38"/>
    </row>
    <row r="39" spans="10:22">
      <c r="L39"/>
      <c r="V39"/>
    </row>
    <row r="40" spans="10:22">
      <c r="L40"/>
      <c r="V40"/>
    </row>
    <row r="41" spans="10:22">
      <c r="L41"/>
      <c r="V41"/>
    </row>
    <row r="42" spans="10:22">
      <c r="L42"/>
      <c r="V42"/>
    </row>
    <row r="43" spans="10:22">
      <c r="L43"/>
      <c r="V43"/>
    </row>
    <row r="44" spans="10:22">
      <c r="V44"/>
    </row>
    <row r="45" spans="10:22">
      <c r="L45" s="3"/>
      <c r="V45"/>
    </row>
  </sheetData>
  <sortState xmlns:xlrd2="http://schemas.microsoft.com/office/spreadsheetml/2017/richdata2" ref="B10:T26">
    <sortCondition descending="1" ref="R10:R26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3"/>
  <sheetViews>
    <sheetView rightToLeft="1" view="pageBreakPreview" topLeftCell="A6" zoomScale="55" zoomScaleNormal="70" zoomScaleSheetLayoutView="55" workbookViewId="0">
      <selection activeCell="J19" sqref="J19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174" t="s">
        <v>118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2:28" ht="35.25">
      <c r="B3" s="174" t="s">
        <v>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2:28" ht="35.25">
      <c r="B4" s="174" t="s">
        <v>216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2:28" ht="138.75" customHeight="1"/>
    <row r="6" spans="2:28" s="2" customFormat="1" ht="30">
      <c r="B6" s="13" t="s">
        <v>94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/>
      <c r="W6" s="12"/>
      <c r="X6" s="12"/>
      <c r="Y6" s="12"/>
      <c r="Z6" s="12"/>
      <c r="AA6" s="12"/>
      <c r="AB6" s="12"/>
    </row>
    <row r="7" spans="2:28" s="2" customFormat="1" ht="69" customHeight="1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/>
      <c r="W7" s="12"/>
      <c r="X7" s="12"/>
      <c r="Y7" s="12"/>
      <c r="Z7" s="12"/>
      <c r="AA7" s="12"/>
      <c r="AB7" s="12"/>
    </row>
    <row r="8" spans="2:28" ht="30">
      <c r="B8" s="176" t="s">
        <v>87</v>
      </c>
      <c r="D8" s="146" t="s">
        <v>217</v>
      </c>
      <c r="E8" s="146" t="s">
        <v>4</v>
      </c>
      <c r="F8" s="146" t="s">
        <v>4</v>
      </c>
      <c r="G8" s="146" t="s">
        <v>4</v>
      </c>
      <c r="H8" s="146" t="s">
        <v>4</v>
      </c>
      <c r="I8" s="146" t="s">
        <v>4</v>
      </c>
      <c r="J8" s="146" t="s">
        <v>4</v>
      </c>
      <c r="K8" s="146" t="s">
        <v>4</v>
      </c>
      <c r="L8" s="146" t="s">
        <v>4</v>
      </c>
      <c r="M8" s="146" t="s">
        <v>4</v>
      </c>
      <c r="N8" s="146" t="s">
        <v>4</v>
      </c>
    </row>
    <row r="9" spans="2:28" ht="30">
      <c r="B9" s="176" t="s">
        <v>1</v>
      </c>
      <c r="D9" s="175" t="s">
        <v>5</v>
      </c>
      <c r="E9" s="24"/>
      <c r="F9" s="175" t="s">
        <v>26</v>
      </c>
      <c r="G9" s="24"/>
      <c r="H9" s="175" t="s">
        <v>27</v>
      </c>
      <c r="I9" s="24"/>
      <c r="J9" s="175" t="s">
        <v>28</v>
      </c>
      <c r="K9" s="24"/>
      <c r="L9" s="171" t="s">
        <v>29</v>
      </c>
      <c r="M9" s="24"/>
      <c r="N9" s="175" t="s">
        <v>30</v>
      </c>
    </row>
    <row r="10" spans="2:28" ht="30">
      <c r="B10" s="111" t="s">
        <v>145</v>
      </c>
      <c r="D10" s="109">
        <v>31100</v>
      </c>
      <c r="E10" s="110"/>
      <c r="F10" s="109">
        <v>989990</v>
      </c>
      <c r="G10" s="110"/>
      <c r="H10" s="109">
        <v>1023460</v>
      </c>
      <c r="J10" s="94">
        <v>3.3799999999999997E-2</v>
      </c>
      <c r="L10" s="108">
        <v>31829606000</v>
      </c>
      <c r="N10" s="12" t="s">
        <v>159</v>
      </c>
    </row>
    <row r="11" spans="2:28" ht="30">
      <c r="B11" s="111" t="s">
        <v>202</v>
      </c>
      <c r="D11" s="109">
        <v>17900</v>
      </c>
      <c r="E11" s="110"/>
      <c r="F11" s="109">
        <v>905010</v>
      </c>
      <c r="G11" s="110"/>
      <c r="H11" s="109">
        <v>938037</v>
      </c>
      <c r="J11" s="94">
        <v>3.6499999999999998E-2</v>
      </c>
      <c r="L11" s="108">
        <v>16790862300</v>
      </c>
      <c r="N11" s="12" t="s">
        <v>159</v>
      </c>
    </row>
    <row r="12" spans="2:28" ht="30">
      <c r="B12" s="111" t="s">
        <v>97</v>
      </c>
      <c r="D12" s="109">
        <v>14491</v>
      </c>
      <c r="E12" s="110"/>
      <c r="F12" s="109">
        <v>959710</v>
      </c>
      <c r="G12" s="110"/>
      <c r="H12" s="109">
        <v>991112</v>
      </c>
      <c r="J12" s="94">
        <v>3.27E-2</v>
      </c>
      <c r="L12" s="108">
        <v>14362203992</v>
      </c>
      <c r="N12" s="12" t="s">
        <v>159</v>
      </c>
    </row>
    <row r="13" spans="2:28" ht="30">
      <c r="B13" s="111" t="s">
        <v>188</v>
      </c>
      <c r="D13" s="109">
        <v>12200</v>
      </c>
      <c r="E13" s="110"/>
      <c r="F13" s="109">
        <v>867450</v>
      </c>
      <c r="G13" s="110"/>
      <c r="H13" s="109">
        <v>901481</v>
      </c>
      <c r="J13" s="94">
        <v>3.9199999999999999E-2</v>
      </c>
      <c r="L13" s="108">
        <v>10998068200</v>
      </c>
      <c r="N13" s="12" t="s">
        <v>159</v>
      </c>
    </row>
    <row r="14" spans="2:28" ht="30">
      <c r="B14" s="111" t="s">
        <v>191</v>
      </c>
      <c r="D14" s="109">
        <v>6000</v>
      </c>
      <c r="E14" s="110"/>
      <c r="F14" s="109">
        <v>933480</v>
      </c>
      <c r="G14" s="110"/>
      <c r="H14" s="109">
        <v>965422</v>
      </c>
      <c r="J14" s="94">
        <v>3.4200000000000001E-2</v>
      </c>
      <c r="L14" s="108">
        <v>5792532000</v>
      </c>
      <c r="N14" s="12" t="s">
        <v>159</v>
      </c>
    </row>
    <row r="15" spans="2:28" ht="30">
      <c r="B15" s="111" t="s">
        <v>99</v>
      </c>
      <c r="D15" s="109">
        <v>4610</v>
      </c>
      <c r="E15" s="110"/>
      <c r="F15" s="109">
        <v>881620</v>
      </c>
      <c r="G15" s="110"/>
      <c r="H15" s="109">
        <v>918022</v>
      </c>
      <c r="J15" s="94">
        <v>4.1300000000000003E-2</v>
      </c>
      <c r="L15" s="108">
        <v>4232081420</v>
      </c>
      <c r="N15" s="12" t="s">
        <v>159</v>
      </c>
    </row>
    <row r="16" spans="2:28" ht="30">
      <c r="B16" s="111" t="s">
        <v>143</v>
      </c>
      <c r="D16" s="109">
        <v>196</v>
      </c>
      <c r="E16" s="110"/>
      <c r="F16" s="109">
        <v>809340</v>
      </c>
      <c r="G16" s="110"/>
      <c r="H16" s="109">
        <v>839432</v>
      </c>
      <c r="J16" s="94">
        <v>3.7199999999999997E-2</v>
      </c>
      <c r="L16" s="108">
        <v>164528672</v>
      </c>
      <c r="N16" s="12" t="s">
        <v>159</v>
      </c>
    </row>
    <row r="17" spans="2:14" ht="26.25" customHeight="1">
      <c r="B17" s="90"/>
      <c r="D17" s="91"/>
      <c r="E17" s="79"/>
      <c r="F17" s="91"/>
      <c r="G17" s="79"/>
      <c r="H17" s="92"/>
      <c r="J17" s="90"/>
      <c r="L17" s="91"/>
      <c r="N17" s="12"/>
    </row>
    <row r="18" spans="2:14" ht="31.5" thickBot="1">
      <c r="B18" s="78" t="s">
        <v>82</v>
      </c>
      <c r="D18" s="95"/>
      <c r="E18" s="96"/>
      <c r="F18" s="95">
        <f>SUM(F10:F17)</f>
        <v>6346600</v>
      </c>
      <c r="G18" s="96"/>
      <c r="H18" s="95">
        <f>SUM(H10:H17)</f>
        <v>6576966</v>
      </c>
      <c r="I18" s="97"/>
      <c r="J18" s="128"/>
      <c r="K18" s="97"/>
      <c r="L18" s="95">
        <f>SUM(L10:L17)</f>
        <v>84169882584</v>
      </c>
      <c r="M18" s="97"/>
      <c r="N18" s="98"/>
    </row>
    <row r="19" spans="2:14" ht="21.75" thickTop="1">
      <c r="H19"/>
      <c r="L19"/>
    </row>
    <row r="20" spans="2:14">
      <c r="L20"/>
    </row>
    <row r="21" spans="2:14">
      <c r="L21"/>
    </row>
    <row r="22" spans="2:14">
      <c r="L22"/>
    </row>
    <row r="23" spans="2:14">
      <c r="L23"/>
    </row>
    <row r="24" spans="2:14" ht="30">
      <c r="H24" s="97">
        <v>7</v>
      </c>
      <c r="L24"/>
    </row>
    <row r="25" spans="2:14">
      <c r="L25"/>
    </row>
    <row r="26" spans="2:14">
      <c r="L26"/>
    </row>
    <row r="27" spans="2:14">
      <c r="L27"/>
    </row>
    <row r="28" spans="2:14">
      <c r="L28"/>
    </row>
    <row r="29" spans="2:14">
      <c r="L29"/>
    </row>
    <row r="30" spans="2:14">
      <c r="L30"/>
    </row>
    <row r="31" spans="2:14">
      <c r="L31"/>
    </row>
    <row r="32" spans="2:14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4" type="noConversion"/>
  <printOptions horizontalCentered="1" verticalCentered="1"/>
  <pageMargins left="0.7" right="0.7" top="0.5" bottom="0" header="0.3" footer="0.3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zoomScaleNormal="85" zoomScaleSheetLayoutView="100" workbookViewId="0">
      <selection activeCell="D14" sqref="D14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46" t="s">
        <v>118</v>
      </c>
      <c r="C2" s="146"/>
      <c r="D2" s="146"/>
      <c r="E2" s="146"/>
      <c r="F2" s="146"/>
      <c r="G2" s="146"/>
      <c r="H2" s="146"/>
    </row>
    <row r="3" spans="2:28" ht="30">
      <c r="B3" s="146" t="s">
        <v>47</v>
      </c>
      <c r="C3" s="146"/>
      <c r="D3" s="146"/>
      <c r="E3" s="146"/>
      <c r="F3" s="146"/>
      <c r="G3" s="146"/>
      <c r="H3" s="146"/>
    </row>
    <row r="4" spans="2:28" ht="30">
      <c r="B4" s="146" t="s">
        <v>216</v>
      </c>
      <c r="C4" s="146"/>
      <c r="D4" s="146"/>
      <c r="E4" s="146"/>
      <c r="F4" s="146"/>
      <c r="G4" s="146"/>
      <c r="H4" s="146"/>
    </row>
    <row r="5" spans="2:28" ht="64.5" customHeight="1"/>
    <row r="6" spans="2:28" ht="30">
      <c r="B6" s="13" t="s">
        <v>109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>
      <c r="B8" s="177" t="s">
        <v>51</v>
      </c>
      <c r="C8" s="36"/>
      <c r="D8" s="177" t="s">
        <v>40</v>
      </c>
      <c r="E8" s="36"/>
      <c r="F8" s="177" t="s">
        <v>71</v>
      </c>
      <c r="G8" s="36"/>
      <c r="H8" s="177" t="s">
        <v>11</v>
      </c>
    </row>
    <row r="9" spans="2:28" s="4" customFormat="1">
      <c r="B9" s="4" t="s">
        <v>80</v>
      </c>
      <c r="D9" s="80">
        <v>2781553512</v>
      </c>
      <c r="F9" s="38">
        <f>D9/$D$13</f>
        <v>-8.0098350531254372</v>
      </c>
      <c r="G9" s="6"/>
      <c r="H9" s="38">
        <f>D9/'سرمایه گذاری ها'!$O$16</f>
        <v>1.3697473614900268E-2</v>
      </c>
    </row>
    <row r="10" spans="2:28" s="4" customFormat="1">
      <c r="B10" s="4" t="s">
        <v>81</v>
      </c>
      <c r="D10" s="80">
        <v>2111639560</v>
      </c>
      <c r="F10" s="38">
        <f>D10/$D$13</f>
        <v>-6.080733120641244</v>
      </c>
      <c r="G10" s="6"/>
      <c r="H10" s="38">
        <f>D10/'سرمایه گذاری ها'!$O$16</f>
        <v>1.0398551396727402E-2</v>
      </c>
      <c r="L10" s="44">
        <v>0</v>
      </c>
      <c r="V10" s="44">
        <v>6.5500000000000003E-2</v>
      </c>
    </row>
    <row r="11" spans="2:28" s="4" customFormat="1">
      <c r="B11" s="4" t="s">
        <v>79</v>
      </c>
      <c r="D11" s="80">
        <v>-5240460337</v>
      </c>
      <c r="F11" s="38">
        <f>D11/$D$13</f>
        <v>15.09056817376668</v>
      </c>
      <c r="G11" s="6"/>
      <c r="H11" s="38">
        <f>D11/'سرمایه گذاری ها'!$O$16</f>
        <v>-2.5806106870249156E-2</v>
      </c>
      <c r="L11" s="44">
        <v>0</v>
      </c>
      <c r="V11" s="44">
        <v>5.4600000000000003E-2</v>
      </c>
    </row>
    <row r="12" spans="2:28" s="4" customFormat="1" ht="12" customHeight="1">
      <c r="D12" s="80"/>
      <c r="F12" s="38"/>
      <c r="G12" s="6"/>
      <c r="H12" s="38"/>
      <c r="L12" s="44">
        <v>0</v>
      </c>
      <c r="V12" s="44">
        <v>5.3400000000000003E-2</v>
      </c>
    </row>
    <row r="13" spans="2:28" ht="24.75" thickBot="1">
      <c r="B13" s="30" t="s">
        <v>82</v>
      </c>
      <c r="D13" s="81">
        <f>SUM(D9:D12)</f>
        <v>-347267265</v>
      </c>
      <c r="E13" s="25"/>
      <c r="F13" s="66">
        <f>SUM(F9:F12)</f>
        <v>1</v>
      </c>
      <c r="G13" s="60"/>
      <c r="H13" s="67">
        <f>SUM(H9:H12)</f>
        <v>-1.7100818586214851E-3</v>
      </c>
      <c r="L13" s="115">
        <v>0.3836</v>
      </c>
      <c r="V13" s="115">
        <v>4.36E-2</v>
      </c>
    </row>
    <row r="14" spans="2:28" ht="21.75" thickTop="1">
      <c r="D14" s="3"/>
      <c r="L14" s="115">
        <v>0</v>
      </c>
      <c r="V14" s="115">
        <v>2.8000000000000001E-2</v>
      </c>
    </row>
    <row r="15" spans="2:28">
      <c r="L15" s="115">
        <v>0.25369999999999998</v>
      </c>
      <c r="V15" s="115">
        <v>2.2200000000000001E-2</v>
      </c>
    </row>
    <row r="16" spans="2:28">
      <c r="L16" s="115">
        <v>0</v>
      </c>
      <c r="V16" s="115">
        <v>1.9199999999999998E-2</v>
      </c>
    </row>
    <row r="17" spans="4:22">
      <c r="L17" s="115">
        <v>0.2044</v>
      </c>
      <c r="V17" s="115">
        <v>1.38E-2</v>
      </c>
    </row>
    <row r="18" spans="4:22" ht="27" customHeight="1">
      <c r="D18" s="53">
        <v>8</v>
      </c>
      <c r="L18" s="115">
        <v>0.11650000000000001</v>
      </c>
      <c r="V18" s="115">
        <v>1.32E-2</v>
      </c>
    </row>
    <row r="19" spans="4:22">
      <c r="L19" s="115">
        <v>0</v>
      </c>
      <c r="V19" s="115">
        <v>1.21E-2</v>
      </c>
    </row>
    <row r="20" spans="4:22">
      <c r="L20" s="115">
        <v>6.3700000000000007E-2</v>
      </c>
      <c r="V20" s="115">
        <v>1.14E-2</v>
      </c>
    </row>
    <row r="21" spans="4:22">
      <c r="L21" s="115">
        <v>0</v>
      </c>
      <c r="V21" s="115">
        <v>8.8999999999999999E-3</v>
      </c>
    </row>
    <row r="22" spans="4:22">
      <c r="L22" s="115">
        <v>0.13189999999999999</v>
      </c>
      <c r="V22" s="115">
        <v>8.3999999999999995E-3</v>
      </c>
    </row>
    <row r="23" spans="4:22">
      <c r="L23" s="115">
        <v>3.9899999999999998E-2</v>
      </c>
      <c r="V23" s="115">
        <v>7.9000000000000008E-3</v>
      </c>
    </row>
    <row r="24" spans="4:22">
      <c r="L24" s="115">
        <v>0.18509999999999999</v>
      </c>
      <c r="V24" s="115">
        <v>7.7999999999999996E-3</v>
      </c>
    </row>
    <row r="25" spans="4:22">
      <c r="L25" s="115">
        <v>1.89E-2</v>
      </c>
      <c r="V25" s="115">
        <v>6.6E-3</v>
      </c>
    </row>
    <row r="26" spans="4:22">
      <c r="L26" s="115">
        <v>5.16E-2</v>
      </c>
      <c r="V26" s="115">
        <v>5.1000000000000004E-3</v>
      </c>
    </row>
    <row r="27" spans="4:22">
      <c r="L27" s="115">
        <v>3.6200000000000003E-2</v>
      </c>
      <c r="V27" s="115">
        <v>4.1000000000000003E-3</v>
      </c>
    </row>
    <row r="28" spans="4:22">
      <c r="L28" s="115">
        <v>0</v>
      </c>
      <c r="V28" s="115">
        <v>2.7000000000000001E-3</v>
      </c>
    </row>
    <row r="29" spans="4:22">
      <c r="L29" s="115">
        <v>1.8200000000000001E-2</v>
      </c>
      <c r="V29" s="115">
        <v>1.6999999999999999E-3</v>
      </c>
    </row>
    <row r="30" spans="4:22">
      <c r="L30" s="115">
        <v>3.3000000000000002E-2</v>
      </c>
      <c r="V30" s="115">
        <v>1.4E-3</v>
      </c>
    </row>
    <row r="31" spans="4:22">
      <c r="L31" s="115">
        <v>5.7999999999999996E-3</v>
      </c>
      <c r="V31" s="115">
        <v>6.9999999999999999E-4</v>
      </c>
    </row>
    <row r="32" spans="4:22">
      <c r="L32" s="115">
        <v>2.0000000000000001E-4</v>
      </c>
      <c r="V32" s="115">
        <v>0</v>
      </c>
    </row>
    <row r="33" spans="12:22">
      <c r="L33" s="115">
        <v>0</v>
      </c>
      <c r="V33" s="115">
        <v>0</v>
      </c>
    </row>
    <row r="34" spans="12:22">
      <c r="L34" s="115">
        <v>0</v>
      </c>
      <c r="V34" s="115">
        <v>0</v>
      </c>
    </row>
    <row r="35" spans="12:22">
      <c r="L35" s="115">
        <v>0</v>
      </c>
      <c r="V35" s="115">
        <v>0</v>
      </c>
    </row>
    <row r="36" spans="12:22">
      <c r="L36" s="115">
        <v>1E-4</v>
      </c>
      <c r="V36" s="115">
        <v>-1E-4</v>
      </c>
    </row>
    <row r="37" spans="12:22">
      <c r="L37" s="115">
        <v>-9.1000000000000004E-3</v>
      </c>
      <c r="V37" s="115">
        <v>-1E-3</v>
      </c>
    </row>
    <row r="38" spans="12:22">
      <c r="L38" s="115">
        <v>0</v>
      </c>
      <c r="V38" s="115">
        <v>-2.8E-3</v>
      </c>
    </row>
    <row r="39" spans="12:22">
      <c r="L39" s="115">
        <v>0</v>
      </c>
      <c r="V39" s="115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سهام!Print_Area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Negin Sharifi</cp:lastModifiedBy>
  <cp:lastPrinted>2024-05-26T11:13:18Z</cp:lastPrinted>
  <dcterms:created xsi:type="dcterms:W3CDTF">2021-12-28T12:49:50Z</dcterms:created>
  <dcterms:modified xsi:type="dcterms:W3CDTF">2024-05-27T09:30:44Z</dcterms:modified>
</cp:coreProperties>
</file>