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3\فروردین\پایدار\"/>
    </mc:Choice>
  </mc:AlternateContent>
  <xr:revisionPtr revIDLastSave="0" documentId="13_ncr:1_{D88D7044-4219-4469-B226-7888FBDA4404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_FilterDatabase" localSheetId="1" hidden="1">'سرمایه گذاری ها'!$E$12:$Q$14</definedName>
    <definedName name="_xlnm._FilterDatabase" localSheetId="2" hidden="1">سهام!$C$11:$AA$26</definedName>
    <definedName name="_xlnm.Print_Area" localSheetId="4">'اوراق مشارکت'!$A$1:$AN$35</definedName>
    <definedName name="_xlnm.Print_Area" localSheetId="8">'جمع درآمدها'!$A$1:$J$20</definedName>
    <definedName name="_xlnm.Print_Area" localSheetId="15">'درآمد سپرده بانکی'!$A$1:$N$33</definedName>
    <definedName name="_xlnm.Print_Area" localSheetId="11">'درآمد سود سهام'!$A$1:$U$36</definedName>
    <definedName name="_xlnm.Print_Area" localSheetId="12">'درآمد ناشی از تغییر قیمت اوراق'!$A$1:$S$41</definedName>
    <definedName name="_xlnm.Print_Area" localSheetId="13">'درآمد ناشی از فروش'!$A$1:$U$16</definedName>
    <definedName name="_xlnm.Print_Area" localSheetId="16">'سایر درآمدها'!$A$1:$F$22</definedName>
    <definedName name="_xlnm.Print_Area" localSheetId="1">'سرمایه گذاری ها'!$A$1:$S$21</definedName>
    <definedName name="_xlnm.Print_Area" localSheetId="14">'سرمایه‌گذاری در اوراق بهادار'!$A$1:$U$30</definedName>
    <definedName name="_xlnm.Print_Area" localSheetId="9">'سود اوراق بهادار و سپرده بانکی'!$A$1:$U$34</definedName>
    <definedName name="_xlnm.Print_Area" localSheetId="0">'صفحه اول '!$A$1:$M$53</definedName>
    <definedName name="_xlnm.Print_Area" localSheetId="5">'گواهی سپرده'!$A$1:$AF$27</definedName>
  </definedNames>
  <calcPr calcId="181029"/>
</workbook>
</file>

<file path=xl/calcChain.xml><?xml version="1.0" encoding="utf-8"?>
<calcChain xmlns="http://schemas.openxmlformats.org/spreadsheetml/2006/main">
  <c r="F38" i="4" l="1"/>
  <c r="H38" i="4"/>
  <c r="F13" i="14"/>
  <c r="F30" i="13"/>
  <c r="J30" i="13"/>
  <c r="D24" i="12"/>
  <c r="F24" i="12"/>
  <c r="H24" i="12"/>
  <c r="J24" i="12"/>
  <c r="L24" i="12"/>
  <c r="N24" i="12"/>
  <c r="P24" i="12"/>
  <c r="R24" i="12"/>
  <c r="D14" i="10"/>
  <c r="F14" i="10"/>
  <c r="H14" i="10"/>
  <c r="J14" i="10"/>
  <c r="L14" i="10"/>
  <c r="N14" i="10"/>
  <c r="P14" i="10"/>
  <c r="R14" i="10"/>
  <c r="D39" i="9"/>
  <c r="F39" i="9"/>
  <c r="H39" i="9"/>
  <c r="J39" i="9"/>
  <c r="L39" i="9"/>
  <c r="N39" i="9"/>
  <c r="P39" i="9"/>
  <c r="R39" i="9"/>
  <c r="F27" i="11"/>
  <c r="J27" i="11"/>
  <c r="P27" i="11"/>
  <c r="T27" i="11"/>
  <c r="J31" i="7"/>
  <c r="L31" i="7"/>
  <c r="N31" i="7"/>
  <c r="P31" i="7"/>
  <c r="T31" i="7"/>
  <c r="R31" i="7"/>
  <c r="D13" i="15"/>
  <c r="L38" i="4"/>
  <c r="L34" i="6"/>
  <c r="N34" i="6"/>
  <c r="P34" i="6"/>
  <c r="R34" i="6"/>
  <c r="P28" i="3"/>
  <c r="R28" i="3"/>
  <c r="T28" i="3"/>
  <c r="Z28" i="3"/>
  <c r="AB28" i="3"/>
  <c r="AD28" i="3"/>
  <c r="AH28" i="3"/>
  <c r="AJ28" i="3"/>
  <c r="E28" i="1"/>
  <c r="G28" i="1"/>
  <c r="I28" i="1"/>
  <c r="S28" i="1"/>
  <c r="U28" i="1"/>
  <c r="W28" i="1"/>
  <c r="Y28" i="1"/>
  <c r="F19" i="8"/>
  <c r="H19" i="8"/>
  <c r="J19" i="8"/>
  <c r="L19" i="8"/>
  <c r="N19" i="8"/>
  <c r="P19" i="8"/>
  <c r="R19" i="8"/>
  <c r="T19" i="8"/>
  <c r="D27" i="11"/>
  <c r="H27" i="11"/>
  <c r="L27" i="11"/>
  <c r="N27" i="11"/>
  <c r="R27" i="11"/>
  <c r="V27" i="11"/>
  <c r="V28" i="3"/>
  <c r="X28" i="3"/>
  <c r="K28" i="1"/>
  <c r="M28" i="1"/>
  <c r="O28" i="1"/>
  <c r="Q28" i="1"/>
  <c r="D13" i="14" l="1"/>
  <c r="E14" i="10" l="1"/>
  <c r="G14" i="10"/>
  <c r="I14" i="10"/>
  <c r="K14" i="10"/>
  <c r="M14" i="10"/>
  <c r="O14" i="10"/>
  <c r="Q14" i="10"/>
  <c r="L14" i="5" l="1"/>
  <c r="I12" i="16" l="1"/>
  <c r="F9" i="15" l="1"/>
  <c r="E13" i="16"/>
  <c r="F11" i="15" l="1"/>
  <c r="F10" i="15"/>
  <c r="F13" i="15" s="1"/>
  <c r="O13" i="16" l="1"/>
  <c r="L41" i="15"/>
  <c r="V41" i="15"/>
  <c r="V13" i="12"/>
  <c r="M13" i="16"/>
  <c r="I13" i="16"/>
  <c r="K13" i="16"/>
  <c r="G13" i="16" l="1"/>
  <c r="O12" i="16" l="1"/>
  <c r="E12" i="16"/>
  <c r="G12" i="16"/>
  <c r="K12" i="16"/>
  <c r="M12" i="16"/>
  <c r="M14" i="16"/>
  <c r="O14" i="16"/>
  <c r="E14" i="16"/>
  <c r="G14" i="16"/>
  <c r="I14" i="16"/>
  <c r="I16" i="16" s="1"/>
  <c r="O16" i="16" l="1"/>
  <c r="T26" i="6" s="1"/>
  <c r="G16" i="16"/>
  <c r="E16" i="16"/>
  <c r="M16" i="16"/>
  <c r="K14" i="16"/>
  <c r="K16" i="16" s="1"/>
  <c r="T25" i="6" l="1"/>
  <c r="T30" i="6"/>
  <c r="T31" i="6"/>
  <c r="AA14" i="1"/>
  <c r="AA18" i="1"/>
  <c r="AA22" i="1"/>
  <c r="AA26" i="1"/>
  <c r="AA21" i="1"/>
  <c r="AA15" i="1"/>
  <c r="AA19" i="1"/>
  <c r="AA23" i="1"/>
  <c r="AA17" i="1"/>
  <c r="AA12" i="1"/>
  <c r="AA16" i="1"/>
  <c r="AA20" i="1"/>
  <c r="AA24" i="1"/>
  <c r="AA13" i="1"/>
  <c r="AA25" i="1"/>
  <c r="Q13" i="16"/>
  <c r="AL13" i="3"/>
  <c r="AL17" i="3"/>
  <c r="AL21" i="3"/>
  <c r="AL25" i="3"/>
  <c r="AL14" i="3"/>
  <c r="AL18" i="3"/>
  <c r="AL22" i="3"/>
  <c r="AL26" i="3"/>
  <c r="AL16" i="3"/>
  <c r="AL20" i="3"/>
  <c r="AL24" i="3"/>
  <c r="AL15" i="3"/>
  <c r="AL19" i="3"/>
  <c r="AL23" i="3"/>
  <c r="T22" i="6"/>
  <c r="T27" i="6"/>
  <c r="T32" i="6"/>
  <c r="T28" i="6"/>
  <c r="T23" i="6"/>
  <c r="T29" i="6"/>
  <c r="T24" i="6"/>
  <c r="Q16" i="16"/>
  <c r="T20" i="6"/>
  <c r="T19" i="6"/>
  <c r="Q12" i="16"/>
  <c r="T21" i="6"/>
  <c r="T13" i="6"/>
  <c r="T18" i="6"/>
  <c r="Q14" i="16"/>
  <c r="T17" i="6"/>
  <c r="T16" i="6"/>
  <c r="T14" i="6"/>
  <c r="T15" i="6"/>
  <c r="T12" i="6"/>
  <c r="H11" i="15"/>
  <c r="H10" i="15"/>
  <c r="H9" i="15"/>
  <c r="AF14" i="5"/>
  <c r="AA11" i="1"/>
  <c r="T11" i="6"/>
  <c r="T10" i="6"/>
  <c r="T34" i="6" s="1"/>
  <c r="AL28" i="3" l="1"/>
  <c r="AA28" i="1"/>
  <c r="H13" i="15"/>
  <c r="E24" i="12"/>
  <c r="G24" i="12"/>
  <c r="I24" i="12"/>
  <c r="K24" i="12"/>
  <c r="M24" i="12"/>
  <c r="O24" i="12"/>
  <c r="Q24" i="12"/>
  <c r="M34" i="6"/>
  <c r="O34" i="6"/>
  <c r="Q34" i="6"/>
  <c r="P16" i="16" l="1"/>
  <c r="N16" i="16"/>
  <c r="L41" i="16"/>
  <c r="J16" i="16"/>
  <c r="H16" i="16"/>
  <c r="F16" i="16"/>
  <c r="D16" i="16"/>
</calcChain>
</file>

<file path=xl/sharedStrings.xml><?xml version="1.0" encoding="utf-8"?>
<sst xmlns="http://schemas.openxmlformats.org/spreadsheetml/2006/main" count="961" uniqueCount="226">
  <si>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</si>
  <si>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</si>
  <si>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</si>
  <si>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</si>
  <si>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</si>
  <si>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</si>
  <si>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</si>
  <si>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</si>
  <si>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</si>
  <si>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</si>
  <si>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</si>
  <si>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</si>
  <si>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</si>
  <si>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فولاد مبارکه اصفهان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</si>
  <si>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</si>
  <si>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</si>
  <si>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</si>
  <si>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</si>
  <si>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</si>
  <si>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</si>
  <si>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</si>
  <si>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</si>
  <si>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</si>
  <si>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</si>
  <si>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</si>
  <si>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</si>
  <si>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</si>
  <si>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</si>
  <si>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</si>
  <si>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</si>
  <si>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</si>
  <si>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</si>
  <si>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</si>
  <si>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</si>
  <si>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</si>
  <si>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</si>
  <si>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</si>
  <si>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</si>
  <si>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</si>
  <si>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</si>
  <si>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</si>
  <si>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</si>
  <si>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</si>
  <si>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</si>
  <si>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</si>
  <si>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بانک آینده بخارست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</si>
  <si>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</si>
  <si>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</si>
  <si>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</si>
  <si>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</si>
  <si>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</si>
  <si>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</si>
  <si>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</si>
  <si>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</si>
  <si>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</si>
  <si>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</si>
  <si>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</si>
  <si>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</si>
  <si>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</si>
  <si>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</si>
  <si>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</si>
  <si>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</si>
  <si>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</si>
  <si>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</si>
  <si>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</si>
  <si>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</si>
  <si>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</si>
  <si>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</si>
  <si>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</si>
  <si>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</si>
  <si>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</si>
  <si>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</si>
  <si>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</si>
  <si>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</si>
  <si>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</si>
  <si>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</si>
  <si>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</si>
  <si>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</si>
  <si>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</si>
  <si>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</si>
  <si>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</si>
  <si>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</si>
  <si>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</si>
  <si>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</si>
  <si>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</si>
  <si>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</si>
  <si>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</si>
  <si>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</si>
  <si>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</si>
  <si>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</si>
  <si>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</si>
  <si>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</si>
  <si>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</si>
  <si>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</si>
  <si>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</si>
  <si>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بله</t>
  </si>
  <si>
    <t>اسنادخزانه-م1بودجه00-030821</t>
  </si>
  <si>
    <t>اسنادخزانه-م3بودجه00-030418</t>
  </si>
  <si>
    <t>1403/04/18</t>
  </si>
  <si>
    <t>اسنادخزانه-م6بودجه00-030723</t>
  </si>
  <si>
    <t>1403/07/23</t>
  </si>
  <si>
    <t>اسنادخزانه-م7بودجه00-030912</t>
  </si>
  <si>
    <t>بانک آینده سمنان</t>
  </si>
  <si>
    <t>سپرده بلند مدت</t>
  </si>
  <si>
    <t>1399/02/15</t>
  </si>
  <si>
    <t>بانک ایران زمین انقلاب</t>
  </si>
  <si>
    <t>بانک دی ناصرخسرو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</si>
  <si>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</si>
  <si>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</si>
  <si>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</si>
  <si>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</si>
  <si>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</si>
  <si>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</si>
  <si>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</si>
  <si>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</si>
  <si>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</si>
  <si>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</si>
  <si>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</si>
  <si>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صندوق سرمایه‌گذاری مشترک گنجینه الماس پایدار</t>
  </si>
  <si>
    <t>20100036908606</t>
  </si>
  <si>
    <t>1395/06/27</t>
  </si>
  <si>
    <t>47000235398602</t>
  </si>
  <si>
    <t>47000682641602</t>
  </si>
  <si>
    <t>1397/04/27</t>
  </si>
  <si>
    <t>بانک آینده شهید بهشتی</t>
  </si>
  <si>
    <t>0100306754006</t>
  </si>
  <si>
    <t>1397/11/14</t>
  </si>
  <si>
    <t>0203287125000</t>
  </si>
  <si>
    <t>بانک آینده بهشتی- کاوسی فر</t>
  </si>
  <si>
    <t>0801132999004</t>
  </si>
  <si>
    <t>1398/01/17</t>
  </si>
  <si>
    <t>0203367028007</t>
  </si>
  <si>
    <t>1398/03/19</t>
  </si>
  <si>
    <t>0301966828009</t>
  </si>
  <si>
    <t>1398/04/26</t>
  </si>
  <si>
    <t xml:space="preserve">بانک توسعه تعاون ساوه </t>
  </si>
  <si>
    <t>3501-311-4782812-1</t>
  </si>
  <si>
    <t>1398/09/18</t>
  </si>
  <si>
    <t>114-840-1396320-1</t>
  </si>
  <si>
    <t>1400/04/21</t>
  </si>
  <si>
    <t>0205494378008</t>
  </si>
  <si>
    <t>تنزیل سود بانک</t>
  </si>
  <si>
    <t>سپرده های بانکی</t>
  </si>
  <si>
    <t>اسناد خزانه-م10بودجه00-031115</t>
  </si>
  <si>
    <t>نفت ایرانول</t>
  </si>
  <si>
    <t>مرابحه عام دولت105-ش.خ030503</t>
  </si>
  <si>
    <t>1401/03/03</t>
  </si>
  <si>
    <t>1403/05/03</t>
  </si>
  <si>
    <t>بانک سامان ملاصدرا</t>
  </si>
  <si>
    <t>829.810.3953256.1</t>
  </si>
  <si>
    <t>1401/04/20</t>
  </si>
  <si>
    <t>114-13-1396320-1</t>
  </si>
  <si>
    <t>1401/04/21</t>
  </si>
  <si>
    <t xml:space="preserve">بانک خاورمیانه نیایش </t>
  </si>
  <si>
    <t>1013-10-810-707074698</t>
  </si>
  <si>
    <t>1401/06/09</t>
  </si>
  <si>
    <t>بانک خاورمیانه نیایش</t>
  </si>
  <si>
    <t>1013-60-925-000000675</t>
  </si>
  <si>
    <t>پالایش نفت بندرعباس</t>
  </si>
  <si>
    <t>کنترل نوسانات</t>
  </si>
  <si>
    <t>پتروشیمی‌شیراز</t>
  </si>
  <si>
    <t>شیر پاستوریزه پگاه فارس</t>
  </si>
  <si>
    <t>اسناد خزانه-م1بودجه01-040326</t>
  </si>
  <si>
    <t>1401/02/26</t>
  </si>
  <si>
    <t>1404/03/26</t>
  </si>
  <si>
    <t>1400/06/07</t>
  </si>
  <si>
    <t>1403/11/15</t>
  </si>
  <si>
    <t>پتروشیمی زاگرس</t>
  </si>
  <si>
    <t>سیمان‌مازندران‌</t>
  </si>
  <si>
    <t>قاسم ایران</t>
  </si>
  <si>
    <t>1400/04/14</t>
  </si>
  <si>
    <t>1403/09/12</t>
  </si>
  <si>
    <t>سیمان‌هرمزگان‌</t>
  </si>
  <si>
    <t>1402/02/18</t>
  </si>
  <si>
    <t>بانک پاسارگاد ملاصدرا</t>
  </si>
  <si>
    <t>211.307.16429728.2</t>
  </si>
  <si>
    <t>1402/02/13</t>
  </si>
  <si>
    <t>211-307-16429728-1</t>
  </si>
  <si>
    <t>1402/02/09</t>
  </si>
  <si>
    <t>موسسه اعتباری ملل نارمک</t>
  </si>
  <si>
    <t>026660357000000007</t>
  </si>
  <si>
    <t xml:space="preserve"> 026610277000000402</t>
  </si>
  <si>
    <t>211-8100-16429728-1</t>
  </si>
  <si>
    <t>شیر پگاه آذربایجان شرقی</t>
  </si>
  <si>
    <t>داروسازی‌ فارابی‌</t>
  </si>
  <si>
    <t>اسنادخزانه-م2بودجه00-031024</t>
  </si>
  <si>
    <t>026660357000000077</t>
  </si>
  <si>
    <t>1402/03/07</t>
  </si>
  <si>
    <t>-</t>
  </si>
  <si>
    <t>بانک ملت</t>
  </si>
  <si>
    <t>بانک گردشگری اقدسیه</t>
  </si>
  <si>
    <t>1402/04/12</t>
  </si>
  <si>
    <t>141.9967.1452722.1</t>
  </si>
  <si>
    <t>اسنادخزانه-م6بودجه01-030814</t>
  </si>
  <si>
    <t>1401/12/10</t>
  </si>
  <si>
    <t>1403/08/14</t>
  </si>
  <si>
    <t>اسنادخزانه-م4بودجه00-030522</t>
  </si>
  <si>
    <t>1400/03/11</t>
  </si>
  <si>
    <t>1403/05/22</t>
  </si>
  <si>
    <t>1403/10/24</t>
  </si>
  <si>
    <t>ایران خودرو دیزل</t>
  </si>
  <si>
    <t>پویا زرکان آق دره</t>
  </si>
  <si>
    <t>کشتیرانی دریای خزر</t>
  </si>
  <si>
    <t>1403/08/21</t>
  </si>
  <si>
    <t>اسنادخزانه-م8بودجه01-040728</t>
  </si>
  <si>
    <t>1401/12/28</t>
  </si>
  <si>
    <t>1404/07/28</t>
  </si>
  <si>
    <t>اسنادخزانه-م5بودجه00-030626</t>
  </si>
  <si>
    <t>1403/06/26</t>
  </si>
  <si>
    <t>141.333.1452722.1</t>
  </si>
  <si>
    <t>1402/07/27</t>
  </si>
  <si>
    <t>سیمان‌ارومیه‌</t>
  </si>
  <si>
    <t>اسنادخزانه-م7بودجه01-040714</t>
  </si>
  <si>
    <t>1404/07/13</t>
  </si>
  <si>
    <t>فولاد امیرکبیرکاشان</t>
  </si>
  <si>
    <t>اسنادخزانه-م4بودجه01-040917</t>
  </si>
  <si>
    <t>1401/12/08</t>
  </si>
  <si>
    <t>1404/09/16</t>
  </si>
  <si>
    <t>1402/12/29</t>
  </si>
  <si>
    <t>صندوق واسطه گری مالی یکم-سهام</t>
  </si>
  <si>
    <t>آهن و فولاد غدیر ایرانیان</t>
  </si>
  <si>
    <t>سرمایه گذاری خوارزمی</t>
  </si>
  <si>
    <t>برای ماه منتهی به 1403/01/31</t>
  </si>
  <si>
    <t>1403/01/31</t>
  </si>
  <si>
    <t>026660345000000557</t>
  </si>
  <si>
    <t>1403/01/11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</si>
</sst>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5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sz val="12"/>
      <color theme="1"/>
      <name val="B Zar"/>
      <charset val="178"/>
    </font>
    <font>
      <sz val="8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4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10" fontId="4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right" vertical="center" indent="1" readingOrder="2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/>
    <xf numFmtId="0" fontId="16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9" fillId="0" borderId="4" xfId="0" applyNumberFormat="1" applyFont="1" applyBorder="1" applyAlignment="1">
      <alignment horizontal="center"/>
    </xf>
    <xf numFmtId="10" fontId="4" fillId="0" borderId="4" xfId="2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5" fontId="18" fillId="0" borderId="0" xfId="1" applyNumberFormat="1" applyFont="1" applyBorder="1" applyAlignment="1">
      <alignment horizontal="center" vertical="center"/>
    </xf>
    <xf numFmtId="165" fontId="18" fillId="0" borderId="0" xfId="1" applyNumberFormat="1" applyFont="1" applyBorder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0" fontId="3" fillId="0" borderId="0" xfId="0" applyNumberFormat="1" applyFont="1" applyAlignment="1">
      <alignment horizontal="center" vertical="center"/>
    </xf>
    <xf numFmtId="165" fontId="15" fillId="0" borderId="4" xfId="1" applyNumberFormat="1" applyFont="1" applyBorder="1" applyAlignment="1">
      <alignment horizontal="center" vertical="center"/>
    </xf>
    <xf numFmtId="165" fontId="15" fillId="0" borderId="0" xfId="1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right" vertical="center" wrapText="1" readingOrder="2"/>
    </xf>
    <xf numFmtId="3" fontId="9" fillId="0" borderId="0" xfId="0" applyNumberFormat="1" applyFont="1" applyAlignment="1">
      <alignment horizontal="center" vertical="center" wrapText="1" readingOrder="2"/>
    </xf>
    <xf numFmtId="3" fontId="9" fillId="0" borderId="0" xfId="0" applyNumberFormat="1" applyFont="1" applyAlignment="1">
      <alignment horizontal="left" vertical="center" wrapText="1" readingOrder="1"/>
    </xf>
    <xf numFmtId="0" fontId="9" fillId="0" borderId="0" xfId="0" applyFont="1" applyAlignment="1">
      <alignment horizontal="left" vertical="center" wrapText="1" readingOrder="1"/>
    </xf>
    <xf numFmtId="3" fontId="9" fillId="0" borderId="4" xfId="0" applyNumberFormat="1" applyFont="1" applyBorder="1" applyAlignment="1">
      <alignment horizontal="center" vertical="center" wrapText="1" readingOrder="2"/>
    </xf>
    <xf numFmtId="0" fontId="4" fillId="0" borderId="3" xfId="0" applyFont="1" applyBorder="1" applyAlignment="1">
      <alignment horizontal="right" vertical="center" wrapText="1"/>
    </xf>
    <xf numFmtId="0" fontId="22" fillId="0" borderId="0" xfId="0" applyFont="1"/>
    <xf numFmtId="165" fontId="3" fillId="0" borderId="0" xfId="1" applyNumberFormat="1" applyFont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2" fillId="0" borderId="0" xfId="1" applyNumberFormat="1" applyFont="1"/>
    <xf numFmtId="0" fontId="3" fillId="0" borderId="0" xfId="0" applyFont="1" applyAlignment="1">
      <alignment horizontal="right" vertical="center"/>
    </xf>
    <xf numFmtId="10" fontId="16" fillId="0" borderId="0" xfId="0" applyNumberFormat="1" applyFont="1" applyAlignment="1">
      <alignment horizontal="center"/>
    </xf>
    <xf numFmtId="165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16" fillId="0" borderId="1" xfId="0" applyNumberFormat="1" applyFont="1" applyBorder="1" applyAlignment="1">
      <alignment horizontal="center" vertical="center" wrapText="1"/>
    </xf>
    <xf numFmtId="10" fontId="2" fillId="0" borderId="0" xfId="0" applyNumberFormat="1" applyFont="1"/>
    <xf numFmtId="10" fontId="4" fillId="0" borderId="4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165" fontId="0" fillId="0" borderId="0" xfId="0" applyNumberFormat="1"/>
    <xf numFmtId="0" fontId="10" fillId="0" borderId="0" xfId="0" applyFont="1" applyAlignment="1">
      <alignment horizontal="center" vertical="center"/>
    </xf>
    <xf numFmtId="165" fontId="10" fillId="0" borderId="0" xfId="1" applyNumberFormat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10" fontId="2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9" fontId="4" fillId="0" borderId="4" xfId="2" applyFont="1" applyBorder="1" applyAlignment="1">
      <alignment horizontal="center" vertical="center" wrapText="1"/>
    </xf>
    <xf numFmtId="165" fontId="15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10" fontId="10" fillId="0" borderId="0" xfId="2" applyNumberFormat="1" applyFont="1" applyAlignment="1">
      <alignment horizontal="center" vertical="center"/>
    </xf>
    <xf numFmtId="165" fontId="10" fillId="0" borderId="4" xfId="0" applyNumberFormat="1" applyFont="1" applyBorder="1" applyAlignment="1">
      <alignment horizontal="center" vertical="center"/>
    </xf>
    <xf numFmtId="165" fontId="10" fillId="0" borderId="4" xfId="2" applyNumberFormat="1" applyFont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9" fontId="16" fillId="0" borderId="4" xfId="2" applyFont="1" applyBorder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3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3" fontId="16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10" fontId="4" fillId="0" borderId="0" xfId="0" applyNumberFormat="1" applyFont="1" applyAlignment="1">
      <alignment horizontal="center" wrapText="1"/>
    </xf>
    <xf numFmtId="3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readingOrder="2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 readingOrder="2"/>
    </xf>
    <xf numFmtId="0" fontId="11" fillId="0" borderId="2" xfId="0" applyFont="1" applyBorder="1" applyAlignment="1">
      <alignment horizontal="center" vertical="center" wrapText="1" readingOrder="2"/>
    </xf>
    <xf numFmtId="0" fontId="11" fillId="0" borderId="0" xfId="0" applyFont="1" applyAlignment="1">
      <alignment horizontal="center" vertical="center" wrapText="1" readingOrder="2"/>
    </xf>
    <xf numFmtId="0" fontId="17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 readingOrder="2"/>
    </xf>
    <xf numFmtId="0" fontId="2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1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609599</xdr:colOff>
      <xdr:row>52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5AA2853-B365-E3ED-108E-B891D9D6D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61601" y="0"/>
          <a:ext cx="7924799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dimension ref="A1"/>
  <sheetViews>
    <sheetView rightToLeft="1" view="pageBreakPreview" zoomScaleNormal="100" zoomScaleSheetLayoutView="100" workbookViewId="0">
      <selection activeCell="R28" sqref="R28"/>
    </sheetView>
  </sheetViews>
  <sheetFormatPr defaultRowHeight="15" x14ac:dyDescent="0.25"/>
  <sheetData/>
  <pageMargins left="0.7" right="0.7" top="0.75" bottom="0.75" header="0.3" footer="0.3"/>
  <pageSetup paperSize="9" scale="6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34"/>
  <sheetViews>
    <sheetView rightToLeft="1" view="pageBreakPreview" zoomScale="60" zoomScaleNormal="70" workbookViewId="0">
      <selection activeCell="J32" sqref="J32"/>
    </sheetView>
  </sheetViews>
  <sheetFormatPr defaultRowHeight="21.75" customHeight="1" x14ac:dyDescent="0.25"/>
  <cols>
    <col min="1" max="1" width="2.7109375" style="31" customWidth="1"/>
    <col min="2" max="2" width="38.85546875" style="31" customWidth="1"/>
    <col min="3" max="3" width="1" style="31" customWidth="1"/>
    <col min="4" max="4" width="13.140625" style="31" bestFit="1" customWidth="1"/>
    <col min="5" max="5" width="1" style="31" customWidth="1"/>
    <col min="6" max="6" width="14.85546875" style="31" customWidth="1"/>
    <col min="7" max="7" width="1" style="31" customWidth="1"/>
    <col min="8" max="8" width="5.85546875" style="31" bestFit="1" customWidth="1"/>
    <col min="9" max="9" width="1" style="31" customWidth="1"/>
    <col min="10" max="10" width="16.42578125" style="31" bestFit="1" customWidth="1"/>
    <col min="11" max="11" width="3" style="31" bestFit="1" customWidth="1"/>
    <col min="12" max="12" width="13.140625" style="31" bestFit="1" customWidth="1"/>
    <col min="13" max="13" width="3" style="31" bestFit="1" customWidth="1"/>
    <col min="14" max="14" width="16.42578125" style="31" bestFit="1" customWidth="1"/>
    <col min="15" max="15" width="3" style="31" bestFit="1" customWidth="1"/>
    <col min="16" max="16" width="17.85546875" style="31" bestFit="1" customWidth="1"/>
    <col min="17" max="17" width="3" style="31" bestFit="1" customWidth="1"/>
    <col min="18" max="18" width="13.28515625" style="31" customWidth="1"/>
    <col min="19" max="19" width="3" style="31" bestFit="1" customWidth="1"/>
    <col min="20" max="20" width="17.85546875" style="31" bestFit="1" customWidth="1"/>
    <col min="21" max="21" width="1" style="31" customWidth="1"/>
    <col min="22" max="22" width="9.140625" style="31" customWidth="1"/>
    <col min="23" max="16384" width="9.140625" style="31"/>
  </cols>
  <sheetData>
    <row r="2" spans="2:28" ht="27" customHeight="1" x14ac:dyDescent="0.25">
      <c r="B2" s="183" t="s">
        <v>118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</row>
    <row r="3" spans="2:28" ht="27" customHeight="1" x14ac:dyDescent="0.25">
      <c r="B3" s="183" t="s">
        <v>47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</row>
    <row r="4" spans="2:28" ht="27" customHeight="1" x14ac:dyDescent="0.25">
      <c r="B4" s="183" t="s">
        <v>222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</row>
    <row r="5" spans="2:28" s="32" customFormat="1" ht="21.75" customHeight="1" x14ac:dyDescent="0.25"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</row>
    <row r="6" spans="2:28" s="2" customFormat="1" ht="30.75" customHeight="1" x14ac:dyDescent="0.55000000000000004">
      <c r="B6" s="182" t="s">
        <v>110</v>
      </c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58"/>
      <c r="R6" s="58"/>
      <c r="S6" s="58"/>
      <c r="T6" s="58"/>
      <c r="U6" s="12"/>
      <c r="V6" s="12"/>
      <c r="W6" s="12"/>
      <c r="X6" s="12"/>
      <c r="Y6" s="12"/>
      <c r="Z6" s="12"/>
      <c r="AA6" s="12"/>
      <c r="AB6" s="12"/>
    </row>
    <row r="7" spans="2:28" s="2" customFormat="1" ht="21.75" customHeight="1" x14ac:dyDescent="0.6">
      <c r="B7" s="57"/>
      <c r="C7" s="25"/>
      <c r="D7" s="25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12"/>
      <c r="V7" s="12"/>
      <c r="W7" s="12"/>
      <c r="X7" s="12"/>
      <c r="Y7" s="12"/>
      <c r="Z7" s="12"/>
      <c r="AA7" s="12"/>
      <c r="AB7" s="12"/>
    </row>
    <row r="8" spans="2:28" s="32" customFormat="1" ht="21.75" customHeight="1" x14ac:dyDescent="0.25">
      <c r="B8" s="181" t="s">
        <v>48</v>
      </c>
      <c r="C8" s="181" t="s">
        <v>48</v>
      </c>
      <c r="D8" s="181" t="s">
        <v>48</v>
      </c>
      <c r="E8" s="181" t="s">
        <v>48</v>
      </c>
      <c r="F8" s="181" t="s">
        <v>48</v>
      </c>
      <c r="G8" s="181" t="s">
        <v>48</v>
      </c>
      <c r="H8" s="181" t="s">
        <v>48</v>
      </c>
      <c r="I8" s="100"/>
      <c r="J8" s="181" t="s">
        <v>49</v>
      </c>
      <c r="K8" s="181" t="s">
        <v>49</v>
      </c>
      <c r="L8" s="181" t="s">
        <v>49</v>
      </c>
      <c r="M8" s="181" t="s">
        <v>49</v>
      </c>
      <c r="N8" s="181" t="s">
        <v>49</v>
      </c>
      <c r="O8" s="100"/>
      <c r="P8" s="181" t="s">
        <v>50</v>
      </c>
      <c r="Q8" s="181" t="s">
        <v>50</v>
      </c>
      <c r="R8" s="181" t="s">
        <v>50</v>
      </c>
      <c r="S8" s="181" t="s">
        <v>50</v>
      </c>
      <c r="T8" s="181" t="s">
        <v>50</v>
      </c>
    </row>
    <row r="9" spans="2:28" s="33" customFormat="1" ht="58.5" customHeight="1" x14ac:dyDescent="0.25">
      <c r="B9" s="180" t="s">
        <v>51</v>
      </c>
      <c r="C9" s="101"/>
      <c r="D9" s="180" t="s">
        <v>52</v>
      </c>
      <c r="E9" s="101"/>
      <c r="F9" s="180" t="s">
        <v>23</v>
      </c>
      <c r="G9" s="101"/>
      <c r="H9" s="180" t="s">
        <v>24</v>
      </c>
      <c r="I9" s="100"/>
      <c r="J9" s="180" t="s">
        <v>53</v>
      </c>
      <c r="K9" s="101"/>
      <c r="L9" s="180" t="s">
        <v>54</v>
      </c>
      <c r="M9" s="101"/>
      <c r="N9" s="180" t="s">
        <v>55</v>
      </c>
      <c r="O9" s="100"/>
      <c r="P9" s="180" t="s">
        <v>53</v>
      </c>
      <c r="Q9" s="101"/>
      <c r="R9" s="180" t="s">
        <v>54</v>
      </c>
      <c r="S9" s="101"/>
      <c r="T9" s="180" t="s">
        <v>55</v>
      </c>
    </row>
    <row r="10" spans="2:28" s="32" customFormat="1" ht="23.25" customHeight="1" x14ac:dyDescent="0.25">
      <c r="B10" s="102" t="s">
        <v>190</v>
      </c>
      <c r="C10" s="100"/>
      <c r="D10" s="103">
        <v>27</v>
      </c>
      <c r="E10" s="100"/>
      <c r="F10" s="100" t="s">
        <v>56</v>
      </c>
      <c r="G10" s="100"/>
      <c r="H10" s="103">
        <v>23</v>
      </c>
      <c r="I10" s="100"/>
      <c r="J10" s="104">
        <v>755867389</v>
      </c>
      <c r="K10" s="105"/>
      <c r="L10" s="104">
        <v>2091404</v>
      </c>
      <c r="M10" s="105"/>
      <c r="N10" s="104">
        <v>753775985</v>
      </c>
      <c r="O10" s="105"/>
      <c r="P10" s="104">
        <v>755867389</v>
      </c>
      <c r="Q10" s="105"/>
      <c r="R10" s="104">
        <v>2091404</v>
      </c>
      <c r="S10" s="105"/>
      <c r="T10" s="104">
        <v>753775985</v>
      </c>
    </row>
    <row r="11" spans="2:28" s="32" customFormat="1" ht="23.25" customHeight="1" x14ac:dyDescent="0.25">
      <c r="B11" s="102" t="s">
        <v>145</v>
      </c>
      <c r="C11" s="100"/>
      <c r="D11" s="103" t="s">
        <v>56</v>
      </c>
      <c r="E11" s="100"/>
      <c r="F11" s="100" t="s">
        <v>147</v>
      </c>
      <c r="G11" s="100"/>
      <c r="H11" s="103">
        <v>18</v>
      </c>
      <c r="I11" s="100"/>
      <c r="J11" s="104">
        <v>494939859</v>
      </c>
      <c r="K11" s="105"/>
      <c r="L11" s="104" t="s">
        <v>56</v>
      </c>
      <c r="M11" s="105"/>
      <c r="N11" s="104">
        <v>494939859</v>
      </c>
      <c r="O11" s="105"/>
      <c r="P11" s="104">
        <v>494939859</v>
      </c>
      <c r="Q11" s="105"/>
      <c r="R11" s="104" t="s">
        <v>56</v>
      </c>
      <c r="S11" s="105"/>
      <c r="T11" s="104">
        <v>494939859</v>
      </c>
    </row>
    <row r="12" spans="2:28" s="32" customFormat="1" ht="23.25" customHeight="1" x14ac:dyDescent="0.25">
      <c r="B12" s="102" t="s">
        <v>174</v>
      </c>
      <c r="C12" s="100"/>
      <c r="D12" s="103">
        <v>13</v>
      </c>
      <c r="E12" s="100"/>
      <c r="F12" s="100" t="s">
        <v>56</v>
      </c>
      <c r="G12" s="100"/>
      <c r="H12" s="103">
        <v>22</v>
      </c>
      <c r="I12" s="100"/>
      <c r="J12" s="104">
        <v>490978961</v>
      </c>
      <c r="K12" s="105"/>
      <c r="L12" s="104">
        <v>2036702</v>
      </c>
      <c r="M12" s="105"/>
      <c r="N12" s="104">
        <v>488942259</v>
      </c>
      <c r="O12" s="105"/>
      <c r="P12" s="104">
        <v>490978961</v>
      </c>
      <c r="Q12" s="105"/>
      <c r="R12" s="104">
        <v>2036702</v>
      </c>
      <c r="S12" s="105"/>
      <c r="T12" s="104">
        <v>488942259</v>
      </c>
    </row>
    <row r="13" spans="2:28" s="32" customFormat="1" ht="23.25" customHeight="1" x14ac:dyDescent="0.25">
      <c r="B13" s="102" t="s">
        <v>179</v>
      </c>
      <c r="C13" s="100"/>
      <c r="D13" s="103">
        <v>11</v>
      </c>
      <c r="E13" s="100"/>
      <c r="F13" s="100" t="s">
        <v>56</v>
      </c>
      <c r="G13" s="100"/>
      <c r="H13" s="103">
        <v>20.5</v>
      </c>
      <c r="I13" s="100"/>
      <c r="J13" s="104">
        <v>380874300</v>
      </c>
      <c r="K13" s="105"/>
      <c r="L13" s="104">
        <v>2332274</v>
      </c>
      <c r="M13" s="105"/>
      <c r="N13" s="104">
        <v>378542026</v>
      </c>
      <c r="O13" s="105"/>
      <c r="P13" s="104">
        <v>380874300</v>
      </c>
      <c r="Q13" s="105"/>
      <c r="R13" s="104">
        <v>2332274</v>
      </c>
      <c r="S13" s="105"/>
      <c r="T13" s="104">
        <v>378542026</v>
      </c>
    </row>
    <row r="14" spans="2:28" s="32" customFormat="1" ht="23.25" customHeight="1" x14ac:dyDescent="0.25">
      <c r="B14" s="102" t="s">
        <v>174</v>
      </c>
      <c r="C14" s="100"/>
      <c r="D14" s="103">
        <v>9</v>
      </c>
      <c r="E14" s="100"/>
      <c r="F14" s="100" t="s">
        <v>56</v>
      </c>
      <c r="G14" s="100"/>
      <c r="H14" s="103">
        <v>22</v>
      </c>
      <c r="I14" s="100"/>
      <c r="J14" s="104">
        <v>211128068</v>
      </c>
      <c r="K14" s="105"/>
      <c r="L14" s="104">
        <v>743893</v>
      </c>
      <c r="M14" s="105"/>
      <c r="N14" s="104">
        <v>210384175</v>
      </c>
      <c r="O14" s="105"/>
      <c r="P14" s="104">
        <v>211128068</v>
      </c>
      <c r="Q14" s="105"/>
      <c r="R14" s="104">
        <v>743893</v>
      </c>
      <c r="S14" s="105"/>
      <c r="T14" s="104">
        <v>210384175</v>
      </c>
    </row>
    <row r="15" spans="2:28" s="32" customFormat="1" ht="23.25" customHeight="1" x14ac:dyDescent="0.25">
      <c r="B15" s="102" t="s">
        <v>179</v>
      </c>
      <c r="C15" s="100"/>
      <c r="D15" s="103">
        <v>18</v>
      </c>
      <c r="E15" s="100"/>
      <c r="F15" s="100" t="s">
        <v>56</v>
      </c>
      <c r="G15" s="100"/>
      <c r="H15" s="103">
        <v>22</v>
      </c>
      <c r="I15" s="100"/>
      <c r="J15" s="104">
        <v>168430497</v>
      </c>
      <c r="K15" s="105"/>
      <c r="L15" s="104">
        <v>0</v>
      </c>
      <c r="M15" s="105"/>
      <c r="N15" s="104">
        <v>168430497</v>
      </c>
      <c r="O15" s="105"/>
      <c r="P15" s="104">
        <v>168430497</v>
      </c>
      <c r="Q15" s="105"/>
      <c r="R15" s="104">
        <v>0</v>
      </c>
      <c r="S15" s="105"/>
      <c r="T15" s="104">
        <v>168430497</v>
      </c>
    </row>
    <row r="16" spans="2:28" s="32" customFormat="1" ht="23.25" customHeight="1" x14ac:dyDescent="0.25">
      <c r="B16" s="102" t="s">
        <v>179</v>
      </c>
      <c r="C16" s="100"/>
      <c r="D16" s="103">
        <v>7</v>
      </c>
      <c r="E16" s="100"/>
      <c r="F16" s="100" t="s">
        <v>56</v>
      </c>
      <c r="G16" s="100"/>
      <c r="H16" s="103">
        <v>22</v>
      </c>
      <c r="I16" s="100"/>
      <c r="J16" s="104">
        <v>123448905</v>
      </c>
      <c r="K16" s="105"/>
      <c r="L16" s="104">
        <v>0</v>
      </c>
      <c r="M16" s="105"/>
      <c r="N16" s="104">
        <v>123448905</v>
      </c>
      <c r="O16" s="105"/>
      <c r="P16" s="104">
        <v>123448905</v>
      </c>
      <c r="Q16" s="105"/>
      <c r="R16" s="104">
        <v>0</v>
      </c>
      <c r="S16" s="105"/>
      <c r="T16" s="104">
        <v>123448905</v>
      </c>
    </row>
    <row r="17" spans="2:20" s="32" customFormat="1" ht="23.25" customHeight="1" x14ac:dyDescent="0.25">
      <c r="B17" s="102" t="s">
        <v>106</v>
      </c>
      <c r="C17" s="100"/>
      <c r="D17" s="103">
        <v>21</v>
      </c>
      <c r="E17" s="100"/>
      <c r="F17" s="100" t="s">
        <v>56</v>
      </c>
      <c r="G17" s="100"/>
      <c r="H17" s="103">
        <v>0</v>
      </c>
      <c r="I17" s="100"/>
      <c r="J17" s="104">
        <v>43672</v>
      </c>
      <c r="K17" s="105"/>
      <c r="L17" s="104">
        <v>0</v>
      </c>
      <c r="M17" s="105"/>
      <c r="N17" s="104">
        <v>43672</v>
      </c>
      <c r="O17" s="105"/>
      <c r="P17" s="104">
        <v>43672</v>
      </c>
      <c r="Q17" s="105"/>
      <c r="R17" s="104">
        <v>0</v>
      </c>
      <c r="S17" s="105"/>
      <c r="T17" s="104">
        <v>43672</v>
      </c>
    </row>
    <row r="18" spans="2:20" s="32" customFormat="1" ht="23.25" customHeight="1" x14ac:dyDescent="0.25">
      <c r="B18" s="102" t="s">
        <v>156</v>
      </c>
      <c r="C18" s="100"/>
      <c r="D18" s="103">
        <v>10</v>
      </c>
      <c r="E18" s="100"/>
      <c r="F18" s="100" t="s">
        <v>56</v>
      </c>
      <c r="G18" s="100"/>
      <c r="H18" s="103">
        <v>18</v>
      </c>
      <c r="I18" s="100"/>
      <c r="J18" s="104">
        <v>30937</v>
      </c>
      <c r="K18" s="105"/>
      <c r="L18" s="104">
        <v>0</v>
      </c>
      <c r="M18" s="105"/>
      <c r="N18" s="104">
        <v>30937</v>
      </c>
      <c r="O18" s="105"/>
      <c r="P18" s="104">
        <v>30937</v>
      </c>
      <c r="Q18" s="105"/>
      <c r="R18" s="104">
        <v>0</v>
      </c>
      <c r="S18" s="105"/>
      <c r="T18" s="104">
        <v>30937</v>
      </c>
    </row>
    <row r="19" spans="2:20" s="32" customFormat="1" ht="23.25" customHeight="1" x14ac:dyDescent="0.25">
      <c r="B19" s="102" t="s">
        <v>124</v>
      </c>
      <c r="C19" s="100"/>
      <c r="D19" s="103">
        <v>13</v>
      </c>
      <c r="E19" s="100"/>
      <c r="F19" s="100" t="s">
        <v>56</v>
      </c>
      <c r="G19" s="100"/>
      <c r="H19" s="103">
        <v>0</v>
      </c>
      <c r="I19" s="100"/>
      <c r="J19" s="104">
        <v>28144</v>
      </c>
      <c r="K19" s="105"/>
      <c r="L19" s="104">
        <v>0</v>
      </c>
      <c r="M19" s="105"/>
      <c r="N19" s="104">
        <v>28144</v>
      </c>
      <c r="O19" s="105"/>
      <c r="P19" s="104">
        <v>28144</v>
      </c>
      <c r="Q19" s="105"/>
      <c r="R19" s="104">
        <v>0</v>
      </c>
      <c r="S19" s="105"/>
      <c r="T19" s="104">
        <v>28144</v>
      </c>
    </row>
    <row r="20" spans="2:20" s="32" customFormat="1" ht="23.25" customHeight="1" x14ac:dyDescent="0.25">
      <c r="B20" s="102" t="s">
        <v>179</v>
      </c>
      <c r="C20" s="100"/>
      <c r="D20" s="103">
        <v>18</v>
      </c>
      <c r="E20" s="100"/>
      <c r="F20" s="100" t="s">
        <v>56</v>
      </c>
      <c r="G20" s="100"/>
      <c r="H20" s="103">
        <v>0</v>
      </c>
      <c r="I20" s="100"/>
      <c r="J20" s="104">
        <v>3763</v>
      </c>
      <c r="K20" s="105"/>
      <c r="L20" s="104">
        <v>0</v>
      </c>
      <c r="M20" s="105"/>
      <c r="N20" s="104">
        <v>3763</v>
      </c>
      <c r="O20" s="105"/>
      <c r="P20" s="104">
        <v>3763</v>
      </c>
      <c r="Q20" s="105"/>
      <c r="R20" s="104">
        <v>0</v>
      </c>
      <c r="S20" s="105"/>
      <c r="T20" s="104">
        <v>3763</v>
      </c>
    </row>
    <row r="21" spans="2:20" s="32" customFormat="1" ht="23.25" customHeight="1" x14ac:dyDescent="0.25">
      <c r="B21" s="102" t="s">
        <v>190</v>
      </c>
      <c r="C21" s="100"/>
      <c r="D21" s="103">
        <v>12</v>
      </c>
      <c r="E21" s="100"/>
      <c r="F21" s="100" t="s">
        <v>56</v>
      </c>
      <c r="G21" s="100"/>
      <c r="H21" s="103">
        <v>0</v>
      </c>
      <c r="I21" s="100"/>
      <c r="J21" s="104">
        <v>3757</v>
      </c>
      <c r="K21" s="105"/>
      <c r="L21" s="104">
        <v>0</v>
      </c>
      <c r="M21" s="105"/>
      <c r="N21" s="104">
        <v>3757</v>
      </c>
      <c r="O21" s="105"/>
      <c r="P21" s="104">
        <v>3757</v>
      </c>
      <c r="Q21" s="105"/>
      <c r="R21" s="104">
        <v>0</v>
      </c>
      <c r="S21" s="105"/>
      <c r="T21" s="104">
        <v>3757</v>
      </c>
    </row>
    <row r="22" spans="2:20" s="32" customFormat="1" ht="23.25" customHeight="1" x14ac:dyDescent="0.25">
      <c r="B22" s="102" t="s">
        <v>44</v>
      </c>
      <c r="C22" s="100"/>
      <c r="D22" s="103">
        <v>27</v>
      </c>
      <c r="E22" s="100"/>
      <c r="F22" s="100" t="s">
        <v>56</v>
      </c>
      <c r="G22" s="100"/>
      <c r="H22" s="103">
        <v>0</v>
      </c>
      <c r="I22" s="100"/>
      <c r="J22" s="104">
        <v>3695</v>
      </c>
      <c r="K22" s="105"/>
      <c r="L22" s="104">
        <v>0</v>
      </c>
      <c r="M22" s="105"/>
      <c r="N22" s="104">
        <v>3695</v>
      </c>
      <c r="O22" s="105"/>
      <c r="P22" s="104">
        <v>3695</v>
      </c>
      <c r="Q22" s="105"/>
      <c r="R22" s="104">
        <v>0</v>
      </c>
      <c r="S22" s="105"/>
      <c r="T22" s="104">
        <v>3695</v>
      </c>
    </row>
    <row r="23" spans="2:20" s="32" customFormat="1" ht="23.25" customHeight="1" x14ac:dyDescent="0.25">
      <c r="B23" s="102" t="s">
        <v>174</v>
      </c>
      <c r="C23" s="100"/>
      <c r="D23" s="103">
        <v>9</v>
      </c>
      <c r="E23" s="100"/>
      <c r="F23" s="100" t="s">
        <v>56</v>
      </c>
      <c r="G23" s="100"/>
      <c r="H23" s="103">
        <v>0</v>
      </c>
      <c r="I23" s="100"/>
      <c r="J23" s="104">
        <v>3196</v>
      </c>
      <c r="K23" s="105"/>
      <c r="L23" s="104">
        <v>0</v>
      </c>
      <c r="M23" s="105"/>
      <c r="N23" s="104">
        <v>3196</v>
      </c>
      <c r="O23" s="105"/>
      <c r="P23" s="104">
        <v>3196</v>
      </c>
      <c r="Q23" s="105"/>
      <c r="R23" s="104">
        <v>0</v>
      </c>
      <c r="S23" s="105"/>
      <c r="T23" s="104">
        <v>3196</v>
      </c>
    </row>
    <row r="24" spans="2:20" s="32" customFormat="1" ht="23.25" customHeight="1" x14ac:dyDescent="0.25">
      <c r="B24" s="102" t="s">
        <v>44</v>
      </c>
      <c r="C24" s="100"/>
      <c r="D24" s="103">
        <v>24</v>
      </c>
      <c r="E24" s="100"/>
      <c r="F24" s="100" t="s">
        <v>56</v>
      </c>
      <c r="G24" s="100"/>
      <c r="H24" s="103">
        <v>0</v>
      </c>
      <c r="I24" s="100"/>
      <c r="J24" s="104">
        <v>2283</v>
      </c>
      <c r="K24" s="105"/>
      <c r="L24" s="104">
        <v>0</v>
      </c>
      <c r="M24" s="105"/>
      <c r="N24" s="104">
        <v>2283</v>
      </c>
      <c r="O24" s="105"/>
      <c r="P24" s="104">
        <v>2283</v>
      </c>
      <c r="Q24" s="105"/>
      <c r="R24" s="104">
        <v>0</v>
      </c>
      <c r="S24" s="105"/>
      <c r="T24" s="104">
        <v>2283</v>
      </c>
    </row>
    <row r="25" spans="2:20" s="32" customFormat="1" ht="23.25" customHeight="1" x14ac:dyDescent="0.25">
      <c r="B25" s="102" t="s">
        <v>148</v>
      </c>
      <c r="C25" s="100"/>
      <c r="D25" s="103">
        <v>20</v>
      </c>
      <c r="E25" s="100"/>
      <c r="F25" s="100" t="s">
        <v>56</v>
      </c>
      <c r="G25" s="100"/>
      <c r="H25" s="103">
        <v>0</v>
      </c>
      <c r="I25" s="100"/>
      <c r="J25" s="104">
        <v>1573</v>
      </c>
      <c r="K25" s="105"/>
      <c r="L25" s="104">
        <v>0</v>
      </c>
      <c r="M25" s="105"/>
      <c r="N25" s="104">
        <v>1573</v>
      </c>
      <c r="O25" s="105"/>
      <c r="P25" s="104">
        <v>1573</v>
      </c>
      <c r="Q25" s="105"/>
      <c r="R25" s="104">
        <v>0</v>
      </c>
      <c r="S25" s="105"/>
      <c r="T25" s="104">
        <v>1573</v>
      </c>
    </row>
    <row r="26" spans="2:20" s="32" customFormat="1" ht="23.25" customHeight="1" x14ac:dyDescent="0.25">
      <c r="B26" s="102" t="s">
        <v>105</v>
      </c>
      <c r="C26" s="100"/>
      <c r="D26" s="103">
        <v>23</v>
      </c>
      <c r="E26" s="100"/>
      <c r="F26" s="100" t="s">
        <v>56</v>
      </c>
      <c r="G26" s="100"/>
      <c r="H26" s="103">
        <v>0</v>
      </c>
      <c r="I26" s="100"/>
      <c r="J26" s="104">
        <v>1546</v>
      </c>
      <c r="K26" s="105"/>
      <c r="L26" s="104">
        <v>0</v>
      </c>
      <c r="M26" s="105"/>
      <c r="N26" s="104">
        <v>1546</v>
      </c>
      <c r="O26" s="105"/>
      <c r="P26" s="104">
        <v>1546</v>
      </c>
      <c r="Q26" s="105"/>
      <c r="R26" s="104">
        <v>0</v>
      </c>
      <c r="S26" s="105"/>
      <c r="T26" s="104">
        <v>1546</v>
      </c>
    </row>
    <row r="27" spans="2:20" s="32" customFormat="1" ht="23.25" customHeight="1" x14ac:dyDescent="0.25">
      <c r="B27" s="102" t="s">
        <v>124</v>
      </c>
      <c r="C27" s="100"/>
      <c r="D27" s="103">
        <v>13</v>
      </c>
      <c r="E27" s="100"/>
      <c r="F27" s="100" t="s">
        <v>56</v>
      </c>
      <c r="G27" s="100"/>
      <c r="H27" s="103">
        <v>0</v>
      </c>
      <c r="I27" s="100"/>
      <c r="J27" s="104">
        <v>694</v>
      </c>
      <c r="K27" s="105"/>
      <c r="L27" s="104">
        <v>0</v>
      </c>
      <c r="M27" s="105"/>
      <c r="N27" s="104">
        <v>694</v>
      </c>
      <c r="O27" s="105"/>
      <c r="P27" s="104">
        <v>694</v>
      </c>
      <c r="Q27" s="105"/>
      <c r="R27" s="104">
        <v>0</v>
      </c>
      <c r="S27" s="105"/>
      <c r="T27" s="104">
        <v>694</v>
      </c>
    </row>
    <row r="28" spans="2:20" s="32" customFormat="1" ht="23.25" customHeight="1" x14ac:dyDescent="0.25">
      <c r="B28" s="102" t="s">
        <v>135</v>
      </c>
      <c r="C28" s="100"/>
      <c r="D28" s="103">
        <v>17</v>
      </c>
      <c r="E28" s="100"/>
      <c r="F28" s="100" t="s">
        <v>56</v>
      </c>
      <c r="G28" s="100"/>
      <c r="H28" s="103">
        <v>0</v>
      </c>
      <c r="I28" s="100"/>
      <c r="J28" s="104">
        <v>402</v>
      </c>
      <c r="K28" s="105"/>
      <c r="L28" s="104">
        <v>0</v>
      </c>
      <c r="M28" s="105"/>
      <c r="N28" s="104">
        <v>402</v>
      </c>
      <c r="O28" s="105"/>
      <c r="P28" s="104">
        <v>402</v>
      </c>
      <c r="Q28" s="105"/>
      <c r="R28" s="104">
        <v>0</v>
      </c>
      <c r="S28" s="105"/>
      <c r="T28" s="104">
        <v>402</v>
      </c>
    </row>
    <row r="29" spans="2:20" s="32" customFormat="1" ht="23.25" customHeight="1" x14ac:dyDescent="0.25">
      <c r="B29" s="102" t="s">
        <v>102</v>
      </c>
      <c r="C29" s="100"/>
      <c r="D29" s="103">
        <v>18</v>
      </c>
      <c r="E29" s="100"/>
      <c r="F29" s="100" t="s">
        <v>56</v>
      </c>
      <c r="G29" s="100"/>
      <c r="H29" s="103">
        <v>0</v>
      </c>
      <c r="I29" s="100"/>
      <c r="J29" s="104">
        <v>397</v>
      </c>
      <c r="K29" s="105"/>
      <c r="L29" s="104">
        <v>0</v>
      </c>
      <c r="M29" s="105"/>
      <c r="N29" s="104">
        <v>397</v>
      </c>
      <c r="O29" s="105"/>
      <c r="P29" s="104">
        <v>397</v>
      </c>
      <c r="Q29" s="105"/>
      <c r="R29" s="104">
        <v>0</v>
      </c>
      <c r="S29" s="105"/>
      <c r="T29" s="104">
        <v>397</v>
      </c>
    </row>
    <row r="30" spans="2:20" s="32" customFormat="1" ht="21.75" customHeight="1" x14ac:dyDescent="0.25">
      <c r="B30" s="100"/>
      <c r="C30" s="100"/>
      <c r="D30" s="103"/>
      <c r="E30" s="100"/>
      <c r="F30" s="100"/>
      <c r="G30" s="100"/>
      <c r="H30" s="103"/>
      <c r="I30" s="100"/>
      <c r="J30" s="104"/>
      <c r="K30" s="105"/>
      <c r="L30" s="104">
        <v>0</v>
      </c>
      <c r="M30" s="105"/>
      <c r="N30" s="104"/>
      <c r="O30" s="105"/>
      <c r="P30" s="104"/>
      <c r="Q30" s="105"/>
      <c r="R30" s="104"/>
      <c r="S30" s="105"/>
      <c r="T30" s="104"/>
    </row>
    <row r="31" spans="2:20" s="32" customFormat="1" ht="21.75" customHeight="1" thickBot="1" x14ac:dyDescent="0.3">
      <c r="B31" s="179" t="s">
        <v>82</v>
      </c>
      <c r="C31" s="179"/>
      <c r="D31" s="179"/>
      <c r="E31" s="179"/>
      <c r="F31" s="179"/>
      <c r="G31" s="179"/>
      <c r="H31" s="179"/>
      <c r="I31" s="100"/>
      <c r="J31" s="106">
        <f>SUM(J10:J30)</f>
        <v>2625792038</v>
      </c>
      <c r="K31" s="106"/>
      <c r="L31" s="106">
        <f>SUM(L10:L30)</f>
        <v>7204273</v>
      </c>
      <c r="M31" s="106"/>
      <c r="N31" s="106">
        <f>SUM(N10:N30)</f>
        <v>2618587765</v>
      </c>
      <c r="O31" s="106"/>
      <c r="P31" s="106">
        <f>SUM(P10:P30)</f>
        <v>2625792038</v>
      </c>
      <c r="Q31" s="106"/>
      <c r="R31" s="106">
        <f>SUM(R10:R30)</f>
        <v>7204273</v>
      </c>
      <c r="S31" s="106"/>
      <c r="T31" s="106">
        <f>SUM(T10:T30)</f>
        <v>2618587765</v>
      </c>
    </row>
    <row r="32" spans="2:20" ht="21.75" customHeight="1" thickTop="1" x14ac:dyDescent="0.25"/>
    <row r="33" spans="10:12" ht="21.75" customHeight="1" x14ac:dyDescent="0.25">
      <c r="L33" s="115"/>
    </row>
    <row r="34" spans="10:12" ht="21.75" customHeight="1" x14ac:dyDescent="0.25">
      <c r="J34" s="56">
        <v>9</v>
      </c>
    </row>
  </sheetData>
  <sortState xmlns:xlrd2="http://schemas.microsoft.com/office/spreadsheetml/2017/richdata2" ref="B10:T29">
    <sortCondition descending="1" ref="T10:T29"/>
  </sortState>
  <mergeCells count="18">
    <mergeCell ref="B6:P6"/>
    <mergeCell ref="B8:H8"/>
    <mergeCell ref="B2:T2"/>
    <mergeCell ref="B3:T3"/>
    <mergeCell ref="B4:T4"/>
    <mergeCell ref="B31:H31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</mergeCells>
  <printOptions horizontalCentered="1" verticalCentered="1"/>
  <pageMargins left="0" right="0" top="0" bottom="0" header="0.3" footer="0.3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30"/>
  <sheetViews>
    <sheetView rightToLeft="1" zoomScale="70" zoomScaleNormal="70" zoomScaleSheetLayoutView="70" workbookViewId="0">
      <selection activeCell="F28" sqref="F28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285156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 x14ac:dyDescent="0.55000000000000004">
      <c r="B2" s="184" t="s">
        <v>118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</row>
    <row r="3" spans="2:28" ht="35.25" x14ac:dyDescent="0.55000000000000004">
      <c r="B3" s="184" t="s">
        <v>47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</row>
    <row r="4" spans="2:28" ht="35.25" x14ac:dyDescent="0.55000000000000004">
      <c r="B4" s="184" t="s">
        <v>222</v>
      </c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</row>
    <row r="7" spans="2:28" s="2" customFormat="1" ht="30" x14ac:dyDescent="0.55000000000000004">
      <c r="B7" s="13" t="s">
        <v>111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ht="31.5" customHeight="1" x14ac:dyDescent="0.55000000000000004">
      <c r="B8" s="148" t="s">
        <v>1</v>
      </c>
      <c r="D8" s="149" t="s">
        <v>49</v>
      </c>
      <c r="E8" s="149" t="s">
        <v>49</v>
      </c>
      <c r="F8" s="149" t="s">
        <v>49</v>
      </c>
      <c r="G8" s="149" t="s">
        <v>49</v>
      </c>
      <c r="H8" s="149" t="s">
        <v>49</v>
      </c>
      <c r="I8" s="149" t="s">
        <v>49</v>
      </c>
      <c r="J8" s="149" t="s">
        <v>49</v>
      </c>
      <c r="K8" s="149" t="s">
        <v>49</v>
      </c>
      <c r="L8" s="149" t="s">
        <v>49</v>
      </c>
      <c r="N8" s="149" t="s">
        <v>50</v>
      </c>
      <c r="O8" s="149" t="s">
        <v>50</v>
      </c>
      <c r="P8" s="149" t="s">
        <v>50</v>
      </c>
      <c r="Q8" s="149" t="s">
        <v>50</v>
      </c>
      <c r="R8" s="149" t="s">
        <v>50</v>
      </c>
      <c r="S8" s="149" t="s">
        <v>50</v>
      </c>
      <c r="T8" s="149" t="s">
        <v>50</v>
      </c>
      <c r="U8" s="149" t="s">
        <v>50</v>
      </c>
      <c r="V8" s="149" t="s">
        <v>50</v>
      </c>
    </row>
    <row r="9" spans="2:28" s="39" customFormat="1" ht="55.5" customHeight="1" x14ac:dyDescent="0.25">
      <c r="B9" s="148" t="s">
        <v>1</v>
      </c>
      <c r="D9" s="185" t="s">
        <v>68</v>
      </c>
      <c r="E9" s="40"/>
      <c r="F9" s="185" t="s">
        <v>69</v>
      </c>
      <c r="G9" s="40"/>
      <c r="H9" s="185" t="s">
        <v>70</v>
      </c>
      <c r="I9" s="40"/>
      <c r="J9" s="185" t="s">
        <v>40</v>
      </c>
      <c r="K9" s="40"/>
      <c r="L9" s="185" t="s">
        <v>71</v>
      </c>
      <c r="N9" s="185" t="s">
        <v>68</v>
      </c>
      <c r="O9" s="40"/>
      <c r="P9" s="185" t="s">
        <v>69</v>
      </c>
      <c r="Q9" s="40"/>
      <c r="R9" s="185" t="s">
        <v>70</v>
      </c>
      <c r="S9" s="40"/>
      <c r="T9" s="185" t="s">
        <v>40</v>
      </c>
      <c r="U9" s="40"/>
      <c r="V9" s="185" t="s">
        <v>71</v>
      </c>
    </row>
    <row r="10" spans="2:28" x14ac:dyDescent="0.55000000000000004">
      <c r="B10" s="4" t="s">
        <v>201</v>
      </c>
      <c r="D10" s="80">
        <v>0</v>
      </c>
      <c r="E10" s="142"/>
      <c r="F10" s="80">
        <v>586658489</v>
      </c>
      <c r="G10" s="142"/>
      <c r="H10" s="80">
        <v>0</v>
      </c>
      <c r="I10" s="142"/>
      <c r="J10" s="80">
        <v>586658489</v>
      </c>
      <c r="K10" s="142"/>
      <c r="L10" s="143">
        <v>0.17449999999999999</v>
      </c>
      <c r="M10" s="142"/>
      <c r="N10" s="80">
        <v>0</v>
      </c>
      <c r="O10" s="142"/>
      <c r="P10" s="80">
        <v>586658489</v>
      </c>
      <c r="Q10" s="142"/>
      <c r="R10" s="80">
        <v>0</v>
      </c>
      <c r="S10" s="142"/>
      <c r="T10" s="80">
        <v>586658489</v>
      </c>
      <c r="U10" s="142"/>
      <c r="V10" s="38">
        <v>0.17449999999999999</v>
      </c>
    </row>
    <row r="11" spans="2:28" x14ac:dyDescent="0.55000000000000004">
      <c r="B11" s="4" t="s">
        <v>189</v>
      </c>
      <c r="D11" s="80">
        <v>0</v>
      </c>
      <c r="E11" s="142"/>
      <c r="F11" s="80">
        <v>460324674</v>
      </c>
      <c r="G11" s="142"/>
      <c r="H11" s="80">
        <v>0</v>
      </c>
      <c r="I11" s="142"/>
      <c r="J11" s="80">
        <v>460324674</v>
      </c>
      <c r="K11" s="142"/>
      <c r="L11" s="143">
        <v>0.13689999999999999</v>
      </c>
      <c r="M11" s="142"/>
      <c r="N11" s="80">
        <v>0</v>
      </c>
      <c r="O11" s="142"/>
      <c r="P11" s="80">
        <v>460324674</v>
      </c>
      <c r="Q11" s="142"/>
      <c r="R11" s="80">
        <v>0</v>
      </c>
      <c r="S11" s="142"/>
      <c r="T11" s="80">
        <v>460324674</v>
      </c>
      <c r="U11" s="142"/>
      <c r="V11" s="38">
        <v>0.13689999999999999</v>
      </c>
    </row>
    <row r="12" spans="2:28" x14ac:dyDescent="0.55000000000000004">
      <c r="B12" s="4" t="s">
        <v>172</v>
      </c>
      <c r="D12" s="80">
        <v>0</v>
      </c>
      <c r="E12" s="142"/>
      <c r="F12" s="80">
        <v>298513215</v>
      </c>
      <c r="G12" s="142"/>
      <c r="H12" s="80">
        <v>0</v>
      </c>
      <c r="I12" s="142"/>
      <c r="J12" s="80">
        <v>298513215</v>
      </c>
      <c r="K12" s="142"/>
      <c r="L12" s="143">
        <v>8.8800000000000004E-2</v>
      </c>
      <c r="M12" s="142"/>
      <c r="N12" s="80">
        <v>0</v>
      </c>
      <c r="O12" s="142"/>
      <c r="P12" s="80">
        <v>298513215</v>
      </c>
      <c r="Q12" s="142"/>
      <c r="R12" s="80">
        <v>0</v>
      </c>
      <c r="S12" s="142"/>
      <c r="T12" s="80">
        <v>298513215</v>
      </c>
      <c r="U12" s="142"/>
      <c r="V12" s="38">
        <v>8.8800000000000004E-2</v>
      </c>
    </row>
    <row r="13" spans="2:28" x14ac:dyDescent="0.55000000000000004">
      <c r="B13" s="4" t="s">
        <v>220</v>
      </c>
      <c r="D13" s="80">
        <v>0</v>
      </c>
      <c r="E13" s="142"/>
      <c r="F13" s="80">
        <v>276445305</v>
      </c>
      <c r="G13" s="142"/>
      <c r="H13" s="80">
        <v>0</v>
      </c>
      <c r="I13" s="142"/>
      <c r="J13" s="80">
        <v>276445305</v>
      </c>
      <c r="K13" s="142"/>
      <c r="L13" s="143">
        <v>8.2199999999999995E-2</v>
      </c>
      <c r="M13" s="142"/>
      <c r="N13" s="80">
        <v>0</v>
      </c>
      <c r="O13" s="142"/>
      <c r="P13" s="80">
        <v>276445305</v>
      </c>
      <c r="Q13" s="142"/>
      <c r="R13" s="80">
        <v>0</v>
      </c>
      <c r="S13" s="142"/>
      <c r="T13" s="80">
        <v>276445305</v>
      </c>
      <c r="U13" s="142"/>
      <c r="V13" s="38">
        <v>8.2199999999999995E-2</v>
      </c>
    </row>
    <row r="14" spans="2:28" x14ac:dyDescent="0.55000000000000004">
      <c r="B14" s="4" t="s">
        <v>211</v>
      </c>
      <c r="D14" s="80">
        <v>0</v>
      </c>
      <c r="E14" s="142"/>
      <c r="F14" s="80">
        <v>256878424</v>
      </c>
      <c r="G14" s="142"/>
      <c r="H14" s="80">
        <v>0</v>
      </c>
      <c r="I14" s="142"/>
      <c r="J14" s="80">
        <v>256878424</v>
      </c>
      <c r="K14" s="142"/>
      <c r="L14" s="143">
        <v>7.6399999999999996E-2</v>
      </c>
      <c r="M14" s="142"/>
      <c r="N14" s="80">
        <v>0</v>
      </c>
      <c r="O14" s="142"/>
      <c r="P14" s="80">
        <v>256878424</v>
      </c>
      <c r="Q14" s="142"/>
      <c r="R14" s="80">
        <v>0</v>
      </c>
      <c r="S14" s="142"/>
      <c r="T14" s="80">
        <v>256878424</v>
      </c>
      <c r="U14" s="142"/>
      <c r="V14" s="38">
        <v>7.6399999999999996E-2</v>
      </c>
    </row>
    <row r="15" spans="2:28" x14ac:dyDescent="0.55000000000000004">
      <c r="B15" s="4" t="s">
        <v>144</v>
      </c>
      <c r="D15" s="80">
        <v>0</v>
      </c>
      <c r="E15" s="142"/>
      <c r="F15" s="80">
        <v>153839178</v>
      </c>
      <c r="G15" s="142"/>
      <c r="H15" s="80">
        <v>0</v>
      </c>
      <c r="I15" s="142"/>
      <c r="J15" s="80">
        <v>153839178</v>
      </c>
      <c r="K15" s="142"/>
      <c r="L15" s="143">
        <v>4.58E-2</v>
      </c>
      <c r="M15" s="142"/>
      <c r="N15" s="80">
        <v>0</v>
      </c>
      <c r="O15" s="142"/>
      <c r="P15" s="80">
        <v>153839178</v>
      </c>
      <c r="Q15" s="142"/>
      <c r="R15" s="80">
        <v>0</v>
      </c>
      <c r="S15" s="142"/>
      <c r="T15" s="80">
        <v>153839178</v>
      </c>
      <c r="U15" s="142"/>
      <c r="V15" s="38">
        <v>4.58E-2</v>
      </c>
    </row>
    <row r="16" spans="2:28" x14ac:dyDescent="0.55000000000000004">
      <c r="B16" s="4" t="s">
        <v>13</v>
      </c>
      <c r="D16" s="80">
        <v>0</v>
      </c>
      <c r="E16" s="142"/>
      <c r="F16" s="80">
        <v>119488786</v>
      </c>
      <c r="G16" s="142"/>
      <c r="H16" s="80">
        <v>0</v>
      </c>
      <c r="I16" s="142"/>
      <c r="J16" s="80">
        <v>119488786</v>
      </c>
      <c r="K16" s="142"/>
      <c r="L16" s="143">
        <v>3.5499999999999997E-2</v>
      </c>
      <c r="M16" s="142"/>
      <c r="N16" s="80">
        <v>0</v>
      </c>
      <c r="O16" s="142"/>
      <c r="P16" s="80">
        <v>119488786</v>
      </c>
      <c r="Q16" s="142"/>
      <c r="R16" s="80">
        <v>0</v>
      </c>
      <c r="S16" s="142"/>
      <c r="T16" s="80">
        <v>119488786</v>
      </c>
      <c r="U16" s="142"/>
      <c r="V16" s="38">
        <v>3.5499999999999997E-2</v>
      </c>
    </row>
    <row r="17" spans="2:22" x14ac:dyDescent="0.55000000000000004">
      <c r="B17" s="4" t="s">
        <v>214</v>
      </c>
      <c r="D17" s="80">
        <v>0</v>
      </c>
      <c r="E17" s="142"/>
      <c r="F17" s="80">
        <v>78012607</v>
      </c>
      <c r="G17" s="142"/>
      <c r="H17" s="80">
        <v>0</v>
      </c>
      <c r="I17" s="142"/>
      <c r="J17" s="80">
        <v>78012607</v>
      </c>
      <c r="K17" s="142"/>
      <c r="L17" s="143">
        <v>2.3199999999999998E-2</v>
      </c>
      <c r="M17" s="142"/>
      <c r="N17" s="80">
        <v>0</v>
      </c>
      <c r="O17" s="142"/>
      <c r="P17" s="80">
        <v>78012607</v>
      </c>
      <c r="Q17" s="142"/>
      <c r="R17" s="80">
        <v>0</v>
      </c>
      <c r="S17" s="142"/>
      <c r="T17" s="80">
        <v>78012607</v>
      </c>
      <c r="U17" s="142"/>
      <c r="V17" s="38">
        <v>2.3199999999999998E-2</v>
      </c>
    </row>
    <row r="18" spans="2:22" x14ac:dyDescent="0.55000000000000004">
      <c r="B18" s="4" t="s">
        <v>168</v>
      </c>
      <c r="D18" s="80">
        <v>0</v>
      </c>
      <c r="E18" s="142"/>
      <c r="F18" s="80">
        <v>35284798</v>
      </c>
      <c r="G18" s="142"/>
      <c r="H18" s="80">
        <v>0</v>
      </c>
      <c r="I18" s="142"/>
      <c r="J18" s="80">
        <v>35284798</v>
      </c>
      <c r="K18" s="142"/>
      <c r="L18" s="143">
        <v>1.0500000000000001E-2</v>
      </c>
      <c r="M18" s="142"/>
      <c r="N18" s="80">
        <v>0</v>
      </c>
      <c r="O18" s="142"/>
      <c r="P18" s="80">
        <v>35284798</v>
      </c>
      <c r="Q18" s="142"/>
      <c r="R18" s="80">
        <v>0</v>
      </c>
      <c r="S18" s="142"/>
      <c r="T18" s="80">
        <v>35284798</v>
      </c>
      <c r="U18" s="142"/>
      <c r="V18" s="38">
        <v>1.0500000000000001E-2</v>
      </c>
    </row>
    <row r="19" spans="2:22" x14ac:dyDescent="0.55000000000000004">
      <c r="B19" s="4" t="s">
        <v>158</v>
      </c>
      <c r="D19" s="80">
        <v>0</v>
      </c>
      <c r="E19" s="142"/>
      <c r="F19" s="80">
        <v>24095772</v>
      </c>
      <c r="G19" s="142"/>
      <c r="H19" s="80">
        <v>0</v>
      </c>
      <c r="I19" s="142"/>
      <c r="J19" s="80">
        <v>24095772</v>
      </c>
      <c r="K19" s="142"/>
      <c r="L19" s="143">
        <v>7.1999999999999998E-3</v>
      </c>
      <c r="M19" s="142"/>
      <c r="N19" s="80">
        <v>0</v>
      </c>
      <c r="O19" s="142"/>
      <c r="P19" s="80">
        <v>24095772</v>
      </c>
      <c r="Q19" s="142"/>
      <c r="R19" s="80">
        <v>0</v>
      </c>
      <c r="S19" s="142"/>
      <c r="T19" s="80">
        <v>24095772</v>
      </c>
      <c r="U19" s="142"/>
      <c r="V19" s="38">
        <v>7.1999999999999998E-3</v>
      </c>
    </row>
    <row r="20" spans="2:22" x14ac:dyDescent="0.55000000000000004">
      <c r="B20" s="4" t="s">
        <v>184</v>
      </c>
      <c r="D20" s="80">
        <v>0</v>
      </c>
      <c r="E20" s="142"/>
      <c r="F20" s="80">
        <v>8660163</v>
      </c>
      <c r="G20" s="142"/>
      <c r="H20" s="80">
        <v>0</v>
      </c>
      <c r="I20" s="142"/>
      <c r="J20" s="80">
        <v>8660163</v>
      </c>
      <c r="K20" s="142"/>
      <c r="L20" s="143">
        <v>2.5999999999999999E-3</v>
      </c>
      <c r="M20" s="142"/>
      <c r="N20" s="80">
        <v>0</v>
      </c>
      <c r="O20" s="142"/>
      <c r="P20" s="80">
        <v>8660163</v>
      </c>
      <c r="Q20" s="142"/>
      <c r="R20" s="80">
        <v>0</v>
      </c>
      <c r="S20" s="142"/>
      <c r="T20" s="80">
        <v>8660163</v>
      </c>
      <c r="U20" s="142"/>
      <c r="V20" s="38">
        <v>2.5999999999999999E-3</v>
      </c>
    </row>
    <row r="21" spans="2:22" x14ac:dyDescent="0.55000000000000004">
      <c r="B21" s="4" t="s">
        <v>221</v>
      </c>
      <c r="D21" s="80">
        <v>0</v>
      </c>
      <c r="E21" s="142"/>
      <c r="F21" s="80">
        <v>-22234910</v>
      </c>
      <c r="G21" s="142"/>
      <c r="H21" s="80">
        <v>0</v>
      </c>
      <c r="I21" s="142"/>
      <c r="J21" s="80">
        <v>-22234910</v>
      </c>
      <c r="K21" s="142"/>
      <c r="L21" s="143">
        <v>-6.6E-3</v>
      </c>
      <c r="M21" s="142"/>
      <c r="N21" s="80">
        <v>0</v>
      </c>
      <c r="O21" s="142"/>
      <c r="P21" s="80">
        <v>-22234910</v>
      </c>
      <c r="Q21" s="142"/>
      <c r="R21" s="80">
        <v>0</v>
      </c>
      <c r="S21" s="142"/>
      <c r="T21" s="80">
        <v>-22234910</v>
      </c>
      <c r="U21" s="142"/>
      <c r="V21" s="38">
        <v>-6.6E-3</v>
      </c>
    </row>
    <row r="22" spans="2:22" x14ac:dyDescent="0.55000000000000004">
      <c r="B22" s="4" t="s">
        <v>200</v>
      </c>
      <c r="D22" s="80">
        <v>0</v>
      </c>
      <c r="E22" s="142"/>
      <c r="F22" s="80">
        <v>-42709995</v>
      </c>
      <c r="G22" s="142"/>
      <c r="H22" s="80">
        <v>0</v>
      </c>
      <c r="I22" s="142"/>
      <c r="J22" s="80">
        <v>-42709995</v>
      </c>
      <c r="K22" s="142"/>
      <c r="L22" s="143">
        <v>-1.2699999999999999E-2</v>
      </c>
      <c r="M22" s="142"/>
      <c r="N22" s="80">
        <v>0</v>
      </c>
      <c r="O22" s="142"/>
      <c r="P22" s="80">
        <v>-42709995</v>
      </c>
      <c r="Q22" s="142"/>
      <c r="R22" s="80">
        <v>0</v>
      </c>
      <c r="S22" s="142"/>
      <c r="T22" s="80">
        <v>-42709995</v>
      </c>
      <c r="U22" s="142"/>
      <c r="V22" s="38">
        <v>-1.2699999999999999E-2</v>
      </c>
    </row>
    <row r="23" spans="2:22" x14ac:dyDescent="0.55000000000000004">
      <c r="B23" s="4" t="s">
        <v>183</v>
      </c>
      <c r="D23" s="80">
        <v>0</v>
      </c>
      <c r="E23" s="142"/>
      <c r="F23" s="80">
        <v>-84820128</v>
      </c>
      <c r="G23" s="142"/>
      <c r="H23" s="80">
        <v>0</v>
      </c>
      <c r="I23" s="142"/>
      <c r="J23" s="80">
        <v>-84820128</v>
      </c>
      <c r="K23" s="142"/>
      <c r="L23" s="143">
        <v>-2.52E-2</v>
      </c>
      <c r="M23" s="142"/>
      <c r="N23" s="80">
        <v>0</v>
      </c>
      <c r="O23" s="142"/>
      <c r="P23" s="80">
        <v>-84820128</v>
      </c>
      <c r="Q23" s="142"/>
      <c r="R23" s="80">
        <v>0</v>
      </c>
      <c r="S23" s="142"/>
      <c r="T23" s="80">
        <v>-84820128</v>
      </c>
      <c r="U23" s="142"/>
      <c r="V23" s="38">
        <v>-2.52E-2</v>
      </c>
    </row>
    <row r="24" spans="2:22" x14ac:dyDescent="0.55000000000000004">
      <c r="B24" s="4" t="s">
        <v>202</v>
      </c>
      <c r="D24" s="80">
        <v>0</v>
      </c>
      <c r="E24" s="142"/>
      <c r="F24" s="80">
        <v>-147377853</v>
      </c>
      <c r="G24" s="142"/>
      <c r="H24" s="80">
        <v>0</v>
      </c>
      <c r="I24" s="142"/>
      <c r="J24" s="80">
        <v>-147377853</v>
      </c>
      <c r="K24" s="142"/>
      <c r="L24" s="143">
        <v>-4.3799999999999999E-2</v>
      </c>
      <c r="M24" s="142"/>
      <c r="N24" s="80">
        <v>0</v>
      </c>
      <c r="O24" s="142"/>
      <c r="P24" s="80">
        <v>-147377853</v>
      </c>
      <c r="Q24" s="142"/>
      <c r="R24" s="80">
        <v>0</v>
      </c>
      <c r="S24" s="142"/>
      <c r="T24" s="80">
        <v>-147377853</v>
      </c>
      <c r="U24" s="142"/>
      <c r="V24" s="38">
        <v>-4.3799999999999999E-2</v>
      </c>
    </row>
    <row r="25" spans="2:22" x14ac:dyDescent="0.55000000000000004">
      <c r="B25" s="4" t="s">
        <v>219</v>
      </c>
      <c r="D25" s="80">
        <v>0</v>
      </c>
      <c r="E25" s="142"/>
      <c r="F25" s="80">
        <v>-498007912</v>
      </c>
      <c r="G25" s="142"/>
      <c r="H25" s="80">
        <v>0</v>
      </c>
      <c r="I25" s="142"/>
      <c r="J25" s="80">
        <v>-498007912</v>
      </c>
      <c r="K25" s="142"/>
      <c r="L25" s="143">
        <v>-0.14810000000000001</v>
      </c>
      <c r="M25" s="142"/>
      <c r="N25" s="80">
        <v>0</v>
      </c>
      <c r="O25" s="142"/>
      <c r="P25" s="80">
        <v>-498007912</v>
      </c>
      <c r="Q25" s="142"/>
      <c r="R25" s="80">
        <v>0</v>
      </c>
      <c r="S25" s="142"/>
      <c r="T25" s="80">
        <v>-498007912</v>
      </c>
      <c r="U25" s="142"/>
      <c r="V25" s="38">
        <v>-0.14810000000000001</v>
      </c>
    </row>
    <row r="26" spans="2:22" x14ac:dyDescent="0.55000000000000004">
      <c r="D26" s="80"/>
      <c r="E26" s="142"/>
      <c r="F26" s="80"/>
      <c r="G26" s="142"/>
      <c r="H26" s="80"/>
      <c r="I26" s="142"/>
      <c r="J26" s="80"/>
      <c r="K26" s="142"/>
      <c r="L26" s="143"/>
      <c r="M26" s="142"/>
      <c r="N26" s="80"/>
      <c r="O26" s="142"/>
      <c r="P26" s="80"/>
      <c r="Q26" s="142"/>
      <c r="R26" s="80"/>
      <c r="S26" s="142"/>
      <c r="T26" s="80"/>
      <c r="U26" s="142"/>
      <c r="V26" s="38"/>
    </row>
    <row r="27" spans="2:22" ht="21.75" thickBot="1" x14ac:dyDescent="0.6">
      <c r="B27" s="42" t="s">
        <v>82</v>
      </c>
      <c r="D27" s="85">
        <f>SUM(D10:D26)</f>
        <v>0</v>
      </c>
      <c r="E27" s="6"/>
      <c r="F27" s="85">
        <f>SUM(F10:F26)</f>
        <v>1503050613</v>
      </c>
      <c r="G27" s="6"/>
      <c r="H27" s="85">
        <f>SUM(H10:H26)</f>
        <v>0</v>
      </c>
      <c r="I27" s="6"/>
      <c r="J27" s="85">
        <f>SUM(J10:J26)</f>
        <v>1503050613</v>
      </c>
      <c r="K27" s="6"/>
      <c r="L27" s="128">
        <f>SUM(L10:L26)</f>
        <v>0.44719999999999982</v>
      </c>
      <c r="M27" s="6"/>
      <c r="N27" s="85">
        <f>SUM(N10:N26)</f>
        <v>0</v>
      </c>
      <c r="O27" s="6"/>
      <c r="P27" s="85">
        <f>SUM(P10:P26)</f>
        <v>1503050613</v>
      </c>
      <c r="Q27" s="6"/>
      <c r="R27" s="85">
        <f>SUM(R10:R26)</f>
        <v>0</v>
      </c>
      <c r="S27" s="6"/>
      <c r="T27" s="85">
        <f>SUM(T10:T26)</f>
        <v>1503050613</v>
      </c>
      <c r="U27" s="6"/>
      <c r="V27" s="82">
        <f>SUM(V10:V26)</f>
        <v>0.44719999999999982</v>
      </c>
    </row>
    <row r="28" spans="2:22" ht="21.75" thickTop="1" x14ac:dyDescent="0.55000000000000004"/>
    <row r="29" spans="2:22" ht="30" x14ac:dyDescent="0.75">
      <c r="L29" s="54">
        <v>10</v>
      </c>
      <c r="T29" s="28"/>
    </row>
    <row r="30" spans="2:22" x14ac:dyDescent="0.55000000000000004">
      <c r="T30" s="28"/>
    </row>
  </sheetData>
  <sortState xmlns:xlrd2="http://schemas.microsoft.com/office/spreadsheetml/2017/richdata2" ref="B10:V25">
    <sortCondition descending="1" ref="T10:T25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" right="0" top="0" bottom="0" header="0.3" footer="0.3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36"/>
  <sheetViews>
    <sheetView rightToLeft="1" view="pageBreakPreview" zoomScale="85" zoomScaleNormal="110" zoomScaleSheetLayoutView="85" workbookViewId="0">
      <selection activeCell="D9" sqref="D9:D18"/>
    </sheetView>
  </sheetViews>
  <sheetFormatPr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3.7109375" style="2" bestFit="1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3.2851562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47" t="s">
        <v>118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</row>
    <row r="3" spans="2:28" ht="30" x14ac:dyDescent="0.55000000000000004">
      <c r="B3" s="147" t="s">
        <v>47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</row>
    <row r="4" spans="2:28" ht="30" x14ac:dyDescent="0.55000000000000004">
      <c r="B4" s="147" t="s">
        <v>222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</row>
    <row r="5" spans="2:28" ht="67.5" customHeight="1" x14ac:dyDescent="0.55000000000000004"/>
    <row r="6" spans="2:28" ht="30" x14ac:dyDescent="0.55000000000000004">
      <c r="B6" s="166" t="s">
        <v>112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36" customFormat="1" ht="24" x14ac:dyDescent="0.6">
      <c r="B7" s="187" t="s">
        <v>1</v>
      </c>
      <c r="D7" s="186" t="s">
        <v>57</v>
      </c>
      <c r="E7" s="186" t="s">
        <v>57</v>
      </c>
      <c r="F7" s="186" t="s">
        <v>57</v>
      </c>
      <c r="G7" s="186" t="s">
        <v>57</v>
      </c>
      <c r="H7" s="186" t="s">
        <v>57</v>
      </c>
      <c r="J7" s="186" t="s">
        <v>49</v>
      </c>
      <c r="K7" s="186" t="s">
        <v>49</v>
      </c>
      <c r="L7" s="186" t="s">
        <v>49</v>
      </c>
      <c r="M7" s="186" t="s">
        <v>49</v>
      </c>
      <c r="N7" s="186" t="s">
        <v>49</v>
      </c>
      <c r="P7" s="186" t="s">
        <v>50</v>
      </c>
      <c r="Q7" s="186" t="s">
        <v>50</v>
      </c>
      <c r="R7" s="186" t="s">
        <v>50</v>
      </c>
      <c r="S7" s="186" t="s">
        <v>50</v>
      </c>
      <c r="T7" s="186" t="s">
        <v>50</v>
      </c>
    </row>
    <row r="8" spans="2:28" s="36" customFormat="1" ht="63.75" customHeight="1" x14ac:dyDescent="0.6">
      <c r="B8" s="187" t="s">
        <v>1</v>
      </c>
      <c r="D8" s="188" t="s">
        <v>58</v>
      </c>
      <c r="E8" s="55"/>
      <c r="F8" s="188" t="s">
        <v>59</v>
      </c>
      <c r="G8" s="55"/>
      <c r="H8" s="188" t="s">
        <v>60</v>
      </c>
      <c r="J8" s="188" t="s">
        <v>61</v>
      </c>
      <c r="K8" s="55"/>
      <c r="L8" s="188" t="s">
        <v>54</v>
      </c>
      <c r="M8" s="55"/>
      <c r="N8" s="188" t="s">
        <v>62</v>
      </c>
      <c r="P8" s="188" t="s">
        <v>61</v>
      </c>
      <c r="Q8" s="55"/>
      <c r="R8" s="188" t="s">
        <v>54</v>
      </c>
      <c r="S8" s="55"/>
      <c r="T8" s="188" t="s">
        <v>62</v>
      </c>
    </row>
    <row r="9" spans="2:28" s="36" customFormat="1" ht="24" x14ac:dyDescent="0.6">
      <c r="B9" s="121" t="s">
        <v>160</v>
      </c>
      <c r="D9" s="93" t="s">
        <v>188</v>
      </c>
      <c r="F9" s="84">
        <v>0</v>
      </c>
      <c r="H9" s="84">
        <v>0</v>
      </c>
      <c r="J9" s="93">
        <v>0</v>
      </c>
      <c r="L9" s="93">
        <v>0</v>
      </c>
      <c r="N9" s="93">
        <v>0</v>
      </c>
      <c r="P9" s="84">
        <v>0</v>
      </c>
      <c r="R9" s="93">
        <v>0</v>
      </c>
      <c r="T9" s="84">
        <v>0</v>
      </c>
    </row>
    <row r="10" spans="2:28" s="36" customFormat="1" ht="24" x14ac:dyDescent="0.6">
      <c r="B10" s="121" t="s">
        <v>158</v>
      </c>
      <c r="D10" s="93" t="s">
        <v>188</v>
      </c>
      <c r="F10" s="84">
        <v>0</v>
      </c>
      <c r="H10" s="84">
        <v>0</v>
      </c>
      <c r="J10" s="93">
        <v>0</v>
      </c>
      <c r="L10" s="93">
        <v>0</v>
      </c>
      <c r="N10" s="93">
        <v>0</v>
      </c>
      <c r="P10" s="84">
        <v>0</v>
      </c>
      <c r="R10" s="93">
        <v>0</v>
      </c>
      <c r="T10" s="84">
        <v>0</v>
      </c>
    </row>
    <row r="11" spans="2:28" s="36" customFormat="1" ht="24" x14ac:dyDescent="0.6">
      <c r="B11" s="121" t="s">
        <v>172</v>
      </c>
      <c r="D11" s="93" t="s">
        <v>188</v>
      </c>
      <c r="F11" s="84">
        <v>0</v>
      </c>
      <c r="H11" s="84">
        <v>0</v>
      </c>
      <c r="J11" s="93">
        <v>0</v>
      </c>
      <c r="L11" s="93">
        <v>0</v>
      </c>
      <c r="N11" s="93">
        <v>0</v>
      </c>
      <c r="P11" s="84">
        <v>0</v>
      </c>
      <c r="R11" s="93">
        <v>0</v>
      </c>
      <c r="T11" s="84">
        <v>0</v>
      </c>
    </row>
    <row r="12" spans="2:28" s="36" customFormat="1" ht="24" x14ac:dyDescent="0.6">
      <c r="B12" s="121" t="s">
        <v>13</v>
      </c>
      <c r="D12" s="93" t="s">
        <v>188</v>
      </c>
      <c r="F12" s="84">
        <v>0</v>
      </c>
      <c r="H12" s="84">
        <v>0</v>
      </c>
      <c r="J12" s="93">
        <v>0</v>
      </c>
      <c r="L12" s="93">
        <v>0</v>
      </c>
      <c r="N12" s="93">
        <v>0</v>
      </c>
      <c r="P12" s="84">
        <v>0</v>
      </c>
      <c r="R12" s="93">
        <v>0</v>
      </c>
      <c r="T12" s="84">
        <v>0</v>
      </c>
    </row>
    <row r="13" spans="2:28" s="36" customFormat="1" ht="24" x14ac:dyDescent="0.6">
      <c r="B13" s="121" t="s">
        <v>144</v>
      </c>
      <c r="D13" s="93" t="s">
        <v>188</v>
      </c>
      <c r="F13" s="84">
        <v>0</v>
      </c>
      <c r="H13" s="84">
        <v>0</v>
      </c>
      <c r="J13" s="93">
        <v>0</v>
      </c>
      <c r="L13" s="93">
        <v>0</v>
      </c>
      <c r="N13" s="93">
        <v>0</v>
      </c>
      <c r="P13" s="84">
        <v>0</v>
      </c>
      <c r="R13" s="93">
        <v>0</v>
      </c>
      <c r="T13" s="84">
        <v>0</v>
      </c>
    </row>
    <row r="14" spans="2:28" s="36" customFormat="1" ht="24" x14ac:dyDescent="0.6">
      <c r="B14" s="121" t="s">
        <v>169</v>
      </c>
      <c r="D14" s="93" t="s">
        <v>188</v>
      </c>
      <c r="F14" s="84">
        <v>0</v>
      </c>
      <c r="H14" s="84">
        <v>0</v>
      </c>
      <c r="J14" s="93">
        <v>0</v>
      </c>
      <c r="L14" s="93">
        <v>0</v>
      </c>
      <c r="N14" s="93">
        <v>0</v>
      </c>
      <c r="P14" s="84">
        <v>0</v>
      </c>
      <c r="R14" s="93">
        <v>0</v>
      </c>
      <c r="T14" s="84">
        <v>0</v>
      </c>
    </row>
    <row r="15" spans="2:28" s="36" customFormat="1" ht="24" x14ac:dyDescent="0.6">
      <c r="B15" s="121" t="s">
        <v>167</v>
      </c>
      <c r="D15" s="93" t="s">
        <v>188</v>
      </c>
      <c r="F15" s="84">
        <v>0</v>
      </c>
      <c r="H15" s="84">
        <v>0</v>
      </c>
      <c r="J15" s="93">
        <v>0</v>
      </c>
      <c r="L15" s="93">
        <v>0</v>
      </c>
      <c r="N15" s="93">
        <v>0</v>
      </c>
      <c r="P15" s="84">
        <v>0</v>
      </c>
      <c r="R15" s="93">
        <v>0</v>
      </c>
      <c r="T15" s="84">
        <v>0</v>
      </c>
    </row>
    <row r="16" spans="2:28" s="36" customFormat="1" ht="24" x14ac:dyDescent="0.6">
      <c r="B16" s="121" t="s">
        <v>201</v>
      </c>
      <c r="D16" s="93" t="s">
        <v>188</v>
      </c>
      <c r="F16" s="84">
        <v>0</v>
      </c>
      <c r="H16" s="84">
        <v>0</v>
      </c>
      <c r="J16" s="93">
        <v>0</v>
      </c>
      <c r="L16" s="93">
        <v>0</v>
      </c>
      <c r="N16" s="93">
        <v>0</v>
      </c>
      <c r="P16" s="84">
        <v>0</v>
      </c>
      <c r="R16" s="93">
        <v>0</v>
      </c>
      <c r="T16" s="84">
        <v>0</v>
      </c>
    </row>
    <row r="17" spans="2:22" s="36" customFormat="1" ht="24" x14ac:dyDescent="0.6">
      <c r="B17" s="121" t="s">
        <v>168</v>
      </c>
      <c r="D17" s="93" t="s">
        <v>188</v>
      </c>
      <c r="F17" s="84">
        <v>0</v>
      </c>
      <c r="H17" s="84">
        <v>0</v>
      </c>
      <c r="J17" s="93">
        <v>0</v>
      </c>
      <c r="L17" s="93">
        <v>0</v>
      </c>
      <c r="N17" s="93">
        <v>0</v>
      </c>
      <c r="P17" s="84">
        <v>0</v>
      </c>
      <c r="R17" s="93">
        <v>0</v>
      </c>
      <c r="T17" s="84">
        <v>0</v>
      </c>
      <c r="V17" s="2"/>
    </row>
    <row r="18" spans="2:22" s="36" customFormat="1" ht="24" x14ac:dyDescent="0.6">
      <c r="B18" s="93" t="s">
        <v>161</v>
      </c>
      <c r="C18" s="94"/>
      <c r="D18" s="93" t="s">
        <v>188</v>
      </c>
      <c r="E18" s="94"/>
      <c r="F18" s="84">
        <v>0</v>
      </c>
      <c r="G18" s="94"/>
      <c r="H18" s="84">
        <v>0</v>
      </c>
      <c r="I18" s="94"/>
      <c r="J18" s="93">
        <v>0</v>
      </c>
      <c r="K18" s="94"/>
      <c r="L18" s="93">
        <v>0</v>
      </c>
      <c r="M18" s="94"/>
      <c r="N18" s="93">
        <v>0</v>
      </c>
      <c r="O18" s="94"/>
      <c r="P18" s="84">
        <v>0</v>
      </c>
      <c r="Q18" s="94"/>
      <c r="R18" s="93">
        <v>0</v>
      </c>
      <c r="S18" s="94"/>
      <c r="T18" s="84">
        <v>0</v>
      </c>
    </row>
    <row r="19" spans="2:22" ht="21.75" thickBot="1" x14ac:dyDescent="0.6">
      <c r="B19" s="88" t="s">
        <v>82</v>
      </c>
      <c r="C19" s="125"/>
      <c r="D19" s="125"/>
      <c r="E19" s="125"/>
      <c r="F19" s="86">
        <f>SUM(F9:F18)</f>
        <v>0</v>
      </c>
      <c r="G19" s="88"/>
      <c r="H19" s="86">
        <f>SUM(H9:H18)</f>
        <v>0</v>
      </c>
      <c r="I19" s="87"/>
      <c r="J19" s="86">
        <f>SUM(J9:J18)</f>
        <v>0</v>
      </c>
      <c r="K19" s="87"/>
      <c r="L19" s="86">
        <f>SUM(L9:L18)</f>
        <v>0</v>
      </c>
      <c r="M19" s="87"/>
      <c r="N19" s="86">
        <f>SUM(N9:N18)</f>
        <v>0</v>
      </c>
      <c r="O19" s="87"/>
      <c r="P19" s="86">
        <f>SUM(P9:P18)</f>
        <v>0</v>
      </c>
      <c r="Q19" s="87"/>
      <c r="R19" s="86">
        <f>SUM(R9:R18)</f>
        <v>0</v>
      </c>
      <c r="S19" s="87"/>
      <c r="T19" s="86">
        <f>SUM(T9:T18)</f>
        <v>0</v>
      </c>
    </row>
    <row r="20" spans="2:22" ht="21.75" thickTop="1" x14ac:dyDescent="0.55000000000000004">
      <c r="L20"/>
    </row>
    <row r="21" spans="2:22" ht="30" x14ac:dyDescent="0.75">
      <c r="J21" s="49">
        <v>11</v>
      </c>
      <c r="L21"/>
    </row>
    <row r="22" spans="2:22" x14ac:dyDescent="0.55000000000000004">
      <c r="L22"/>
    </row>
    <row r="23" spans="2:22" x14ac:dyDescent="0.55000000000000004">
      <c r="L23"/>
    </row>
    <row r="24" spans="2:22" x14ac:dyDescent="0.55000000000000004">
      <c r="L24"/>
    </row>
    <row r="25" spans="2:22" x14ac:dyDescent="0.55000000000000004">
      <c r="L25"/>
    </row>
    <row r="26" spans="2:22" x14ac:dyDescent="0.55000000000000004">
      <c r="L26"/>
    </row>
    <row r="27" spans="2:22" x14ac:dyDescent="0.55000000000000004">
      <c r="L27"/>
    </row>
    <row r="28" spans="2:22" x14ac:dyDescent="0.55000000000000004">
      <c r="L28"/>
    </row>
    <row r="29" spans="2:22" x14ac:dyDescent="0.55000000000000004">
      <c r="L29"/>
    </row>
    <row r="30" spans="2:22" x14ac:dyDescent="0.55000000000000004">
      <c r="L30"/>
    </row>
    <row r="31" spans="2:22" x14ac:dyDescent="0.55000000000000004">
      <c r="L31"/>
    </row>
    <row r="32" spans="2:22" x14ac:dyDescent="0.55000000000000004">
      <c r="L32"/>
    </row>
    <row r="33" spans="12:12" x14ac:dyDescent="0.55000000000000004">
      <c r="L33"/>
    </row>
    <row r="34" spans="12:12" x14ac:dyDescent="0.55000000000000004">
      <c r="L34"/>
    </row>
    <row r="35" spans="12:12" x14ac:dyDescent="0.55000000000000004">
      <c r="L35"/>
    </row>
    <row r="36" spans="12:12" x14ac:dyDescent="0.55000000000000004">
      <c r="L36" s="114"/>
    </row>
  </sheetData>
  <mergeCells count="17">
    <mergeCell ref="B6:M6"/>
    <mergeCell ref="D7:H7"/>
    <mergeCell ref="B2:T2"/>
    <mergeCell ref="B3:T3"/>
    <mergeCell ref="B4:T4"/>
    <mergeCell ref="B7:B8"/>
    <mergeCell ref="D8"/>
    <mergeCell ref="F8"/>
    <mergeCell ref="H8"/>
    <mergeCell ref="R8"/>
    <mergeCell ref="T8"/>
    <mergeCell ref="P7:T7"/>
    <mergeCell ref="J8"/>
    <mergeCell ref="L8"/>
    <mergeCell ref="N8"/>
    <mergeCell ref="J7:N7"/>
    <mergeCell ref="P8"/>
  </mergeCells>
  <printOptions horizontalCentered="1" verticalCentered="1"/>
  <pageMargins left="0" right="0" top="0" bottom="0" header="0.3" footer="0.3"/>
  <pageSetup paperSize="9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Z54"/>
  <sheetViews>
    <sheetView rightToLeft="1" view="pageBreakPreview" topLeftCell="B19" zoomScaleNormal="55" zoomScaleSheetLayoutView="100" workbookViewId="0">
      <selection activeCell="D40" sqref="D40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49" t="s">
        <v>118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</row>
    <row r="3" spans="2:28" ht="30" x14ac:dyDescent="0.55000000000000004">
      <c r="B3" s="149" t="s">
        <v>47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</row>
    <row r="4" spans="2:28" ht="30" x14ac:dyDescent="0.55000000000000004">
      <c r="B4" s="149" t="s">
        <v>222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</row>
    <row r="5" spans="2:28" ht="61.5" customHeight="1" x14ac:dyDescent="0.55000000000000004"/>
    <row r="6" spans="2:28" s="2" customFormat="1" ht="30" x14ac:dyDescent="0.55000000000000004">
      <c r="B6" s="13" t="s">
        <v>113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2" customFormat="1" ht="34.5" customHeight="1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x14ac:dyDescent="0.55000000000000004">
      <c r="B8" s="148" t="s">
        <v>1</v>
      </c>
      <c r="D8" s="149" t="s">
        <v>49</v>
      </c>
      <c r="E8" s="149" t="s">
        <v>49</v>
      </c>
      <c r="F8" s="149" t="s">
        <v>49</v>
      </c>
      <c r="G8" s="149" t="s">
        <v>49</v>
      </c>
      <c r="H8" s="149" t="s">
        <v>49</v>
      </c>
      <c r="I8" s="149" t="s">
        <v>49</v>
      </c>
      <c r="J8" s="149" t="s">
        <v>49</v>
      </c>
      <c r="L8" s="149" t="s">
        <v>50</v>
      </c>
      <c r="M8" s="149" t="s">
        <v>50</v>
      </c>
      <c r="N8" s="149" t="s">
        <v>50</v>
      </c>
      <c r="O8" s="149" t="s">
        <v>50</v>
      </c>
      <c r="P8" s="149" t="s">
        <v>50</v>
      </c>
      <c r="Q8" s="149" t="s">
        <v>50</v>
      </c>
      <c r="R8" s="149" t="s">
        <v>50</v>
      </c>
    </row>
    <row r="9" spans="2:28" ht="57" customHeight="1" x14ac:dyDescent="0.65">
      <c r="B9" s="148" t="s">
        <v>1</v>
      </c>
      <c r="D9" s="152" t="s">
        <v>5</v>
      </c>
      <c r="E9" s="47"/>
      <c r="F9" s="152" t="s">
        <v>64</v>
      </c>
      <c r="G9" s="47"/>
      <c r="H9" s="152" t="s">
        <v>65</v>
      </c>
      <c r="I9" s="47"/>
      <c r="J9" s="152" t="s">
        <v>66</v>
      </c>
      <c r="K9" s="35"/>
      <c r="L9" s="152" t="s">
        <v>5</v>
      </c>
      <c r="M9" s="47"/>
      <c r="N9" s="152" t="s">
        <v>64</v>
      </c>
      <c r="O9" s="47"/>
      <c r="P9" s="152" t="s">
        <v>65</v>
      </c>
      <c r="Q9" s="47"/>
      <c r="R9" s="188" t="s">
        <v>66</v>
      </c>
    </row>
    <row r="10" spans="2:28" ht="21.75" customHeight="1" x14ac:dyDescent="0.55000000000000004">
      <c r="B10" s="107" t="s">
        <v>201</v>
      </c>
      <c r="D10" s="83">
        <v>35000</v>
      </c>
      <c r="E10" s="6"/>
      <c r="F10" s="83">
        <v>2181860226</v>
      </c>
      <c r="G10" s="6"/>
      <c r="H10" s="83">
        <v>1595201737</v>
      </c>
      <c r="I10" s="6"/>
      <c r="J10" s="83">
        <v>586658489</v>
      </c>
      <c r="K10" s="6"/>
      <c r="L10" s="83">
        <v>35000</v>
      </c>
      <c r="M10" s="6"/>
      <c r="N10" s="83">
        <v>2181860226</v>
      </c>
      <c r="O10" s="6"/>
      <c r="P10" s="83">
        <v>1595201737</v>
      </c>
      <c r="Q10" s="6"/>
      <c r="R10" s="83">
        <v>586658489</v>
      </c>
    </row>
    <row r="11" spans="2:28" ht="21.75" customHeight="1" x14ac:dyDescent="0.55000000000000004">
      <c r="B11" s="29" t="s">
        <v>189</v>
      </c>
      <c r="D11" s="84">
        <v>4250000</v>
      </c>
      <c r="E11" s="6"/>
      <c r="F11" s="84">
        <v>10540488699</v>
      </c>
      <c r="G11" s="6"/>
      <c r="H11" s="84">
        <v>10080164025</v>
      </c>
      <c r="I11" s="6"/>
      <c r="J11" s="84">
        <v>460324674</v>
      </c>
      <c r="K11" s="6"/>
      <c r="L11" s="84">
        <v>4250000</v>
      </c>
      <c r="M11" s="6"/>
      <c r="N11" s="84">
        <v>10540488699</v>
      </c>
      <c r="O11" s="6"/>
      <c r="P11" s="84">
        <v>10080164025</v>
      </c>
      <c r="Q11" s="6"/>
      <c r="R11" s="84">
        <v>460324674</v>
      </c>
    </row>
    <row r="12" spans="2:28" ht="21.75" customHeight="1" x14ac:dyDescent="0.55000000000000004">
      <c r="B12" s="29" t="s">
        <v>172</v>
      </c>
      <c r="D12" s="84">
        <v>150000</v>
      </c>
      <c r="E12" s="6"/>
      <c r="F12" s="84">
        <v>4543603740</v>
      </c>
      <c r="G12" s="6"/>
      <c r="H12" s="84">
        <v>4245090525</v>
      </c>
      <c r="I12" s="6"/>
      <c r="J12" s="84">
        <v>298513215</v>
      </c>
      <c r="K12" s="6"/>
      <c r="L12" s="84">
        <v>150000</v>
      </c>
      <c r="M12" s="6"/>
      <c r="N12" s="84">
        <v>4543603740</v>
      </c>
      <c r="O12" s="6"/>
      <c r="P12" s="84">
        <v>4245090525</v>
      </c>
      <c r="Q12" s="6"/>
      <c r="R12" s="84">
        <v>298513215</v>
      </c>
    </row>
    <row r="13" spans="2:28" ht="21.75" customHeight="1" x14ac:dyDescent="0.55000000000000004">
      <c r="B13" s="29" t="s">
        <v>220</v>
      </c>
      <c r="D13" s="84">
        <v>250000</v>
      </c>
      <c r="E13" s="6"/>
      <c r="F13" s="84">
        <v>2276970930</v>
      </c>
      <c r="G13" s="6"/>
      <c r="H13" s="84">
        <v>2000525625</v>
      </c>
      <c r="I13" s="6"/>
      <c r="J13" s="84">
        <v>276445305</v>
      </c>
      <c r="K13" s="6"/>
      <c r="L13" s="84">
        <v>250000</v>
      </c>
      <c r="M13" s="6"/>
      <c r="N13" s="84">
        <v>2276970930</v>
      </c>
      <c r="O13" s="6"/>
      <c r="P13" s="84">
        <v>2000525625</v>
      </c>
      <c r="Q13" s="6"/>
      <c r="R13" s="84">
        <v>276445305</v>
      </c>
    </row>
    <row r="14" spans="2:28" ht="21.75" customHeight="1" x14ac:dyDescent="0.55000000000000004">
      <c r="B14" s="29" t="s">
        <v>211</v>
      </c>
      <c r="D14" s="84">
        <v>40000</v>
      </c>
      <c r="E14" s="6"/>
      <c r="F14" s="84">
        <v>2274799924</v>
      </c>
      <c r="G14" s="6"/>
      <c r="H14" s="84">
        <v>2017921500</v>
      </c>
      <c r="I14" s="6"/>
      <c r="J14" s="84">
        <v>256878424</v>
      </c>
      <c r="K14" s="6"/>
      <c r="L14" s="84">
        <v>40000</v>
      </c>
      <c r="M14" s="6"/>
      <c r="N14" s="84">
        <v>2274799924</v>
      </c>
      <c r="O14" s="6"/>
      <c r="P14" s="84">
        <v>2017921500</v>
      </c>
      <c r="Q14" s="6"/>
      <c r="R14" s="84">
        <v>256878424</v>
      </c>
    </row>
    <row r="15" spans="2:28" ht="21.75" customHeight="1" x14ac:dyDescent="0.55000000000000004">
      <c r="B15" s="29" t="s">
        <v>144</v>
      </c>
      <c r="D15" s="84">
        <v>20000</v>
      </c>
      <c r="E15" s="6"/>
      <c r="F15" s="84">
        <v>1647896328</v>
      </c>
      <c r="G15" s="6"/>
      <c r="H15" s="84">
        <v>1494057150</v>
      </c>
      <c r="I15" s="6"/>
      <c r="J15" s="84">
        <v>153839178</v>
      </c>
      <c r="K15" s="6"/>
      <c r="L15" s="84">
        <v>20000</v>
      </c>
      <c r="M15" s="6"/>
      <c r="N15" s="84">
        <v>1647896328</v>
      </c>
      <c r="O15" s="6"/>
      <c r="P15" s="84">
        <v>1494057150</v>
      </c>
      <c r="Q15" s="6"/>
      <c r="R15" s="84">
        <v>153839178</v>
      </c>
    </row>
    <row r="16" spans="2:28" ht="21.75" customHeight="1" x14ac:dyDescent="0.55000000000000004">
      <c r="B16" s="29" t="s">
        <v>13</v>
      </c>
      <c r="D16" s="84">
        <v>405000</v>
      </c>
      <c r="E16" s="6"/>
      <c r="F16" s="84">
        <v>2122777870</v>
      </c>
      <c r="G16" s="6"/>
      <c r="H16" s="84">
        <v>2003289084</v>
      </c>
      <c r="I16" s="6"/>
      <c r="J16" s="84">
        <v>119488786</v>
      </c>
      <c r="K16" s="6"/>
      <c r="L16" s="84">
        <v>405000</v>
      </c>
      <c r="M16" s="6"/>
      <c r="N16" s="84">
        <v>2122777870</v>
      </c>
      <c r="O16" s="6"/>
      <c r="P16" s="84">
        <v>2003289084</v>
      </c>
      <c r="Q16" s="6"/>
      <c r="R16" s="84">
        <v>119488786</v>
      </c>
    </row>
    <row r="17" spans="2:18" ht="21.75" customHeight="1" x14ac:dyDescent="0.55000000000000004">
      <c r="B17" s="29" t="s">
        <v>214</v>
      </c>
      <c r="D17" s="84">
        <v>230551</v>
      </c>
      <c r="E17" s="6"/>
      <c r="F17" s="84">
        <v>1265619333</v>
      </c>
      <c r="G17" s="6"/>
      <c r="H17" s="84">
        <v>1187606726</v>
      </c>
      <c r="I17" s="6"/>
      <c r="J17" s="84">
        <v>78012607</v>
      </c>
      <c r="K17" s="6"/>
      <c r="L17" s="84">
        <v>230551</v>
      </c>
      <c r="M17" s="6"/>
      <c r="N17" s="84">
        <v>1265619333</v>
      </c>
      <c r="O17" s="6"/>
      <c r="P17" s="84">
        <v>1187606726</v>
      </c>
      <c r="Q17" s="6"/>
      <c r="R17" s="84">
        <v>78012607</v>
      </c>
    </row>
    <row r="18" spans="2:18" ht="21.75" customHeight="1" x14ac:dyDescent="0.55000000000000004">
      <c r="B18" s="29" t="s">
        <v>162</v>
      </c>
      <c r="D18" s="84">
        <v>23200</v>
      </c>
      <c r="E18" s="6"/>
      <c r="F18" s="84">
        <v>17074865419</v>
      </c>
      <c r="G18" s="6"/>
      <c r="H18" s="84">
        <v>17037404214</v>
      </c>
      <c r="I18" s="6"/>
      <c r="J18" s="84">
        <v>37461205</v>
      </c>
      <c r="K18" s="6"/>
      <c r="L18" s="84">
        <v>23200</v>
      </c>
      <c r="M18" s="6"/>
      <c r="N18" s="84">
        <v>17074865419</v>
      </c>
      <c r="O18" s="6"/>
      <c r="P18" s="84">
        <v>17037404214</v>
      </c>
      <c r="Q18" s="6"/>
      <c r="R18" s="84">
        <v>37461205</v>
      </c>
    </row>
    <row r="19" spans="2:18" ht="21.75" customHeight="1" x14ac:dyDescent="0.55000000000000004">
      <c r="B19" s="29" t="s">
        <v>168</v>
      </c>
      <c r="D19" s="84">
        <v>30000</v>
      </c>
      <c r="E19" s="6"/>
      <c r="F19" s="84">
        <v>700304248</v>
      </c>
      <c r="G19" s="6"/>
      <c r="H19" s="84">
        <v>665019450</v>
      </c>
      <c r="I19" s="6"/>
      <c r="J19" s="84">
        <v>35284798</v>
      </c>
      <c r="K19" s="6"/>
      <c r="L19" s="84">
        <v>30000</v>
      </c>
      <c r="M19" s="6"/>
      <c r="N19" s="84">
        <v>700304248</v>
      </c>
      <c r="O19" s="6"/>
      <c r="P19" s="84">
        <v>665019450</v>
      </c>
      <c r="Q19" s="6"/>
      <c r="R19" s="84">
        <v>35284798</v>
      </c>
    </row>
    <row r="20" spans="2:18" ht="27" customHeight="1" x14ac:dyDescent="0.55000000000000004">
      <c r="B20" s="29" t="s">
        <v>158</v>
      </c>
      <c r="D20" s="84">
        <v>300000</v>
      </c>
      <c r="E20" s="6"/>
      <c r="F20" s="84">
        <v>3340246572</v>
      </c>
      <c r="G20" s="6"/>
      <c r="H20" s="84">
        <v>3316150800</v>
      </c>
      <c r="I20" s="6"/>
      <c r="J20" s="84">
        <v>24095772</v>
      </c>
      <c r="K20" s="6"/>
      <c r="L20" s="84">
        <v>300000</v>
      </c>
      <c r="M20" s="6"/>
      <c r="N20" s="84">
        <v>3340246572</v>
      </c>
      <c r="O20" s="6"/>
      <c r="P20" s="84">
        <v>3316150800</v>
      </c>
      <c r="Q20" s="6"/>
      <c r="R20" s="84">
        <v>24095772</v>
      </c>
    </row>
    <row r="21" spans="2:18" ht="27" customHeight="1" x14ac:dyDescent="0.55000000000000004">
      <c r="B21" s="29" t="s">
        <v>204</v>
      </c>
      <c r="D21" s="84">
        <v>5000</v>
      </c>
      <c r="E21" s="6"/>
      <c r="F21" s="84">
        <v>3327776731</v>
      </c>
      <c r="G21" s="6"/>
      <c r="H21" s="84">
        <v>3316138840</v>
      </c>
      <c r="I21" s="6"/>
      <c r="J21" s="84">
        <v>11637891</v>
      </c>
      <c r="K21" s="6"/>
      <c r="L21" s="84">
        <v>5000</v>
      </c>
      <c r="M21" s="6"/>
      <c r="N21" s="84">
        <v>3327776731</v>
      </c>
      <c r="O21" s="6"/>
      <c r="P21" s="84">
        <v>3316138840</v>
      </c>
      <c r="Q21" s="6"/>
      <c r="R21" s="84">
        <v>11637891</v>
      </c>
    </row>
    <row r="22" spans="2:18" ht="27" customHeight="1" x14ac:dyDescent="0.55000000000000004">
      <c r="B22" s="29" t="s">
        <v>184</v>
      </c>
      <c r="D22" s="84">
        <v>90000</v>
      </c>
      <c r="E22" s="6"/>
      <c r="F22" s="84">
        <v>2690805873</v>
      </c>
      <c r="G22" s="6"/>
      <c r="H22" s="84">
        <v>2682145710</v>
      </c>
      <c r="I22" s="6"/>
      <c r="J22" s="84">
        <v>8660163</v>
      </c>
      <c r="K22" s="6"/>
      <c r="L22" s="84">
        <v>90000</v>
      </c>
      <c r="M22" s="6"/>
      <c r="N22" s="84">
        <v>2690805873</v>
      </c>
      <c r="O22" s="6"/>
      <c r="P22" s="84">
        <v>2682145710</v>
      </c>
      <c r="Q22" s="6"/>
      <c r="R22" s="84">
        <v>8660163</v>
      </c>
    </row>
    <row r="23" spans="2:18" ht="27" customHeight="1" x14ac:dyDescent="0.55000000000000004">
      <c r="B23" s="29" t="s">
        <v>143</v>
      </c>
      <c r="D23" s="84">
        <v>196</v>
      </c>
      <c r="E23" s="6"/>
      <c r="F23" s="84">
        <v>160362041</v>
      </c>
      <c r="G23" s="6"/>
      <c r="H23" s="84">
        <v>160310110</v>
      </c>
      <c r="I23" s="6"/>
      <c r="J23" s="84">
        <v>51931</v>
      </c>
      <c r="K23" s="6"/>
      <c r="L23" s="84">
        <v>196</v>
      </c>
      <c r="M23" s="6"/>
      <c r="N23" s="84">
        <v>160362041</v>
      </c>
      <c r="O23" s="6"/>
      <c r="P23" s="84">
        <v>160310110</v>
      </c>
      <c r="Q23" s="6"/>
      <c r="R23" s="84">
        <v>51931</v>
      </c>
    </row>
    <row r="24" spans="2:18" ht="21.75" customHeight="1" x14ac:dyDescent="0.55000000000000004">
      <c r="B24" s="29" t="s">
        <v>101</v>
      </c>
      <c r="D24" s="84">
        <v>1100</v>
      </c>
      <c r="E24" s="6"/>
      <c r="F24" s="84">
        <v>942314674</v>
      </c>
      <c r="G24" s="6"/>
      <c r="H24" s="84">
        <v>945681164</v>
      </c>
      <c r="I24" s="6"/>
      <c r="J24" s="84">
        <v>-3366489</v>
      </c>
      <c r="K24" s="6"/>
      <c r="L24" s="84">
        <v>1100</v>
      </c>
      <c r="M24" s="6"/>
      <c r="N24" s="84">
        <v>942314674</v>
      </c>
      <c r="O24" s="6"/>
      <c r="P24" s="84">
        <v>945681164</v>
      </c>
      <c r="Q24" s="6"/>
      <c r="R24" s="84">
        <v>-3366489</v>
      </c>
    </row>
    <row r="25" spans="2:18" ht="21.75" customHeight="1" x14ac:dyDescent="0.55000000000000004">
      <c r="B25" s="29" t="s">
        <v>185</v>
      </c>
      <c r="D25" s="84">
        <v>1300</v>
      </c>
      <c r="E25" s="6"/>
      <c r="F25" s="84">
        <v>1078406703</v>
      </c>
      <c r="G25" s="6"/>
      <c r="H25" s="84">
        <v>1083621358</v>
      </c>
      <c r="I25" s="6"/>
      <c r="J25" s="84">
        <v>-5214654</v>
      </c>
      <c r="K25" s="6"/>
      <c r="L25" s="84">
        <v>1300</v>
      </c>
      <c r="M25" s="6"/>
      <c r="N25" s="84">
        <v>1078406703</v>
      </c>
      <c r="O25" s="6"/>
      <c r="P25" s="84">
        <v>1083621358</v>
      </c>
      <c r="Q25" s="6"/>
      <c r="R25" s="84">
        <v>-5214654</v>
      </c>
    </row>
    <row r="26" spans="2:18" ht="21.75" customHeight="1" x14ac:dyDescent="0.55000000000000004">
      <c r="B26" s="29" t="s">
        <v>221</v>
      </c>
      <c r="D26" s="84">
        <v>300000</v>
      </c>
      <c r="E26" s="6"/>
      <c r="F26" s="84">
        <v>522902109</v>
      </c>
      <c r="G26" s="6"/>
      <c r="H26" s="84">
        <v>545137020</v>
      </c>
      <c r="I26" s="6"/>
      <c r="J26" s="84">
        <v>-22234910</v>
      </c>
      <c r="K26" s="6"/>
      <c r="L26" s="84">
        <v>300000</v>
      </c>
      <c r="M26" s="6"/>
      <c r="N26" s="84">
        <v>522902109</v>
      </c>
      <c r="O26" s="6"/>
      <c r="P26" s="84">
        <v>545137020</v>
      </c>
      <c r="Q26" s="6"/>
      <c r="R26" s="84">
        <v>-22234910</v>
      </c>
    </row>
    <row r="27" spans="2:18" ht="21.75" customHeight="1" x14ac:dyDescent="0.55000000000000004">
      <c r="B27" s="29" t="s">
        <v>96</v>
      </c>
      <c r="D27" s="84">
        <v>6000</v>
      </c>
      <c r="E27" s="6"/>
      <c r="F27" s="84">
        <v>5216690303</v>
      </c>
      <c r="G27" s="6"/>
      <c r="H27" s="84">
        <v>5239612148</v>
      </c>
      <c r="I27" s="6"/>
      <c r="J27" s="84">
        <v>-22921844</v>
      </c>
      <c r="K27" s="6"/>
      <c r="L27" s="84">
        <v>6000</v>
      </c>
      <c r="M27" s="6"/>
      <c r="N27" s="84">
        <v>5216690303</v>
      </c>
      <c r="O27" s="6"/>
      <c r="P27" s="84">
        <v>5239612148</v>
      </c>
      <c r="Q27" s="6"/>
      <c r="R27" s="84">
        <v>-22921844</v>
      </c>
    </row>
    <row r="28" spans="2:18" ht="21.75" customHeight="1" x14ac:dyDescent="0.55000000000000004">
      <c r="B28" s="29" t="s">
        <v>99</v>
      </c>
      <c r="D28" s="84">
        <v>5810</v>
      </c>
      <c r="E28" s="6"/>
      <c r="F28" s="84">
        <v>5160598751</v>
      </c>
      <c r="G28" s="6"/>
      <c r="H28" s="84">
        <v>5195185221</v>
      </c>
      <c r="I28" s="6"/>
      <c r="J28" s="84">
        <v>-34586469</v>
      </c>
      <c r="K28" s="6"/>
      <c r="L28" s="84">
        <v>5810</v>
      </c>
      <c r="M28" s="6"/>
      <c r="N28" s="84">
        <v>5160598751</v>
      </c>
      <c r="O28" s="6"/>
      <c r="P28" s="84">
        <v>5195185221</v>
      </c>
      <c r="Q28" s="6"/>
      <c r="R28" s="84">
        <v>-34586469</v>
      </c>
    </row>
    <row r="29" spans="2:18" ht="21.75" customHeight="1" x14ac:dyDescent="0.55000000000000004">
      <c r="B29" s="29" t="s">
        <v>193</v>
      </c>
      <c r="D29" s="84">
        <v>12200</v>
      </c>
      <c r="E29" s="6"/>
      <c r="F29" s="84">
        <v>10683091738</v>
      </c>
      <c r="G29" s="6"/>
      <c r="H29" s="84">
        <v>10720307192</v>
      </c>
      <c r="I29" s="6"/>
      <c r="J29" s="84">
        <v>-37215453</v>
      </c>
      <c r="K29" s="6"/>
      <c r="L29" s="84">
        <v>12200</v>
      </c>
      <c r="M29" s="6"/>
      <c r="N29" s="84">
        <v>10683091738</v>
      </c>
      <c r="O29" s="6"/>
      <c r="P29" s="84">
        <v>10720307192</v>
      </c>
      <c r="Q29" s="6"/>
      <c r="R29" s="84">
        <v>-37215453</v>
      </c>
    </row>
    <row r="30" spans="2:18" ht="21.75" customHeight="1" x14ac:dyDescent="0.55000000000000004">
      <c r="B30" s="29" t="s">
        <v>200</v>
      </c>
      <c r="D30" s="84">
        <v>83708</v>
      </c>
      <c r="E30" s="6"/>
      <c r="F30" s="84">
        <v>211413152</v>
      </c>
      <c r="G30" s="6"/>
      <c r="H30" s="84">
        <v>254123148</v>
      </c>
      <c r="I30" s="6"/>
      <c r="J30" s="84">
        <v>-42709995</v>
      </c>
      <c r="K30" s="6"/>
      <c r="L30" s="84">
        <v>83708</v>
      </c>
      <c r="M30" s="6"/>
      <c r="N30" s="84">
        <v>211413152</v>
      </c>
      <c r="O30" s="6"/>
      <c r="P30" s="84">
        <v>254123148</v>
      </c>
      <c r="Q30" s="6"/>
      <c r="R30" s="84">
        <v>-42709995</v>
      </c>
    </row>
    <row r="31" spans="2:18" ht="21.75" customHeight="1" x14ac:dyDescent="0.55000000000000004">
      <c r="B31" s="29" t="s">
        <v>145</v>
      </c>
      <c r="D31" s="84">
        <v>31100</v>
      </c>
      <c r="E31" s="6"/>
      <c r="F31" s="84">
        <v>30946758183</v>
      </c>
      <c r="G31" s="6"/>
      <c r="H31" s="84">
        <v>30995296484</v>
      </c>
      <c r="I31" s="6"/>
      <c r="J31" s="84">
        <v>-48538300</v>
      </c>
      <c r="K31" s="6"/>
      <c r="L31" s="84">
        <v>31100</v>
      </c>
      <c r="M31" s="6"/>
      <c r="N31" s="84">
        <v>30946758183</v>
      </c>
      <c r="O31" s="6"/>
      <c r="P31" s="84">
        <v>30995296484</v>
      </c>
      <c r="Q31" s="6"/>
      <c r="R31" s="84">
        <v>-48538300</v>
      </c>
    </row>
    <row r="32" spans="2:18" ht="21.75" customHeight="1" x14ac:dyDescent="0.55000000000000004">
      <c r="B32" s="29" t="s">
        <v>196</v>
      </c>
      <c r="D32" s="84">
        <v>7000</v>
      </c>
      <c r="E32" s="6"/>
      <c r="F32" s="84">
        <v>6522572569</v>
      </c>
      <c r="G32" s="6"/>
      <c r="H32" s="84">
        <v>6583230573</v>
      </c>
      <c r="I32" s="6"/>
      <c r="J32" s="84">
        <v>-60658003</v>
      </c>
      <c r="K32" s="6"/>
      <c r="L32" s="84">
        <v>7000</v>
      </c>
      <c r="M32" s="6"/>
      <c r="N32" s="84">
        <v>6522572569</v>
      </c>
      <c r="O32" s="6"/>
      <c r="P32" s="84">
        <v>6583230573</v>
      </c>
      <c r="Q32" s="6"/>
      <c r="R32" s="84">
        <v>-60658003</v>
      </c>
    </row>
    <row r="33" spans="2:52" ht="21.75" customHeight="1" x14ac:dyDescent="0.55000000000000004">
      <c r="B33" s="29" t="s">
        <v>183</v>
      </c>
      <c r="D33" s="84">
        <v>120690</v>
      </c>
      <c r="E33" s="6"/>
      <c r="F33" s="84">
        <v>2345690481</v>
      </c>
      <c r="G33" s="6"/>
      <c r="H33" s="84">
        <v>2430510610</v>
      </c>
      <c r="I33" s="6"/>
      <c r="J33" s="84">
        <v>-84820128</v>
      </c>
      <c r="K33" s="6"/>
      <c r="L33" s="84">
        <v>120690</v>
      </c>
      <c r="M33" s="6"/>
      <c r="N33" s="84">
        <v>2345690481</v>
      </c>
      <c r="O33" s="6"/>
      <c r="P33" s="84">
        <v>2430510610</v>
      </c>
      <c r="Q33" s="6"/>
      <c r="R33" s="84">
        <v>-84820128</v>
      </c>
    </row>
    <row r="34" spans="2:52" ht="21.75" customHeight="1" x14ac:dyDescent="0.55000000000000004">
      <c r="B34" s="29" t="s">
        <v>207</v>
      </c>
      <c r="D34" s="84">
        <v>18900</v>
      </c>
      <c r="E34" s="6"/>
      <c r="F34" s="84">
        <v>17169994374</v>
      </c>
      <c r="G34" s="6"/>
      <c r="H34" s="84">
        <v>17303423086</v>
      </c>
      <c r="I34" s="6"/>
      <c r="J34" s="84">
        <v>-133428711</v>
      </c>
      <c r="K34" s="6"/>
      <c r="L34" s="84">
        <v>18900</v>
      </c>
      <c r="M34" s="6"/>
      <c r="N34" s="84">
        <v>17169994374</v>
      </c>
      <c r="O34" s="6"/>
      <c r="P34" s="84">
        <v>17303423086</v>
      </c>
      <c r="Q34" s="6"/>
      <c r="R34" s="84">
        <v>-133428711</v>
      </c>
    </row>
    <row r="35" spans="2:52" ht="21.75" customHeight="1" x14ac:dyDescent="0.55000000000000004">
      <c r="B35" s="29" t="s">
        <v>202</v>
      </c>
      <c r="D35" s="84">
        <v>50000</v>
      </c>
      <c r="E35" s="6"/>
      <c r="F35" s="84">
        <v>859097772</v>
      </c>
      <c r="G35" s="6"/>
      <c r="H35" s="84">
        <v>1006475625</v>
      </c>
      <c r="I35" s="6"/>
      <c r="J35" s="84">
        <v>-147377853</v>
      </c>
      <c r="K35" s="6"/>
      <c r="L35" s="84">
        <v>50000</v>
      </c>
      <c r="M35" s="6"/>
      <c r="N35" s="84">
        <v>859097772</v>
      </c>
      <c r="O35" s="6"/>
      <c r="P35" s="84">
        <v>1006475625</v>
      </c>
      <c r="Q35" s="6"/>
      <c r="R35" s="84">
        <v>-147377853</v>
      </c>
    </row>
    <row r="36" spans="2:52" ht="21.75" customHeight="1" x14ac:dyDescent="0.55000000000000004">
      <c r="B36" s="29" t="s">
        <v>97</v>
      </c>
      <c r="D36" s="84">
        <v>14491</v>
      </c>
      <c r="E36" s="6"/>
      <c r="F36" s="84">
        <v>13866474561</v>
      </c>
      <c r="G36" s="6"/>
      <c r="H36" s="84">
        <v>14019674623</v>
      </c>
      <c r="I36" s="6"/>
      <c r="J36" s="84">
        <v>-153200061</v>
      </c>
      <c r="K36" s="6"/>
      <c r="L36" s="84">
        <v>14491</v>
      </c>
      <c r="M36" s="6"/>
      <c r="N36" s="84">
        <v>13866474561</v>
      </c>
      <c r="O36" s="6"/>
      <c r="P36" s="84">
        <v>14019674623</v>
      </c>
      <c r="Q36" s="6"/>
      <c r="R36" s="84">
        <v>-153200061</v>
      </c>
    </row>
    <row r="37" spans="2:52" ht="21.75" customHeight="1" x14ac:dyDescent="0.55000000000000004">
      <c r="B37" s="29" t="s">
        <v>219</v>
      </c>
      <c r="D37" s="84">
        <v>30000</v>
      </c>
      <c r="E37" s="6"/>
      <c r="F37" s="84">
        <v>4765833843</v>
      </c>
      <c r="G37" s="6"/>
      <c r="H37" s="84">
        <v>5263841756</v>
      </c>
      <c r="I37" s="6"/>
      <c r="J37" s="84">
        <v>-498007912</v>
      </c>
      <c r="K37" s="6"/>
      <c r="L37" s="84">
        <v>30000</v>
      </c>
      <c r="M37" s="6"/>
      <c r="N37" s="84">
        <v>4765833843</v>
      </c>
      <c r="O37" s="6"/>
      <c r="P37" s="84">
        <v>5263841756</v>
      </c>
      <c r="Q37" s="6"/>
      <c r="R37" s="84">
        <v>-498007912</v>
      </c>
      <c r="AI37" s="29"/>
      <c r="AK37" s="84"/>
      <c r="AL37" s="6"/>
      <c r="AM37" s="84"/>
      <c r="AN37" s="6"/>
      <c r="AO37" s="84"/>
      <c r="AP37" s="6"/>
      <c r="AQ37" s="84"/>
      <c r="AR37" s="6"/>
      <c r="AS37" s="84"/>
      <c r="AT37" s="6"/>
      <c r="AU37" s="84"/>
      <c r="AV37" s="6"/>
      <c r="AW37" s="84"/>
      <c r="AX37" s="6"/>
      <c r="AY37" s="84"/>
    </row>
    <row r="38" spans="2:52" ht="21.75" customHeight="1" x14ac:dyDescent="0.55000000000000004">
      <c r="D38" s="84"/>
      <c r="E38" s="6"/>
      <c r="F38" s="84"/>
      <c r="G38" s="6"/>
      <c r="H38" s="84"/>
      <c r="I38" s="6"/>
      <c r="J38" s="84"/>
      <c r="K38" s="6"/>
      <c r="L38" s="84"/>
      <c r="M38" s="6"/>
      <c r="N38" s="84"/>
      <c r="O38" s="6"/>
      <c r="P38" s="84"/>
      <c r="Q38" s="6"/>
      <c r="R38" s="84"/>
      <c r="AI38" s="29"/>
      <c r="AK38" s="84"/>
      <c r="AL38" s="6"/>
      <c r="AM38" s="84"/>
      <c r="AN38" s="6"/>
      <c r="AO38" s="84"/>
      <c r="AP38" s="6"/>
      <c r="AQ38" s="84"/>
      <c r="AR38" s="6"/>
      <c r="AS38" s="84"/>
      <c r="AT38" s="6"/>
      <c r="AU38" s="84"/>
      <c r="AV38" s="6"/>
      <c r="AW38" s="84"/>
      <c r="AX38" s="6"/>
      <c r="AY38" s="84"/>
    </row>
    <row r="39" spans="2:52" ht="21.75" thickBot="1" x14ac:dyDescent="0.6">
      <c r="B39" s="43" t="s">
        <v>82</v>
      </c>
      <c r="D39" s="85">
        <f>SUM(D10:D38)</f>
        <v>6511246</v>
      </c>
      <c r="E39" s="6"/>
      <c r="F39" s="85">
        <f>SUM(F10:F38)</f>
        <v>154440217147</v>
      </c>
      <c r="G39" s="6"/>
      <c r="H39" s="85">
        <f>SUM(H10:H38)</f>
        <v>153387145504</v>
      </c>
      <c r="I39" s="6"/>
      <c r="J39" s="85">
        <f>SUM(J10:J38)</f>
        <v>1053071656</v>
      </c>
      <c r="K39" s="6"/>
      <c r="L39" s="85">
        <f>SUM(L10:L38)</f>
        <v>6511246</v>
      </c>
      <c r="M39" s="6"/>
      <c r="N39" s="85">
        <f>SUM(N10:N38)</f>
        <v>154440217147</v>
      </c>
      <c r="O39" s="6"/>
      <c r="P39" s="85">
        <f>SUM(P10:P38)</f>
        <v>153387145504</v>
      </c>
      <c r="Q39" s="6"/>
      <c r="R39" s="85">
        <f>SUM(R10:R38)</f>
        <v>1053071656</v>
      </c>
      <c r="AI39" s="29"/>
      <c r="AK39" s="84"/>
      <c r="AL39" s="6"/>
      <c r="AM39" s="84"/>
      <c r="AN39" s="6"/>
      <c r="AO39" s="84"/>
      <c r="AP39" s="6"/>
      <c r="AQ39" s="84"/>
      <c r="AR39" s="6"/>
      <c r="AS39" s="84"/>
      <c r="AT39" s="6"/>
      <c r="AU39" s="84"/>
      <c r="AV39" s="6"/>
      <c r="AW39" s="84"/>
      <c r="AX39" s="6"/>
      <c r="AY39" s="84"/>
    </row>
    <row r="40" spans="2:52" ht="21.75" thickTop="1" x14ac:dyDescent="0.55000000000000004">
      <c r="AI40" s="29"/>
      <c r="AK40" s="84"/>
      <c r="AL40" s="6"/>
      <c r="AM40" s="84"/>
      <c r="AN40" s="6"/>
      <c r="AO40" s="84"/>
      <c r="AP40" s="6"/>
      <c r="AQ40" s="84"/>
      <c r="AR40" s="6"/>
      <c r="AS40" s="84"/>
      <c r="AT40" s="6"/>
      <c r="AU40" s="84"/>
      <c r="AV40" s="6"/>
      <c r="AW40" s="84"/>
      <c r="AX40" s="6"/>
      <c r="AY40" s="84"/>
    </row>
    <row r="41" spans="2:52" ht="30" x14ac:dyDescent="0.75">
      <c r="J41" s="54">
        <v>12</v>
      </c>
      <c r="L41" s="28"/>
      <c r="AI41" s="29"/>
      <c r="AK41" s="84"/>
      <c r="AL41" s="6"/>
      <c r="AM41" s="84"/>
      <c r="AN41" s="6"/>
      <c r="AO41" s="84"/>
      <c r="AP41" s="6"/>
      <c r="AQ41" s="84"/>
      <c r="AR41" s="6"/>
      <c r="AS41" s="84"/>
      <c r="AT41" s="6"/>
      <c r="AU41" s="84"/>
      <c r="AV41" s="6"/>
      <c r="AW41" s="84"/>
      <c r="AX41" s="6"/>
      <c r="AY41" s="84"/>
    </row>
    <row r="42" spans="2:52" x14ac:dyDescent="0.55000000000000004">
      <c r="AI42" s="29"/>
      <c r="AK42" s="84"/>
      <c r="AL42" s="6"/>
      <c r="AM42" s="84"/>
      <c r="AN42" s="6"/>
      <c r="AO42" s="84"/>
      <c r="AP42" s="6"/>
      <c r="AQ42" s="84"/>
      <c r="AR42" s="6"/>
      <c r="AS42" s="84"/>
      <c r="AT42" s="6"/>
      <c r="AU42" s="84"/>
      <c r="AV42" s="6"/>
      <c r="AW42" s="84"/>
      <c r="AX42" s="6"/>
      <c r="AY42" s="84"/>
    </row>
    <row r="43" spans="2:52" x14ac:dyDescent="0.55000000000000004">
      <c r="AI43" s="29"/>
      <c r="AK43" s="84"/>
      <c r="AL43" s="6"/>
      <c r="AM43" s="84"/>
      <c r="AN43" s="6"/>
      <c r="AO43" s="84"/>
      <c r="AP43" s="6"/>
      <c r="AQ43" s="84"/>
      <c r="AR43" s="6"/>
      <c r="AS43" s="84"/>
      <c r="AT43" s="6"/>
      <c r="AU43" s="84"/>
      <c r="AV43" s="6"/>
      <c r="AW43" s="84"/>
      <c r="AX43" s="6"/>
      <c r="AY43" s="84"/>
    </row>
    <row r="44" spans="2:52" x14ac:dyDescent="0.55000000000000004">
      <c r="AJ44" s="29"/>
      <c r="AL44" s="84"/>
      <c r="AM44" s="6"/>
      <c r="AN44" s="84"/>
      <c r="AO44" s="6"/>
      <c r="AP44" s="84"/>
      <c r="AQ44" s="6"/>
      <c r="AR44" s="84"/>
      <c r="AS44" s="6"/>
      <c r="AT44" s="84"/>
      <c r="AU44" s="6"/>
      <c r="AV44" s="84"/>
      <c r="AW44" s="6"/>
      <c r="AX44" s="84"/>
      <c r="AY44" s="6"/>
      <c r="AZ44" s="84"/>
    </row>
    <row r="45" spans="2:52" x14ac:dyDescent="0.55000000000000004">
      <c r="AJ45" s="29"/>
      <c r="AL45" s="84"/>
      <c r="AM45" s="6"/>
      <c r="AN45" s="84"/>
      <c r="AO45" s="6"/>
      <c r="AP45" s="84"/>
      <c r="AQ45" s="6"/>
      <c r="AR45" s="84"/>
      <c r="AS45" s="6"/>
      <c r="AT45" s="84"/>
      <c r="AU45" s="6"/>
      <c r="AV45" s="84"/>
      <c r="AW45" s="6"/>
      <c r="AX45" s="84"/>
      <c r="AY45" s="6"/>
      <c r="AZ45" s="84"/>
    </row>
    <row r="46" spans="2:52" x14ac:dyDescent="0.55000000000000004">
      <c r="AJ46" s="29"/>
      <c r="AL46" s="84"/>
      <c r="AM46" s="6"/>
      <c r="AN46" s="84"/>
      <c r="AO46" s="6"/>
      <c r="AP46" s="84"/>
      <c r="AQ46" s="6"/>
      <c r="AR46" s="84"/>
      <c r="AS46" s="6"/>
      <c r="AT46" s="84"/>
      <c r="AU46" s="6"/>
      <c r="AV46" s="84"/>
      <c r="AW46" s="6"/>
      <c r="AX46" s="84"/>
      <c r="AY46" s="6"/>
      <c r="AZ46" s="84"/>
    </row>
    <row r="47" spans="2:52" x14ac:dyDescent="0.55000000000000004">
      <c r="AJ47" s="29"/>
      <c r="AL47" s="84"/>
      <c r="AM47" s="6"/>
      <c r="AN47" s="84"/>
      <c r="AO47" s="6"/>
      <c r="AP47" s="84"/>
      <c r="AQ47" s="6"/>
      <c r="AR47" s="84"/>
      <c r="AS47" s="6"/>
      <c r="AT47" s="84"/>
      <c r="AU47" s="6"/>
      <c r="AV47" s="84"/>
      <c r="AW47" s="6"/>
      <c r="AX47" s="84"/>
      <c r="AY47" s="6"/>
      <c r="AZ47" s="84"/>
    </row>
    <row r="48" spans="2:52" x14ac:dyDescent="0.55000000000000004">
      <c r="AJ48" s="29"/>
      <c r="AL48" s="84"/>
      <c r="AM48" s="6"/>
      <c r="AN48" s="84"/>
      <c r="AO48" s="6"/>
      <c r="AP48" s="84"/>
      <c r="AQ48" s="6"/>
      <c r="AR48" s="84"/>
      <c r="AS48" s="6"/>
      <c r="AT48" s="84"/>
      <c r="AU48" s="6"/>
      <c r="AV48" s="84"/>
      <c r="AW48" s="6"/>
      <c r="AX48" s="84"/>
      <c r="AY48" s="6"/>
      <c r="AZ48" s="84"/>
    </row>
    <row r="49" spans="36:52" x14ac:dyDescent="0.55000000000000004">
      <c r="AJ49" s="29"/>
      <c r="AL49" s="84"/>
      <c r="AM49" s="6"/>
      <c r="AN49" s="84"/>
      <c r="AO49" s="6"/>
      <c r="AP49" s="84"/>
      <c r="AQ49" s="6"/>
      <c r="AR49" s="84"/>
      <c r="AS49" s="6"/>
      <c r="AT49" s="84"/>
      <c r="AU49" s="6"/>
      <c r="AV49" s="84"/>
      <c r="AW49" s="6"/>
      <c r="AX49" s="84"/>
      <c r="AY49" s="6"/>
      <c r="AZ49" s="84"/>
    </row>
    <row r="50" spans="36:52" x14ac:dyDescent="0.55000000000000004">
      <c r="AJ50" s="29"/>
      <c r="AL50" s="84"/>
      <c r="AM50" s="6"/>
      <c r="AN50" s="84"/>
      <c r="AO50" s="6"/>
      <c r="AP50" s="84"/>
      <c r="AQ50" s="6"/>
      <c r="AR50" s="84"/>
      <c r="AS50" s="6"/>
      <c r="AT50" s="84"/>
      <c r="AU50" s="6"/>
      <c r="AV50" s="84"/>
      <c r="AW50" s="6"/>
      <c r="AX50" s="84"/>
      <c r="AY50" s="6"/>
      <c r="AZ50" s="84"/>
    </row>
    <row r="51" spans="36:52" x14ac:dyDescent="0.55000000000000004">
      <c r="AJ51" s="29"/>
      <c r="AL51" s="84"/>
      <c r="AM51" s="6"/>
      <c r="AN51" s="84"/>
      <c r="AO51" s="6"/>
      <c r="AP51" s="84"/>
      <c r="AQ51" s="6"/>
      <c r="AR51" s="84"/>
      <c r="AS51" s="6"/>
      <c r="AT51" s="84"/>
      <c r="AU51" s="6"/>
      <c r="AV51" s="84"/>
      <c r="AW51" s="6"/>
      <c r="AX51" s="84"/>
      <c r="AY51" s="6"/>
      <c r="AZ51" s="84"/>
    </row>
    <row r="52" spans="36:52" x14ac:dyDescent="0.55000000000000004">
      <c r="AJ52" s="29"/>
      <c r="AL52" s="84"/>
      <c r="AM52" s="6"/>
      <c r="AN52" s="84"/>
      <c r="AO52" s="6"/>
      <c r="AP52" s="84"/>
      <c r="AQ52" s="6"/>
      <c r="AR52" s="84"/>
      <c r="AS52" s="6"/>
      <c r="AT52" s="84"/>
      <c r="AU52" s="6"/>
      <c r="AV52" s="84"/>
      <c r="AW52" s="6"/>
      <c r="AX52" s="84"/>
      <c r="AY52" s="6"/>
      <c r="AZ52" s="84"/>
    </row>
    <row r="53" spans="36:52" x14ac:dyDescent="0.55000000000000004">
      <c r="AJ53" s="29"/>
      <c r="AL53" s="84"/>
      <c r="AM53" s="6"/>
      <c r="AN53" s="84"/>
      <c r="AO53" s="6"/>
      <c r="AP53" s="84"/>
      <c r="AQ53" s="6"/>
      <c r="AR53" s="84"/>
      <c r="AS53" s="6"/>
      <c r="AT53" s="84"/>
      <c r="AU53" s="6"/>
      <c r="AV53" s="84"/>
      <c r="AW53" s="6"/>
      <c r="AX53" s="84"/>
      <c r="AY53" s="6"/>
      <c r="AZ53" s="84"/>
    </row>
    <row r="54" spans="36:52" x14ac:dyDescent="0.55000000000000004">
      <c r="AJ54" s="29"/>
      <c r="AL54" s="84"/>
      <c r="AM54" s="6"/>
      <c r="AN54" s="84"/>
      <c r="AO54" s="6"/>
      <c r="AP54" s="84"/>
      <c r="AQ54" s="6"/>
      <c r="AR54" s="84"/>
      <c r="AS54" s="6"/>
      <c r="AT54" s="84"/>
      <c r="AU54" s="6"/>
      <c r="AV54" s="84"/>
      <c r="AW54" s="6"/>
      <c r="AX54" s="84"/>
      <c r="AY54" s="6"/>
      <c r="AZ54" s="84"/>
    </row>
  </sheetData>
  <sortState xmlns:xlrd2="http://schemas.microsoft.com/office/spreadsheetml/2017/richdata2" ref="B10:R37">
    <sortCondition descending="1" ref="R10:R37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5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16"/>
  <sheetViews>
    <sheetView rightToLeft="1" view="pageBreakPreview" topLeftCell="A3" zoomScale="85" zoomScaleNormal="85" zoomScaleSheetLayoutView="85" workbookViewId="0">
      <selection activeCell="D15" sqref="D15"/>
    </sheetView>
  </sheetViews>
  <sheetFormatPr defaultRowHeight="21" x14ac:dyDescent="0.55000000000000004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47" t="s">
        <v>118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</row>
    <row r="3" spans="2:28" ht="30" x14ac:dyDescent="0.55000000000000004">
      <c r="B3" s="147" t="s">
        <v>47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</row>
    <row r="4" spans="2:28" ht="30" x14ac:dyDescent="0.55000000000000004">
      <c r="B4" s="147" t="s">
        <v>222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</row>
    <row r="6" spans="2:28" ht="30" x14ac:dyDescent="0.55000000000000004">
      <c r="B6" s="13" t="s">
        <v>114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ht="30" x14ac:dyDescent="0.55000000000000004">
      <c r="B8" s="177" t="s">
        <v>1</v>
      </c>
      <c r="D8" s="147" t="s">
        <v>49</v>
      </c>
      <c r="E8" s="147" t="s">
        <v>49</v>
      </c>
      <c r="F8" s="147" t="s">
        <v>49</v>
      </c>
      <c r="G8" s="147" t="s">
        <v>49</v>
      </c>
      <c r="H8" s="147" t="s">
        <v>49</v>
      </c>
      <c r="I8" s="147" t="s">
        <v>49</v>
      </c>
      <c r="J8" s="147" t="s">
        <v>49</v>
      </c>
      <c r="L8" s="147" t="s">
        <v>50</v>
      </c>
      <c r="M8" s="147" t="s">
        <v>50</v>
      </c>
      <c r="N8" s="147" t="s">
        <v>50</v>
      </c>
      <c r="O8" s="147" t="s">
        <v>50</v>
      </c>
      <c r="P8" s="147" t="s">
        <v>50</v>
      </c>
      <c r="Q8" s="147" t="s">
        <v>50</v>
      </c>
      <c r="R8" s="147" t="s">
        <v>50</v>
      </c>
    </row>
    <row r="9" spans="2:28" s="4" customFormat="1" ht="63" customHeight="1" x14ac:dyDescent="0.55000000000000004">
      <c r="B9" s="177" t="s">
        <v>1</v>
      </c>
      <c r="D9" s="150" t="s">
        <v>5</v>
      </c>
      <c r="E9" s="41"/>
      <c r="F9" s="150" t="s">
        <v>64</v>
      </c>
      <c r="G9" s="41"/>
      <c r="H9" s="150" t="s">
        <v>65</v>
      </c>
      <c r="I9" s="41"/>
      <c r="J9" s="150" t="s">
        <v>67</v>
      </c>
      <c r="L9" s="150" t="s">
        <v>5</v>
      </c>
      <c r="M9" s="41"/>
      <c r="N9" s="150" t="s">
        <v>64</v>
      </c>
      <c r="O9" s="41"/>
      <c r="P9" s="150" t="s">
        <v>65</v>
      </c>
      <c r="Q9" s="41"/>
      <c r="R9" s="150" t="s">
        <v>67</v>
      </c>
    </row>
    <row r="10" spans="2:28" x14ac:dyDescent="0.55000000000000004">
      <c r="B10" s="37" t="s">
        <v>215</v>
      </c>
      <c r="D10" s="144">
        <v>1500</v>
      </c>
      <c r="E10" s="87"/>
      <c r="F10" s="144">
        <v>945578585</v>
      </c>
      <c r="G10" s="87"/>
      <c r="H10" s="144">
        <v>958788188</v>
      </c>
      <c r="I10" s="87"/>
      <c r="J10" s="144">
        <v>-13209603</v>
      </c>
      <c r="K10" s="87"/>
      <c r="L10" s="144">
        <v>1500</v>
      </c>
      <c r="M10" s="87"/>
      <c r="N10" s="144">
        <v>945578585</v>
      </c>
      <c r="O10" s="87"/>
      <c r="P10" s="144">
        <v>958788188</v>
      </c>
      <c r="Q10" s="87"/>
      <c r="R10" s="144">
        <v>-13209603</v>
      </c>
      <c r="V10" s="116">
        <v>6.5500000000000003E-2</v>
      </c>
    </row>
    <row r="11" spans="2:28" x14ac:dyDescent="0.55000000000000004">
      <c r="B11" s="2" t="s">
        <v>212</v>
      </c>
      <c r="D11" s="89">
        <v>2000</v>
      </c>
      <c r="E11" s="87"/>
      <c r="F11" s="89">
        <v>1321980349</v>
      </c>
      <c r="G11" s="87"/>
      <c r="H11" s="89">
        <v>1339823113</v>
      </c>
      <c r="I11" s="87"/>
      <c r="J11" s="89">
        <v>-17842764</v>
      </c>
      <c r="K11" s="87"/>
      <c r="L11" s="89">
        <v>2000</v>
      </c>
      <c r="M11" s="87"/>
      <c r="N11" s="89">
        <v>1321980349</v>
      </c>
      <c r="O11" s="87"/>
      <c r="P11" s="89">
        <v>1339823113</v>
      </c>
      <c r="Q11" s="87"/>
      <c r="R11" s="89">
        <v>-17842764</v>
      </c>
      <c r="V11" s="116"/>
    </row>
    <row r="12" spans="2:28" x14ac:dyDescent="0.55000000000000004">
      <c r="B12" s="2" t="s">
        <v>162</v>
      </c>
      <c r="D12" s="89">
        <v>19100</v>
      </c>
      <c r="E12" s="87"/>
      <c r="F12" s="89">
        <v>13735375019</v>
      </c>
      <c r="G12" s="87"/>
      <c r="H12" s="89">
        <v>14026483635</v>
      </c>
      <c r="I12" s="87"/>
      <c r="J12" s="89">
        <v>-291108616</v>
      </c>
      <c r="K12" s="87"/>
      <c r="L12" s="89">
        <v>19100</v>
      </c>
      <c r="M12" s="87"/>
      <c r="N12" s="89">
        <v>13735375019</v>
      </c>
      <c r="O12" s="87"/>
      <c r="P12" s="89">
        <v>14026483635</v>
      </c>
      <c r="Q12" s="87"/>
      <c r="R12" s="89">
        <v>-291108616</v>
      </c>
      <c r="V12" s="116"/>
    </row>
    <row r="13" spans="2:28" x14ac:dyDescent="0.55000000000000004">
      <c r="D13" s="3"/>
      <c r="F13" s="3"/>
      <c r="H13" s="3"/>
      <c r="J13" s="3"/>
      <c r="L13" s="3"/>
      <c r="N13" s="3"/>
      <c r="P13" s="3"/>
      <c r="R13" s="3"/>
    </row>
    <row r="14" spans="2:28" ht="21.75" thickBot="1" x14ac:dyDescent="0.6">
      <c r="B14" s="30" t="s">
        <v>82</v>
      </c>
      <c r="D14" s="9">
        <f>SUM(D10:D13)</f>
        <v>22600</v>
      </c>
      <c r="E14" s="9">
        <f t="shared" ref="E14:R14" si="0">SUM(E10:E12)</f>
        <v>0</v>
      </c>
      <c r="F14" s="9">
        <f t="shared" si="0"/>
        <v>16002933953</v>
      </c>
      <c r="G14" s="9">
        <f t="shared" si="0"/>
        <v>0</v>
      </c>
      <c r="H14" s="9">
        <f t="shared" si="0"/>
        <v>16325094936</v>
      </c>
      <c r="I14" s="9">
        <f t="shared" si="0"/>
        <v>0</v>
      </c>
      <c r="J14" s="9">
        <f t="shared" si="0"/>
        <v>-322160983</v>
      </c>
      <c r="K14" s="9">
        <f t="shared" si="0"/>
        <v>0</v>
      </c>
      <c r="L14" s="9">
        <f t="shared" si="0"/>
        <v>22600</v>
      </c>
      <c r="M14" s="9">
        <f t="shared" si="0"/>
        <v>0</v>
      </c>
      <c r="N14" s="9">
        <f t="shared" si="0"/>
        <v>16002933953</v>
      </c>
      <c r="O14" s="9">
        <f t="shared" si="0"/>
        <v>0</v>
      </c>
      <c r="P14" s="9">
        <f t="shared" si="0"/>
        <v>16325094936</v>
      </c>
      <c r="Q14" s="9">
        <f t="shared" si="0"/>
        <v>0</v>
      </c>
      <c r="R14" s="64">
        <f t="shared" si="0"/>
        <v>-322160983</v>
      </c>
    </row>
    <row r="15" spans="2:28" ht="21.75" thickTop="1" x14ac:dyDescent="0.55000000000000004"/>
    <row r="16" spans="2:28" ht="26.25" x14ac:dyDescent="0.65">
      <c r="J16" s="26">
        <v>13</v>
      </c>
    </row>
  </sheetData>
  <sortState xmlns:xlrd2="http://schemas.microsoft.com/office/spreadsheetml/2017/richdata2" ref="B10:R12">
    <sortCondition descending="1" ref="R10:R12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7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30"/>
  <sheetViews>
    <sheetView rightToLeft="1" view="pageBreakPreview" topLeftCell="A6" zoomScale="85" zoomScaleNormal="70" zoomScaleSheetLayoutView="85" workbookViewId="0">
      <selection activeCell="D25" sqref="D25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47" t="s">
        <v>118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6"/>
      <c r="R2" s="16"/>
      <c r="S2" s="16"/>
      <c r="T2" s="16"/>
      <c r="U2" s="16"/>
    </row>
    <row r="3" spans="2:28" ht="30" x14ac:dyDescent="0.6">
      <c r="B3" s="147" t="s">
        <v>47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6"/>
      <c r="R3" s="16"/>
    </row>
    <row r="4" spans="2:28" ht="30" x14ac:dyDescent="0.6">
      <c r="B4" s="147" t="s">
        <v>222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6"/>
      <c r="R4" s="16"/>
    </row>
    <row r="5" spans="2:28" ht="54" customHeight="1" x14ac:dyDescent="0.6"/>
    <row r="6" spans="2:28" s="2" customFormat="1" ht="30" x14ac:dyDescent="0.55000000000000004">
      <c r="B6" s="13" t="s">
        <v>115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15" customFormat="1" ht="27" customHeight="1" x14ac:dyDescent="0.6">
      <c r="B7" s="148" t="s">
        <v>51</v>
      </c>
      <c r="D7" s="149" t="s">
        <v>49</v>
      </c>
      <c r="E7" s="149" t="s">
        <v>49</v>
      </c>
      <c r="F7" s="149" t="s">
        <v>49</v>
      </c>
      <c r="G7" s="149" t="s">
        <v>49</v>
      </c>
      <c r="H7" s="149" t="s">
        <v>49</v>
      </c>
      <c r="I7" s="149" t="s">
        <v>49</v>
      </c>
      <c r="J7" s="149" t="s">
        <v>49</v>
      </c>
      <c r="L7" s="149" t="s">
        <v>50</v>
      </c>
      <c r="M7" s="149" t="s">
        <v>50</v>
      </c>
      <c r="N7" s="149" t="s">
        <v>50</v>
      </c>
      <c r="O7" s="149" t="s">
        <v>50</v>
      </c>
      <c r="P7" s="149" t="s">
        <v>50</v>
      </c>
      <c r="Q7" s="149" t="s">
        <v>50</v>
      </c>
      <c r="R7" s="149" t="s">
        <v>50</v>
      </c>
    </row>
    <row r="8" spans="2:28" s="45" customFormat="1" ht="48" customHeight="1" x14ac:dyDescent="0.75">
      <c r="B8" s="148" t="s">
        <v>51</v>
      </c>
      <c r="D8" s="189" t="s">
        <v>72</v>
      </c>
      <c r="E8" s="46"/>
      <c r="F8" s="189" t="s">
        <v>69</v>
      </c>
      <c r="G8" s="46"/>
      <c r="H8" s="189" t="s">
        <v>70</v>
      </c>
      <c r="I8" s="46"/>
      <c r="J8" s="189" t="s">
        <v>73</v>
      </c>
      <c r="L8" s="189" t="s">
        <v>72</v>
      </c>
      <c r="M8" s="46"/>
      <c r="N8" s="189" t="s">
        <v>69</v>
      </c>
      <c r="O8" s="46"/>
      <c r="P8" s="189" t="s">
        <v>70</v>
      </c>
      <c r="Q8" s="46"/>
      <c r="R8" s="189" t="s">
        <v>73</v>
      </c>
    </row>
    <row r="9" spans="2:28" ht="21.75" x14ac:dyDescent="0.6">
      <c r="B9" s="41" t="s">
        <v>145</v>
      </c>
      <c r="C9" s="4"/>
      <c r="D9" s="83">
        <v>494939859</v>
      </c>
      <c r="E9" s="6"/>
      <c r="F9" s="83">
        <v>-48538300</v>
      </c>
      <c r="G9" s="6"/>
      <c r="H9" s="83">
        <v>0</v>
      </c>
      <c r="I9" s="6"/>
      <c r="J9" s="83">
        <v>446401559</v>
      </c>
      <c r="K9" s="6"/>
      <c r="L9" s="83">
        <v>494939859</v>
      </c>
      <c r="M9" s="6"/>
      <c r="N9" s="83">
        <v>-48538300</v>
      </c>
      <c r="O9" s="6"/>
      <c r="P9" s="83">
        <v>0</v>
      </c>
      <c r="Q9" s="4"/>
      <c r="R9" s="83">
        <v>446401559</v>
      </c>
    </row>
    <row r="10" spans="2:28" ht="21.75" x14ac:dyDescent="0.6">
      <c r="B10" s="4" t="s">
        <v>204</v>
      </c>
      <c r="C10" s="4"/>
      <c r="D10" s="84">
        <v>0</v>
      </c>
      <c r="E10" s="6"/>
      <c r="F10" s="84">
        <v>11637891</v>
      </c>
      <c r="G10" s="6"/>
      <c r="H10" s="84">
        <v>0</v>
      </c>
      <c r="I10" s="6"/>
      <c r="J10" s="84">
        <v>11637891</v>
      </c>
      <c r="K10" s="6"/>
      <c r="L10" s="84">
        <v>0</v>
      </c>
      <c r="M10" s="6"/>
      <c r="N10" s="84">
        <v>11637891</v>
      </c>
      <c r="O10" s="6"/>
      <c r="P10" s="84">
        <v>0</v>
      </c>
      <c r="Q10" s="4"/>
      <c r="R10" s="84">
        <v>11637891</v>
      </c>
      <c r="V10" s="119">
        <v>-2.8E-3</v>
      </c>
    </row>
    <row r="11" spans="2:28" ht="21.75" x14ac:dyDescent="0.6">
      <c r="B11" s="4" t="s">
        <v>143</v>
      </c>
      <c r="C11" s="4"/>
      <c r="D11" s="84">
        <v>0</v>
      </c>
      <c r="E11" s="6"/>
      <c r="F11" s="84">
        <v>51931</v>
      </c>
      <c r="G11" s="6"/>
      <c r="H11" s="84">
        <v>0</v>
      </c>
      <c r="I11" s="6"/>
      <c r="J11" s="84">
        <v>51931</v>
      </c>
      <c r="K11" s="6"/>
      <c r="L11" s="84">
        <v>0</v>
      </c>
      <c r="M11" s="6"/>
      <c r="N11" s="84">
        <v>51931</v>
      </c>
      <c r="O11" s="6"/>
      <c r="P11" s="84">
        <v>0</v>
      </c>
      <c r="Q11" s="4"/>
      <c r="R11" s="84">
        <v>51931</v>
      </c>
      <c r="V11" s="119">
        <v>-6.1000000000000004E-3</v>
      </c>
    </row>
    <row r="12" spans="2:28" ht="21.75" x14ac:dyDescent="0.6">
      <c r="B12" s="4" t="s">
        <v>101</v>
      </c>
      <c r="C12" s="4"/>
      <c r="D12" s="84">
        <v>0</v>
      </c>
      <c r="E12" s="6"/>
      <c r="F12" s="84">
        <v>-3366489</v>
      </c>
      <c r="G12" s="6"/>
      <c r="H12" s="84">
        <v>0</v>
      </c>
      <c r="I12" s="6"/>
      <c r="J12" s="84">
        <v>-3366489</v>
      </c>
      <c r="K12" s="6"/>
      <c r="L12" s="84">
        <v>0</v>
      </c>
      <c r="M12" s="6"/>
      <c r="N12" s="84">
        <v>-3366489</v>
      </c>
      <c r="O12" s="6"/>
      <c r="P12" s="84">
        <v>0</v>
      </c>
      <c r="Q12" s="4"/>
      <c r="R12" s="84">
        <v>-3366489</v>
      </c>
    </row>
    <row r="13" spans="2:28" ht="21.75" x14ac:dyDescent="0.6">
      <c r="B13" s="4" t="s">
        <v>185</v>
      </c>
      <c r="C13" s="4"/>
      <c r="D13" s="84">
        <v>0</v>
      </c>
      <c r="E13" s="6"/>
      <c r="F13" s="84">
        <v>-5214654</v>
      </c>
      <c r="G13" s="6"/>
      <c r="H13" s="84">
        <v>0</v>
      </c>
      <c r="I13" s="6"/>
      <c r="J13" s="84">
        <v>-5214654</v>
      </c>
      <c r="K13" s="6"/>
      <c r="L13" s="84">
        <v>0</v>
      </c>
      <c r="M13" s="6"/>
      <c r="N13" s="84">
        <v>-5214654</v>
      </c>
      <c r="O13" s="6"/>
      <c r="P13" s="84">
        <v>0</v>
      </c>
      <c r="Q13" s="4"/>
      <c r="R13" s="84">
        <v>-5214654</v>
      </c>
      <c r="V13" s="1">
        <f>SUM(V10:V11)</f>
        <v>-8.8999999999999999E-3</v>
      </c>
    </row>
    <row r="14" spans="2:28" ht="21.75" x14ac:dyDescent="0.6">
      <c r="B14" s="4" t="s">
        <v>215</v>
      </c>
      <c r="C14" s="4"/>
      <c r="D14" s="84">
        <v>0</v>
      </c>
      <c r="E14" s="6"/>
      <c r="F14" s="84">
        <v>0</v>
      </c>
      <c r="G14" s="6"/>
      <c r="H14" s="84">
        <v>-13209603</v>
      </c>
      <c r="I14" s="6"/>
      <c r="J14" s="84">
        <v>-13209603</v>
      </c>
      <c r="K14" s="6"/>
      <c r="L14" s="84">
        <v>0</v>
      </c>
      <c r="M14" s="6"/>
      <c r="N14" s="84">
        <v>0</v>
      </c>
      <c r="O14" s="6"/>
      <c r="P14" s="84">
        <v>-13209603</v>
      </c>
      <c r="Q14" s="4"/>
      <c r="R14" s="84">
        <v>-13209603</v>
      </c>
    </row>
    <row r="15" spans="2:28" ht="21.75" x14ac:dyDescent="0.6">
      <c r="B15" s="4" t="s">
        <v>212</v>
      </c>
      <c r="C15" s="4"/>
      <c r="D15" s="84">
        <v>0</v>
      </c>
      <c r="E15" s="6"/>
      <c r="F15" s="84">
        <v>0</v>
      </c>
      <c r="G15" s="6"/>
      <c r="H15" s="84">
        <v>-17842764</v>
      </c>
      <c r="I15" s="6"/>
      <c r="J15" s="84">
        <v>-17842764</v>
      </c>
      <c r="K15" s="6"/>
      <c r="L15" s="84">
        <v>0</v>
      </c>
      <c r="M15" s="6"/>
      <c r="N15" s="84">
        <v>0</v>
      </c>
      <c r="O15" s="6"/>
      <c r="P15" s="84">
        <v>-17842764</v>
      </c>
      <c r="Q15" s="4"/>
      <c r="R15" s="84">
        <v>-17842764</v>
      </c>
    </row>
    <row r="16" spans="2:28" ht="21.75" x14ac:dyDescent="0.6">
      <c r="B16" s="4" t="s">
        <v>96</v>
      </c>
      <c r="C16" s="4"/>
      <c r="D16" s="84">
        <v>0</v>
      </c>
      <c r="E16" s="6"/>
      <c r="F16" s="84">
        <v>-22921844</v>
      </c>
      <c r="G16" s="6"/>
      <c r="H16" s="84">
        <v>0</v>
      </c>
      <c r="I16" s="6"/>
      <c r="J16" s="84">
        <v>-22921844</v>
      </c>
      <c r="K16" s="6"/>
      <c r="L16" s="84">
        <v>0</v>
      </c>
      <c r="M16" s="6"/>
      <c r="N16" s="84">
        <v>-22921844</v>
      </c>
      <c r="O16" s="6"/>
      <c r="P16" s="84">
        <v>0</v>
      </c>
      <c r="Q16" s="4"/>
      <c r="R16" s="84">
        <v>-22921844</v>
      </c>
    </row>
    <row r="17" spans="2:18" ht="21.75" x14ac:dyDescent="0.6">
      <c r="B17" s="4" t="s">
        <v>99</v>
      </c>
      <c r="C17" s="4"/>
      <c r="D17" s="84">
        <v>0</v>
      </c>
      <c r="E17" s="6"/>
      <c r="F17" s="84">
        <v>-34586469</v>
      </c>
      <c r="G17" s="6"/>
      <c r="H17" s="84">
        <v>0</v>
      </c>
      <c r="I17" s="6"/>
      <c r="J17" s="84">
        <v>-34586469</v>
      </c>
      <c r="K17" s="6"/>
      <c r="L17" s="84">
        <v>0</v>
      </c>
      <c r="M17" s="6"/>
      <c r="N17" s="84">
        <v>-34586469</v>
      </c>
      <c r="O17" s="6"/>
      <c r="P17" s="84">
        <v>0</v>
      </c>
      <c r="Q17" s="4"/>
      <c r="R17" s="84">
        <v>-34586469</v>
      </c>
    </row>
    <row r="18" spans="2:18" ht="21.75" x14ac:dyDescent="0.6">
      <c r="B18" s="4" t="s">
        <v>193</v>
      </c>
      <c r="C18" s="4"/>
      <c r="D18" s="84">
        <v>0</v>
      </c>
      <c r="E18" s="6"/>
      <c r="F18" s="84">
        <v>-37215453</v>
      </c>
      <c r="G18" s="6"/>
      <c r="H18" s="84">
        <v>0</v>
      </c>
      <c r="I18" s="6"/>
      <c r="J18" s="84">
        <v>-37215453</v>
      </c>
      <c r="K18" s="6"/>
      <c r="L18" s="84">
        <v>0</v>
      </c>
      <c r="M18" s="6"/>
      <c r="N18" s="84">
        <v>-37215453</v>
      </c>
      <c r="O18" s="6"/>
      <c r="P18" s="84">
        <v>0</v>
      </c>
      <c r="Q18" s="4"/>
      <c r="R18" s="84">
        <v>-37215453</v>
      </c>
    </row>
    <row r="19" spans="2:18" ht="21.75" x14ac:dyDescent="0.6">
      <c r="B19" s="4" t="s">
        <v>196</v>
      </c>
      <c r="C19" s="4"/>
      <c r="D19" s="84">
        <v>0</v>
      </c>
      <c r="E19" s="6"/>
      <c r="F19" s="84">
        <v>-60658003</v>
      </c>
      <c r="G19" s="6"/>
      <c r="H19" s="84">
        <v>0</v>
      </c>
      <c r="I19" s="6"/>
      <c r="J19" s="84">
        <v>-60658003</v>
      </c>
      <c r="K19" s="6"/>
      <c r="L19" s="84">
        <v>0</v>
      </c>
      <c r="M19" s="6"/>
      <c r="N19" s="84">
        <v>-60658003</v>
      </c>
      <c r="O19" s="6"/>
      <c r="P19" s="84">
        <v>0</v>
      </c>
      <c r="Q19" s="4"/>
      <c r="R19" s="84">
        <v>-60658003</v>
      </c>
    </row>
    <row r="20" spans="2:18" ht="21.75" x14ac:dyDescent="0.6">
      <c r="B20" s="4" t="s">
        <v>207</v>
      </c>
      <c r="C20" s="4"/>
      <c r="D20" s="84">
        <v>0</v>
      </c>
      <c r="E20" s="6"/>
      <c r="F20" s="84">
        <v>-133428711</v>
      </c>
      <c r="G20" s="6"/>
      <c r="H20" s="84">
        <v>0</v>
      </c>
      <c r="I20" s="6"/>
      <c r="J20" s="84">
        <v>-133428711</v>
      </c>
      <c r="K20" s="6"/>
      <c r="L20" s="84">
        <v>0</v>
      </c>
      <c r="M20" s="6"/>
      <c r="N20" s="84">
        <v>-133428711</v>
      </c>
      <c r="O20" s="6"/>
      <c r="P20" s="84">
        <v>0</v>
      </c>
      <c r="Q20" s="4"/>
      <c r="R20" s="84">
        <v>-133428711</v>
      </c>
    </row>
    <row r="21" spans="2:18" ht="21.75" x14ac:dyDescent="0.6">
      <c r="B21" s="4" t="s">
        <v>97</v>
      </c>
      <c r="C21" s="4"/>
      <c r="D21" s="84">
        <v>0</v>
      </c>
      <c r="E21" s="6"/>
      <c r="F21" s="84">
        <v>-153200061</v>
      </c>
      <c r="G21" s="6"/>
      <c r="H21" s="84">
        <v>0</v>
      </c>
      <c r="I21" s="6"/>
      <c r="J21" s="84">
        <v>-153200061</v>
      </c>
      <c r="K21" s="6"/>
      <c r="L21" s="84">
        <v>0</v>
      </c>
      <c r="M21" s="6"/>
      <c r="N21" s="84">
        <v>-153200061</v>
      </c>
      <c r="O21" s="6"/>
      <c r="P21" s="84">
        <v>0</v>
      </c>
      <c r="Q21" s="4"/>
      <c r="R21" s="84">
        <v>-153200061</v>
      </c>
    </row>
    <row r="22" spans="2:18" ht="21.75" x14ac:dyDescent="0.6">
      <c r="B22" s="4" t="s">
        <v>162</v>
      </c>
      <c r="C22" s="4"/>
      <c r="D22" s="84">
        <v>0</v>
      </c>
      <c r="E22" s="6"/>
      <c r="F22" s="84">
        <v>37461205</v>
      </c>
      <c r="G22" s="6"/>
      <c r="H22" s="84">
        <v>-291108616</v>
      </c>
      <c r="I22" s="6"/>
      <c r="J22" s="84">
        <v>-253647411</v>
      </c>
      <c r="K22" s="6"/>
      <c r="L22" s="84">
        <v>0</v>
      </c>
      <c r="M22" s="6"/>
      <c r="N22" s="84">
        <v>37461205</v>
      </c>
      <c r="O22" s="6"/>
      <c r="P22" s="84">
        <v>-291108616</v>
      </c>
      <c r="Q22" s="4"/>
      <c r="R22" s="84">
        <v>-253647411</v>
      </c>
    </row>
    <row r="23" spans="2:18" ht="21.75" x14ac:dyDescent="0.6">
      <c r="B23" s="4"/>
      <c r="C23" s="4"/>
      <c r="D23" s="84"/>
      <c r="E23" s="6"/>
      <c r="F23" s="84"/>
      <c r="G23" s="6"/>
      <c r="H23" s="84"/>
      <c r="I23" s="6"/>
      <c r="J23" s="84"/>
      <c r="K23" s="6"/>
      <c r="L23" s="84">
        <v>0</v>
      </c>
      <c r="M23" s="6"/>
      <c r="N23" s="84"/>
      <c r="O23" s="6"/>
      <c r="P23" s="84"/>
      <c r="Q23" s="4"/>
      <c r="R23" s="84"/>
    </row>
    <row r="24" spans="2:18" ht="24.75" thickBot="1" x14ac:dyDescent="0.65">
      <c r="B24" s="25" t="s">
        <v>82</v>
      </c>
      <c r="D24" s="86">
        <f>SUM(D9:D23)</f>
        <v>494939859</v>
      </c>
      <c r="E24" s="86">
        <f t="shared" ref="E24:K24" si="0">SUM(E9:E22)</f>
        <v>0</v>
      </c>
      <c r="F24" s="86">
        <f t="shared" si="0"/>
        <v>-449978957</v>
      </c>
      <c r="G24" s="86">
        <f t="shared" si="0"/>
        <v>0</v>
      </c>
      <c r="H24" s="86">
        <f t="shared" si="0"/>
        <v>-322160983</v>
      </c>
      <c r="I24" s="86">
        <f t="shared" si="0"/>
        <v>0</v>
      </c>
      <c r="J24" s="86">
        <f t="shared" si="0"/>
        <v>-277200081</v>
      </c>
      <c r="K24" s="86">
        <f t="shared" si="0"/>
        <v>0</v>
      </c>
      <c r="L24" s="86">
        <f>SUM(L9:L23)</f>
        <v>494939859</v>
      </c>
      <c r="M24" s="86">
        <f t="shared" ref="M24:R24" si="1">SUM(M9:M22)</f>
        <v>0</v>
      </c>
      <c r="N24" s="86">
        <f t="shared" si="1"/>
        <v>-449978957</v>
      </c>
      <c r="O24" s="86">
        <f t="shared" si="1"/>
        <v>0</v>
      </c>
      <c r="P24" s="86">
        <f t="shared" si="1"/>
        <v>-322160983</v>
      </c>
      <c r="Q24" s="86">
        <f t="shared" si="1"/>
        <v>0</v>
      </c>
      <c r="R24" s="86">
        <f t="shared" si="1"/>
        <v>-277200081</v>
      </c>
    </row>
    <row r="25" spans="2:18" ht="21.75" thickTop="1" x14ac:dyDescent="0.6">
      <c r="L25"/>
    </row>
    <row r="26" spans="2:18" ht="30" x14ac:dyDescent="0.75">
      <c r="J26" s="49">
        <v>14</v>
      </c>
      <c r="L26"/>
    </row>
    <row r="27" spans="2:18" x14ac:dyDescent="0.6">
      <c r="L27"/>
    </row>
    <row r="28" spans="2:18" x14ac:dyDescent="0.6">
      <c r="L28"/>
    </row>
    <row r="29" spans="2:18" x14ac:dyDescent="0.6">
      <c r="L29"/>
    </row>
    <row r="30" spans="2:18" x14ac:dyDescent="0.6">
      <c r="L30"/>
    </row>
  </sheetData>
  <sortState xmlns:xlrd2="http://schemas.microsoft.com/office/spreadsheetml/2017/richdata2" ref="B9:R22">
    <sortCondition descending="1" ref="R9:R22"/>
  </sortState>
  <mergeCells count="14"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7" right="0.7" top="0.25" bottom="0.25" header="0.3" footer="0.3"/>
  <pageSetup paperSize="9" scale="6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33"/>
  <sheetViews>
    <sheetView rightToLeft="1" view="pageBreakPreview" topLeftCell="A5" zoomScale="70" zoomScaleNormal="70" zoomScaleSheetLayoutView="70" workbookViewId="0">
      <selection activeCell="F31" sqref="F31"/>
    </sheetView>
  </sheetViews>
  <sheetFormatPr defaultRowHeight="21.75" customHeight="1" x14ac:dyDescent="0.55000000000000004"/>
  <cols>
    <col min="1" max="1" width="3" style="2" customWidth="1"/>
    <col min="2" max="2" width="46.85546875" style="2" customWidth="1"/>
    <col min="3" max="3" width="1" style="2" customWidth="1"/>
    <col min="4" max="4" width="22" style="2" bestFit="1" customWidth="1"/>
    <col min="5" max="5" width="1" style="2" customWidth="1"/>
    <col min="6" max="6" width="18.140625" style="2" customWidth="1"/>
    <col min="7" max="7" width="1" style="2" customWidth="1"/>
    <col min="8" max="8" width="18.28515625" style="2" customWidth="1"/>
    <col min="9" max="9" width="1" style="2" customWidth="1"/>
    <col min="10" max="10" width="18.4257812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147" t="s">
        <v>118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spans="2:28" ht="31.5" customHeight="1" x14ac:dyDescent="0.55000000000000004">
      <c r="B3" s="147" t="s">
        <v>47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2:28" ht="31.5" customHeight="1" x14ac:dyDescent="0.55000000000000004">
      <c r="B4" s="147" t="s">
        <v>222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</row>
    <row r="5" spans="2:28" ht="73.5" customHeight="1" x14ac:dyDescent="0.55000000000000004"/>
    <row r="6" spans="2:28" ht="30" x14ac:dyDescent="0.55000000000000004">
      <c r="B6" s="13" t="s">
        <v>116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4" customFormat="1" ht="45" customHeight="1" x14ac:dyDescent="0.55000000000000004">
      <c r="B8" s="151" t="s">
        <v>74</v>
      </c>
      <c r="C8" s="151" t="s">
        <v>74</v>
      </c>
      <c r="D8" s="151" t="s">
        <v>74</v>
      </c>
      <c r="F8" s="151" t="s">
        <v>49</v>
      </c>
      <c r="G8" s="151" t="s">
        <v>49</v>
      </c>
      <c r="H8" s="151" t="s">
        <v>49</v>
      </c>
      <c r="J8" s="151" t="s">
        <v>50</v>
      </c>
      <c r="K8" s="151" t="s">
        <v>50</v>
      </c>
      <c r="L8" s="151" t="s">
        <v>50</v>
      </c>
    </row>
    <row r="9" spans="2:28" s="36" customFormat="1" ht="50.25" customHeight="1" x14ac:dyDescent="0.6">
      <c r="B9" s="186" t="s">
        <v>75</v>
      </c>
      <c r="D9" s="186" t="s">
        <v>37</v>
      </c>
      <c r="F9" s="186" t="s">
        <v>76</v>
      </c>
      <c r="H9" s="186" t="s">
        <v>77</v>
      </c>
      <c r="J9" s="186" t="s">
        <v>76</v>
      </c>
      <c r="L9" s="186" t="s">
        <v>77</v>
      </c>
    </row>
    <row r="10" spans="2:28" s="4" customFormat="1" ht="21.75" customHeight="1" x14ac:dyDescent="0.55000000000000004">
      <c r="B10" s="41" t="s">
        <v>190</v>
      </c>
      <c r="D10" s="63" t="s">
        <v>209</v>
      </c>
      <c r="F10" s="83">
        <v>755867389</v>
      </c>
      <c r="G10" s="6"/>
      <c r="H10" s="11" t="s">
        <v>56</v>
      </c>
      <c r="I10" s="6"/>
      <c r="J10" s="83">
        <v>755867389</v>
      </c>
      <c r="K10" s="6"/>
      <c r="L10" s="117"/>
    </row>
    <row r="11" spans="2:28" s="4" customFormat="1" ht="21.75" customHeight="1" x14ac:dyDescent="0.55000000000000004">
      <c r="B11" s="4" t="s">
        <v>174</v>
      </c>
      <c r="D11" s="62" t="s">
        <v>175</v>
      </c>
      <c r="F11" s="84">
        <v>490978961</v>
      </c>
      <c r="G11" s="6"/>
      <c r="H11" s="6" t="s">
        <v>56</v>
      </c>
      <c r="I11" s="6"/>
      <c r="J11" s="84">
        <v>490978961</v>
      </c>
      <c r="K11" s="6"/>
      <c r="L11" s="38"/>
    </row>
    <row r="12" spans="2:28" s="4" customFormat="1" ht="21.75" customHeight="1" x14ac:dyDescent="0.55000000000000004">
      <c r="B12" s="4" t="s">
        <v>179</v>
      </c>
      <c r="D12" s="62" t="s">
        <v>224</v>
      </c>
      <c r="F12" s="84">
        <v>380874300</v>
      </c>
      <c r="G12" s="6"/>
      <c r="H12" s="6" t="s">
        <v>56</v>
      </c>
      <c r="I12" s="6"/>
      <c r="J12" s="84">
        <v>380874300</v>
      </c>
      <c r="K12" s="6"/>
      <c r="L12" s="38"/>
    </row>
    <row r="13" spans="2:28" s="4" customFormat="1" ht="21.75" customHeight="1" x14ac:dyDescent="0.55000000000000004">
      <c r="B13" s="4" t="s">
        <v>174</v>
      </c>
      <c r="D13" s="62" t="s">
        <v>177</v>
      </c>
      <c r="F13" s="84">
        <v>211128068</v>
      </c>
      <c r="G13" s="6"/>
      <c r="H13" s="6" t="s">
        <v>56</v>
      </c>
      <c r="I13" s="6"/>
      <c r="J13" s="84">
        <v>211128068</v>
      </c>
      <c r="K13" s="6"/>
      <c r="L13" s="38"/>
    </row>
    <row r="14" spans="2:28" s="4" customFormat="1" ht="21.75" customHeight="1" x14ac:dyDescent="0.55000000000000004">
      <c r="B14" s="4" t="s">
        <v>179</v>
      </c>
      <c r="D14" s="62" t="s">
        <v>180</v>
      </c>
      <c r="F14" s="84">
        <v>168430497</v>
      </c>
      <c r="G14" s="6"/>
      <c r="H14" s="6" t="s">
        <v>56</v>
      </c>
      <c r="I14" s="6"/>
      <c r="J14" s="84">
        <v>168430497</v>
      </c>
      <c r="K14" s="6"/>
      <c r="L14" s="38"/>
    </row>
    <row r="15" spans="2:28" s="4" customFormat="1" ht="21.75" customHeight="1" x14ac:dyDescent="0.55000000000000004">
      <c r="B15" s="4" t="s">
        <v>179</v>
      </c>
      <c r="D15" s="62" t="s">
        <v>186</v>
      </c>
      <c r="F15" s="84">
        <v>123448905</v>
      </c>
      <c r="G15" s="6"/>
      <c r="H15" s="6" t="s">
        <v>56</v>
      </c>
      <c r="I15" s="6"/>
      <c r="J15" s="84">
        <v>123448905</v>
      </c>
      <c r="K15" s="6"/>
      <c r="L15" s="38"/>
    </row>
    <row r="16" spans="2:28" s="4" customFormat="1" ht="21.75" customHeight="1" x14ac:dyDescent="0.55000000000000004">
      <c r="B16" s="4" t="s">
        <v>106</v>
      </c>
      <c r="D16" s="62" t="s">
        <v>140</v>
      </c>
      <c r="F16" s="84">
        <v>43672</v>
      </c>
      <c r="G16" s="6"/>
      <c r="H16" s="6" t="s">
        <v>56</v>
      </c>
      <c r="I16" s="6"/>
      <c r="J16" s="84">
        <v>43672</v>
      </c>
      <c r="K16" s="6"/>
      <c r="L16" s="38"/>
    </row>
    <row r="17" spans="2:12" s="4" customFormat="1" ht="21.75" customHeight="1" x14ac:dyDescent="0.55000000000000004">
      <c r="B17" s="4" t="s">
        <v>156</v>
      </c>
      <c r="D17" s="62" t="s">
        <v>157</v>
      </c>
      <c r="F17" s="84">
        <v>30937</v>
      </c>
      <c r="G17" s="6"/>
      <c r="H17" s="6" t="s">
        <v>56</v>
      </c>
      <c r="I17" s="6"/>
      <c r="J17" s="84">
        <v>30937</v>
      </c>
      <c r="K17" s="6"/>
      <c r="L17" s="38"/>
    </row>
    <row r="18" spans="2:12" s="4" customFormat="1" ht="21.75" customHeight="1" x14ac:dyDescent="0.55000000000000004">
      <c r="B18" s="4" t="s">
        <v>124</v>
      </c>
      <c r="D18" s="62" t="s">
        <v>125</v>
      </c>
      <c r="F18" s="84">
        <v>28144</v>
      </c>
      <c r="G18" s="6"/>
      <c r="H18" s="6" t="s">
        <v>56</v>
      </c>
      <c r="I18" s="6"/>
      <c r="J18" s="84">
        <v>28144</v>
      </c>
      <c r="K18" s="6"/>
      <c r="L18" s="38"/>
    </row>
    <row r="19" spans="2:12" s="4" customFormat="1" ht="21.75" customHeight="1" x14ac:dyDescent="0.55000000000000004">
      <c r="B19" s="4" t="s">
        <v>179</v>
      </c>
      <c r="D19" s="62" t="s">
        <v>181</v>
      </c>
      <c r="F19" s="84">
        <v>3763</v>
      </c>
      <c r="G19" s="6"/>
      <c r="H19" s="6" t="s">
        <v>56</v>
      </c>
      <c r="I19" s="6"/>
      <c r="J19" s="84">
        <v>3763</v>
      </c>
      <c r="K19" s="6"/>
      <c r="L19" s="38"/>
    </row>
    <row r="20" spans="2:12" s="4" customFormat="1" ht="21.75" customHeight="1" x14ac:dyDescent="0.55000000000000004">
      <c r="B20" s="4" t="s">
        <v>190</v>
      </c>
      <c r="D20" s="62" t="s">
        <v>192</v>
      </c>
      <c r="F20" s="84">
        <v>3757</v>
      </c>
      <c r="G20" s="6"/>
      <c r="H20" s="6" t="s">
        <v>56</v>
      </c>
      <c r="I20" s="6"/>
      <c r="J20" s="84">
        <v>3757</v>
      </c>
      <c r="K20" s="6"/>
      <c r="L20" s="38"/>
    </row>
    <row r="21" spans="2:12" s="4" customFormat="1" ht="21.75" customHeight="1" x14ac:dyDescent="0.55000000000000004">
      <c r="B21" s="4" t="s">
        <v>44</v>
      </c>
      <c r="D21" s="62" t="s">
        <v>122</v>
      </c>
      <c r="F21" s="84">
        <v>3695</v>
      </c>
      <c r="G21" s="6"/>
      <c r="H21" s="6" t="s">
        <v>56</v>
      </c>
      <c r="I21" s="6"/>
      <c r="J21" s="84">
        <v>3695</v>
      </c>
      <c r="K21" s="6"/>
      <c r="L21" s="38"/>
    </row>
    <row r="22" spans="2:12" s="4" customFormat="1" ht="21.75" customHeight="1" x14ac:dyDescent="0.55000000000000004">
      <c r="B22" s="4" t="s">
        <v>174</v>
      </c>
      <c r="D22" s="62" t="s">
        <v>182</v>
      </c>
      <c r="F22" s="84">
        <v>3196</v>
      </c>
      <c r="G22" s="6"/>
      <c r="H22" s="6" t="s">
        <v>56</v>
      </c>
      <c r="I22" s="6"/>
      <c r="J22" s="84">
        <v>3196</v>
      </c>
      <c r="K22" s="6"/>
      <c r="L22" s="38"/>
    </row>
    <row r="23" spans="2:12" s="4" customFormat="1" ht="21.75" customHeight="1" x14ac:dyDescent="0.55000000000000004">
      <c r="B23" s="4" t="s">
        <v>44</v>
      </c>
      <c r="D23" s="62" t="s">
        <v>121</v>
      </c>
      <c r="F23" s="84">
        <v>2283</v>
      </c>
      <c r="G23" s="6"/>
      <c r="H23" s="6" t="s">
        <v>56</v>
      </c>
      <c r="I23" s="6"/>
      <c r="J23" s="84">
        <v>2283</v>
      </c>
      <c r="K23" s="6"/>
      <c r="L23" s="38"/>
    </row>
    <row r="24" spans="2:12" s="4" customFormat="1" ht="21.75" customHeight="1" x14ac:dyDescent="0.55000000000000004">
      <c r="B24" s="4" t="s">
        <v>148</v>
      </c>
      <c r="D24" s="62" t="s">
        <v>149</v>
      </c>
      <c r="F24" s="84">
        <v>1573</v>
      </c>
      <c r="G24" s="6"/>
      <c r="H24" s="6" t="s">
        <v>56</v>
      </c>
      <c r="I24" s="6"/>
      <c r="J24" s="84">
        <v>1573</v>
      </c>
      <c r="K24" s="6"/>
      <c r="L24" s="38"/>
    </row>
    <row r="25" spans="2:12" s="4" customFormat="1" ht="21.75" customHeight="1" x14ac:dyDescent="0.55000000000000004">
      <c r="B25" s="4" t="s">
        <v>105</v>
      </c>
      <c r="D25" s="62" t="s">
        <v>138</v>
      </c>
      <c r="F25" s="84">
        <v>1546</v>
      </c>
      <c r="G25" s="6"/>
      <c r="H25" s="6" t="s">
        <v>56</v>
      </c>
      <c r="I25" s="6"/>
      <c r="J25" s="84">
        <v>1546</v>
      </c>
      <c r="K25" s="6"/>
      <c r="L25" s="38"/>
    </row>
    <row r="26" spans="2:12" s="4" customFormat="1" ht="21.75" customHeight="1" x14ac:dyDescent="0.55000000000000004">
      <c r="B26" s="4" t="s">
        <v>124</v>
      </c>
      <c r="D26" s="62" t="s">
        <v>127</v>
      </c>
      <c r="F26" s="84">
        <v>694</v>
      </c>
      <c r="G26" s="6"/>
      <c r="H26" s="6" t="s">
        <v>56</v>
      </c>
      <c r="I26" s="6"/>
      <c r="J26" s="84">
        <v>694</v>
      </c>
      <c r="K26" s="6"/>
      <c r="L26" s="38"/>
    </row>
    <row r="27" spans="2:12" s="4" customFormat="1" ht="21.75" customHeight="1" x14ac:dyDescent="0.55000000000000004">
      <c r="B27" s="4" t="s">
        <v>135</v>
      </c>
      <c r="D27" s="62" t="s">
        <v>136</v>
      </c>
      <c r="F27" s="84">
        <v>402</v>
      </c>
      <c r="G27" s="6"/>
      <c r="H27" s="6" t="s">
        <v>56</v>
      </c>
      <c r="I27" s="6"/>
      <c r="J27" s="84">
        <v>402</v>
      </c>
      <c r="K27" s="6"/>
      <c r="L27" s="38"/>
    </row>
    <row r="28" spans="2:12" s="4" customFormat="1" ht="21.75" customHeight="1" x14ac:dyDescent="0.55000000000000004">
      <c r="B28" s="4" t="s">
        <v>102</v>
      </c>
      <c r="D28" s="62" t="s">
        <v>131</v>
      </c>
      <c r="F28" s="84">
        <v>397</v>
      </c>
      <c r="G28" s="6"/>
      <c r="H28" s="6" t="s">
        <v>56</v>
      </c>
      <c r="I28" s="6"/>
      <c r="J28" s="84">
        <v>397</v>
      </c>
      <c r="K28" s="6"/>
      <c r="L28" s="38"/>
    </row>
    <row r="29" spans="2:12" s="4" customFormat="1" ht="21.75" customHeight="1" x14ac:dyDescent="0.55000000000000004">
      <c r="D29" s="62"/>
      <c r="F29" s="84"/>
      <c r="G29" s="6"/>
      <c r="H29" s="6"/>
      <c r="I29" s="6"/>
      <c r="J29" s="84"/>
      <c r="K29" s="6"/>
      <c r="L29" s="38"/>
    </row>
    <row r="30" spans="2:12" ht="21.75" customHeight="1" thickBot="1" x14ac:dyDescent="0.6">
      <c r="B30" s="190" t="s">
        <v>82</v>
      </c>
      <c r="C30" s="190"/>
      <c r="D30" s="190"/>
      <c r="F30" s="86">
        <f>SUM(F10:F29)</f>
        <v>2130852179</v>
      </c>
      <c r="G30" s="87"/>
      <c r="H30" s="88"/>
      <c r="I30" s="87"/>
      <c r="J30" s="86">
        <f>SUM(J10:J29)</f>
        <v>2130852179</v>
      </c>
      <c r="K30" s="87"/>
      <c r="L30" s="120"/>
    </row>
    <row r="31" spans="2:12" ht="21.75" customHeight="1" thickTop="1" x14ac:dyDescent="0.55000000000000004">
      <c r="L31" s="116"/>
    </row>
    <row r="32" spans="2:12" ht="30" x14ac:dyDescent="0.75">
      <c r="F32" s="52">
        <v>15</v>
      </c>
    </row>
    <row r="33" spans="12:12" ht="21.75" customHeight="1" x14ac:dyDescent="0.55000000000000004">
      <c r="L33" s="116"/>
    </row>
  </sheetData>
  <sortState xmlns:xlrd2="http://schemas.microsoft.com/office/spreadsheetml/2017/richdata2" ref="B10:J28">
    <sortCondition descending="1" ref="J10:J28"/>
  </sortState>
  <mergeCells count="13">
    <mergeCell ref="B2:L2"/>
    <mergeCell ref="B3:L3"/>
    <mergeCell ref="B4:L4"/>
    <mergeCell ref="B30:D30"/>
    <mergeCell ref="J9"/>
    <mergeCell ref="L9"/>
    <mergeCell ref="J8:L8"/>
    <mergeCell ref="B9"/>
    <mergeCell ref="D9"/>
    <mergeCell ref="B8:D8"/>
    <mergeCell ref="F9"/>
    <mergeCell ref="H9"/>
    <mergeCell ref="F8:H8"/>
  </mergeCells>
  <printOptions horizontalCentered="1" verticalCentered="1"/>
  <pageMargins left="0.7" right="0.7" top="0" bottom="0" header="0.3" footer="0.3"/>
  <pageSetup paperSize="9" scale="66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P17"/>
  <sheetViews>
    <sheetView rightToLeft="1" view="pageBreakPreview" zoomScale="70" zoomScaleNormal="70" zoomScaleSheetLayoutView="70" workbookViewId="0">
      <selection activeCell="R15" sqref="R15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16" ht="30" x14ac:dyDescent="0.55000000000000004">
      <c r="B2" s="147" t="s">
        <v>118</v>
      </c>
      <c r="C2" s="147"/>
      <c r="D2" s="147"/>
      <c r="E2" s="147"/>
      <c r="F2" s="147"/>
    </row>
    <row r="3" spans="2:16" ht="30" x14ac:dyDescent="0.55000000000000004">
      <c r="B3" s="147" t="s">
        <v>47</v>
      </c>
      <c r="C3" s="147"/>
      <c r="D3" s="147"/>
      <c r="E3" s="147"/>
      <c r="F3" s="147"/>
    </row>
    <row r="4" spans="2:16" ht="30" x14ac:dyDescent="0.55000000000000004">
      <c r="B4" s="147" t="s">
        <v>222</v>
      </c>
      <c r="C4" s="147"/>
      <c r="D4" s="147"/>
      <c r="E4" s="147"/>
      <c r="F4" s="147"/>
    </row>
    <row r="5" spans="2:16" ht="125.25" customHeight="1" x14ac:dyDescent="0.55000000000000004"/>
    <row r="6" spans="2:16" s="25" customFormat="1" ht="24" x14ac:dyDescent="0.6">
      <c r="B6" s="57" t="s">
        <v>117</v>
      </c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2:16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2:16" ht="30" x14ac:dyDescent="0.55000000000000004">
      <c r="B8" s="177" t="s">
        <v>78</v>
      </c>
      <c r="D8" s="147" t="s">
        <v>49</v>
      </c>
      <c r="F8" s="147" t="s">
        <v>223</v>
      </c>
    </row>
    <row r="9" spans="2:16" ht="30" x14ac:dyDescent="0.55000000000000004">
      <c r="B9" s="192" t="s">
        <v>78</v>
      </c>
      <c r="D9" s="193" t="s">
        <v>40</v>
      </c>
      <c r="F9" s="193" t="s">
        <v>40</v>
      </c>
    </row>
    <row r="10" spans="2:16" x14ac:dyDescent="0.55000000000000004">
      <c r="B10" s="2" t="s">
        <v>141</v>
      </c>
      <c r="D10" s="89">
        <v>6478497</v>
      </c>
      <c r="E10" s="87"/>
      <c r="F10" s="89">
        <v>6478497</v>
      </c>
    </row>
    <row r="11" spans="2:16" x14ac:dyDescent="0.55000000000000004">
      <c r="B11" s="2" t="s">
        <v>78</v>
      </c>
      <c r="D11" s="89">
        <v>2216974</v>
      </c>
      <c r="E11" s="87"/>
      <c r="F11" s="89">
        <v>2216974</v>
      </c>
    </row>
    <row r="12" spans="2:16" x14ac:dyDescent="0.55000000000000004">
      <c r="D12" s="89"/>
      <c r="E12" s="87"/>
      <c r="F12" s="89"/>
    </row>
    <row r="13" spans="2:16" ht="21.75" thickBot="1" x14ac:dyDescent="0.6">
      <c r="B13" s="30" t="s">
        <v>82</v>
      </c>
      <c r="D13" s="86">
        <f>SUM(D10:D11)</f>
        <v>8695471</v>
      </c>
      <c r="E13" s="87"/>
      <c r="F13" s="86">
        <f>SUM(F10:F12)</f>
        <v>8695471</v>
      </c>
    </row>
    <row r="14" spans="2:16" ht="21.75" thickTop="1" x14ac:dyDescent="0.55000000000000004"/>
    <row r="15" spans="2:16" ht="85.5" customHeight="1" x14ac:dyDescent="0.55000000000000004"/>
    <row r="16" spans="2:16" ht="54" customHeight="1" x14ac:dyDescent="0.55000000000000004"/>
    <row r="17" spans="1:6" ht="27" customHeight="1" x14ac:dyDescent="0.75">
      <c r="A17" s="191">
        <v>16</v>
      </c>
      <c r="B17" s="191"/>
      <c r="C17" s="191"/>
      <c r="D17" s="191"/>
      <c r="E17" s="191"/>
      <c r="F17" s="191"/>
    </row>
  </sheetData>
  <sortState xmlns:xlrd2="http://schemas.microsoft.com/office/spreadsheetml/2017/richdata2" ref="B10:F11">
    <sortCondition descending="1" ref="F10:F11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41"/>
  <sheetViews>
    <sheetView rightToLeft="1" view="pageBreakPreview" zoomScale="110" zoomScaleNormal="110" zoomScaleSheetLayoutView="110" workbookViewId="0">
      <selection activeCell="D9" sqref="D9:G9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47" t="s">
        <v>118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</row>
    <row r="3" spans="3:17" ht="30" x14ac:dyDescent="0.55000000000000004">
      <c r="C3" s="147" t="s">
        <v>0</v>
      </c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</row>
    <row r="4" spans="3:17" ht="30" x14ac:dyDescent="0.55000000000000004">
      <c r="C4" s="147" t="s">
        <v>222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</row>
    <row r="5" spans="3:17" ht="30" x14ac:dyDescent="0.55000000000000004"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3:17" ht="30" x14ac:dyDescent="0.55000000000000004"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3:17" ht="30" x14ac:dyDescent="0.55000000000000004">
      <c r="C7" s="48" t="s">
        <v>83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9" spans="3:17" s="6" customFormat="1" ht="34.5" customHeight="1" x14ac:dyDescent="0.25">
      <c r="C9" s="148" t="s">
        <v>89</v>
      </c>
      <c r="D9" s="149" t="s">
        <v>218</v>
      </c>
      <c r="E9" s="149" t="s">
        <v>2</v>
      </c>
      <c r="F9" s="149" t="s">
        <v>2</v>
      </c>
      <c r="G9" s="149" t="s">
        <v>2</v>
      </c>
      <c r="I9" s="149" t="s">
        <v>3</v>
      </c>
      <c r="J9" s="149" t="s">
        <v>3</v>
      </c>
      <c r="K9" s="149" t="s">
        <v>3</v>
      </c>
      <c r="M9" s="149" t="s">
        <v>223</v>
      </c>
      <c r="N9" s="149" t="s">
        <v>4</v>
      </c>
      <c r="O9" s="149" t="s">
        <v>4</v>
      </c>
      <c r="P9" s="149" t="s">
        <v>4</v>
      </c>
      <c r="Q9" s="149" t="s">
        <v>4</v>
      </c>
    </row>
    <row r="10" spans="3:17" s="6" customFormat="1" ht="44.25" customHeight="1" x14ac:dyDescent="0.25">
      <c r="C10" s="148"/>
      <c r="D10" s="11"/>
      <c r="E10" s="150" t="s">
        <v>6</v>
      </c>
      <c r="F10" s="11"/>
      <c r="G10" s="150" t="s">
        <v>7</v>
      </c>
      <c r="I10" s="150" t="s">
        <v>90</v>
      </c>
      <c r="J10" s="11"/>
      <c r="K10" s="150" t="s">
        <v>91</v>
      </c>
      <c r="L10" s="38">
        <v>0</v>
      </c>
      <c r="M10" s="150" t="s">
        <v>6</v>
      </c>
      <c r="N10" s="11"/>
      <c r="O10" s="150" t="s">
        <v>7</v>
      </c>
      <c r="Q10" s="152" t="s">
        <v>11</v>
      </c>
    </row>
    <row r="11" spans="3:17" s="6" customFormat="1" ht="39.75" customHeight="1" x14ac:dyDescent="0.25">
      <c r="C11" s="148"/>
      <c r="D11" s="10"/>
      <c r="E11" s="151" t="s">
        <v>6</v>
      </c>
      <c r="F11" s="10"/>
      <c r="G11" s="151" t="s">
        <v>7</v>
      </c>
      <c r="I11" s="151"/>
      <c r="J11" s="10"/>
      <c r="K11" s="151"/>
      <c r="L11" s="38">
        <v>0</v>
      </c>
      <c r="M11" s="151" t="s">
        <v>6</v>
      </c>
      <c r="N11" s="10"/>
      <c r="O11" s="151" t="s">
        <v>7</v>
      </c>
      <c r="Q11" s="153" t="s">
        <v>11</v>
      </c>
    </row>
    <row r="12" spans="3:17" x14ac:dyDescent="0.55000000000000004">
      <c r="C12" s="37" t="s">
        <v>86</v>
      </c>
      <c r="E12" s="127">
        <f>'اوراق مشارکت'!R28</f>
        <v>110804146927</v>
      </c>
      <c r="F12" s="27"/>
      <c r="G12" s="127">
        <f>'اوراق مشارکت'!T28</f>
        <v>128924979949</v>
      </c>
      <c r="H12" s="27"/>
      <c r="I12" s="127">
        <f>'اوراق مشارکت'!X28</f>
        <v>0</v>
      </c>
      <c r="J12" s="27"/>
      <c r="K12" s="127">
        <f>'اوراق مشارکت'!AB28</f>
        <v>16002933953</v>
      </c>
      <c r="L12" s="59">
        <v>0</v>
      </c>
      <c r="M12" s="127">
        <f>'اوراق مشارکت'!AH28</f>
        <v>97428350514</v>
      </c>
      <c r="N12" s="27"/>
      <c r="O12" s="127">
        <f>'اوراق مشارکت'!AJ28</f>
        <v>112149906047</v>
      </c>
      <c r="P12" s="27"/>
      <c r="Q12" s="59">
        <f>O12/$O$16</f>
        <v>0.43694608962906145</v>
      </c>
    </row>
    <row r="13" spans="3:17" x14ac:dyDescent="0.55000000000000004">
      <c r="C13" s="2" t="s">
        <v>142</v>
      </c>
      <c r="E13" s="127">
        <f>سپرده!L34</f>
        <v>105103775460.03619</v>
      </c>
      <c r="F13" s="27"/>
      <c r="G13" s="127">
        <f>سپرده!L34</f>
        <v>105103775460.03619</v>
      </c>
      <c r="H13" s="27"/>
      <c r="I13" s="127">
        <f>سپرده!N34</f>
        <v>91635989476</v>
      </c>
      <c r="J13" s="27"/>
      <c r="K13" s="127">
        <f>سپرده!P34</f>
        <v>94512377756</v>
      </c>
      <c r="L13" s="59">
        <v>0.3836</v>
      </c>
      <c r="M13" s="127">
        <f>سپرده!R34</f>
        <v>102227387180</v>
      </c>
      <c r="N13" s="27"/>
      <c r="O13" s="127">
        <f>سپرده!R34</f>
        <v>102227387180</v>
      </c>
      <c r="P13" s="27"/>
      <c r="Q13" s="126">
        <f>O13/$O$16</f>
        <v>0.39828706644281586</v>
      </c>
    </row>
    <row r="14" spans="3:17" x14ac:dyDescent="0.55000000000000004">
      <c r="C14" s="2" t="s">
        <v>85</v>
      </c>
      <c r="E14" s="127">
        <f>سهام!G28</f>
        <v>38011454098</v>
      </c>
      <c r="F14" s="27"/>
      <c r="G14" s="127">
        <f>سهام!I28</f>
        <v>40787260493.3172</v>
      </c>
      <c r="H14" s="27"/>
      <c r="I14" s="127">
        <f>سهام!M28</f>
        <v>0</v>
      </c>
      <c r="J14" s="27"/>
      <c r="K14" s="127">
        <f>سهام!Q28</f>
        <v>0</v>
      </c>
      <c r="L14" s="59">
        <v>0</v>
      </c>
      <c r="M14" s="127">
        <f>سهام!W28</f>
        <v>38011454098</v>
      </c>
      <c r="N14" s="27"/>
      <c r="O14" s="127">
        <f>سهام!Y28</f>
        <v>42290311104.252647</v>
      </c>
      <c r="P14" s="27"/>
      <c r="Q14" s="134">
        <f>O14/$O$16</f>
        <v>0.16476684392812266</v>
      </c>
    </row>
    <row r="15" spans="3:17" x14ac:dyDescent="0.55000000000000004">
      <c r="E15" s="3"/>
      <c r="G15" s="3"/>
      <c r="I15" s="3"/>
      <c r="K15" s="3"/>
      <c r="L15" s="116">
        <v>0.25369999999999998</v>
      </c>
      <c r="M15" s="3"/>
      <c r="O15" s="3"/>
      <c r="Q15" s="8"/>
    </row>
    <row r="16" spans="3:17" ht="21.75" thickBot="1" x14ac:dyDescent="0.6">
      <c r="C16" s="2" t="s">
        <v>82</v>
      </c>
      <c r="D16" s="3">
        <f t="shared" ref="D16:P16" si="0">SUM(D12:D14)</f>
        <v>0</v>
      </c>
      <c r="E16" s="86">
        <f>SUM(E12:E14)</f>
        <v>253919376485.03619</v>
      </c>
      <c r="F16" s="89">
        <f t="shared" si="0"/>
        <v>0</v>
      </c>
      <c r="G16" s="86">
        <f>SUM(G12:G14)</f>
        <v>274816015902.35339</v>
      </c>
      <c r="H16" s="89">
        <f t="shared" si="0"/>
        <v>0</v>
      </c>
      <c r="I16" s="86">
        <f>SUM(I12:I14)</f>
        <v>91635989476</v>
      </c>
      <c r="J16" s="89">
        <f t="shared" si="0"/>
        <v>0</v>
      </c>
      <c r="K16" s="86">
        <f>SUM(K12:K14)</f>
        <v>110515311709</v>
      </c>
      <c r="L16" s="89">
        <v>0</v>
      </c>
      <c r="M16" s="86">
        <f>SUM(M12:M14)</f>
        <v>237667191792</v>
      </c>
      <c r="N16" s="89">
        <f t="shared" si="0"/>
        <v>0</v>
      </c>
      <c r="O16" s="86">
        <f>SUM(O12:O14)</f>
        <v>256667604331.25266</v>
      </c>
      <c r="P16" s="89">
        <f t="shared" si="0"/>
        <v>0</v>
      </c>
      <c r="Q16" s="130">
        <f>O16/$O$16</f>
        <v>1</v>
      </c>
    </row>
    <row r="17" spans="9:17" ht="21.75" thickTop="1" x14ac:dyDescent="0.55000000000000004">
      <c r="L17" s="116">
        <v>0.2044</v>
      </c>
      <c r="Q17" s="8"/>
    </row>
    <row r="18" spans="9:17" x14ac:dyDescent="0.55000000000000004">
      <c r="L18" s="116">
        <v>0.11650000000000001</v>
      </c>
    </row>
    <row r="19" spans="9:17" x14ac:dyDescent="0.55000000000000004">
      <c r="L19" s="116">
        <v>0</v>
      </c>
    </row>
    <row r="20" spans="9:17" ht="30" x14ac:dyDescent="0.75">
      <c r="I20" s="49">
        <v>1</v>
      </c>
      <c r="L20" s="116">
        <v>6.3700000000000007E-2</v>
      </c>
    </row>
    <row r="21" spans="9:17" x14ac:dyDescent="0.55000000000000004">
      <c r="L21" s="116">
        <v>0</v>
      </c>
    </row>
    <row r="22" spans="9:17" x14ac:dyDescent="0.55000000000000004">
      <c r="L22" s="116">
        <v>0.13189999999999999</v>
      </c>
    </row>
    <row r="23" spans="9:17" x14ac:dyDescent="0.55000000000000004">
      <c r="L23" s="116">
        <v>3.9899999999999998E-2</v>
      </c>
    </row>
    <row r="24" spans="9:17" x14ac:dyDescent="0.55000000000000004">
      <c r="L24" s="116">
        <v>0.18509999999999999</v>
      </c>
    </row>
    <row r="25" spans="9:17" x14ac:dyDescent="0.55000000000000004">
      <c r="L25" s="116">
        <v>1.89E-2</v>
      </c>
    </row>
    <row r="26" spans="9:17" x14ac:dyDescent="0.55000000000000004">
      <c r="L26" s="116">
        <v>5.16E-2</v>
      </c>
    </row>
    <row r="27" spans="9:17" x14ac:dyDescent="0.55000000000000004">
      <c r="L27" s="116">
        <v>3.6200000000000003E-2</v>
      </c>
    </row>
    <row r="28" spans="9:17" x14ac:dyDescent="0.55000000000000004">
      <c r="L28" s="116">
        <v>0</v>
      </c>
    </row>
    <row r="29" spans="9:17" x14ac:dyDescent="0.55000000000000004">
      <c r="L29" s="116">
        <v>1.8200000000000001E-2</v>
      </c>
    </row>
    <row r="30" spans="9:17" x14ac:dyDescent="0.55000000000000004">
      <c r="L30" s="116">
        <v>3.3000000000000002E-2</v>
      </c>
    </row>
    <row r="31" spans="9:17" x14ac:dyDescent="0.55000000000000004">
      <c r="L31" s="116">
        <v>5.7999999999999996E-3</v>
      </c>
    </row>
    <row r="32" spans="9:17" x14ac:dyDescent="0.55000000000000004">
      <c r="L32" s="116">
        <v>2.0000000000000001E-4</v>
      </c>
    </row>
    <row r="33" spans="12:12" x14ac:dyDescent="0.55000000000000004">
      <c r="L33" s="116">
        <v>0</v>
      </c>
    </row>
    <row r="34" spans="12:12" x14ac:dyDescent="0.55000000000000004">
      <c r="L34" s="116">
        <v>0</v>
      </c>
    </row>
    <row r="35" spans="12:12" x14ac:dyDescent="0.55000000000000004">
      <c r="L35" s="116">
        <v>0</v>
      </c>
    </row>
    <row r="36" spans="12:12" x14ac:dyDescent="0.55000000000000004">
      <c r="L36" s="116">
        <v>1E-4</v>
      </c>
    </row>
    <row r="37" spans="12:12" x14ac:dyDescent="0.55000000000000004">
      <c r="L37" s="116">
        <v>-9.1000000000000004E-3</v>
      </c>
    </row>
    <row r="38" spans="12:12" x14ac:dyDescent="0.55000000000000004">
      <c r="L38" s="116">
        <v>0</v>
      </c>
    </row>
    <row r="39" spans="12:12" x14ac:dyDescent="0.55000000000000004">
      <c r="L39" s="116">
        <v>0</v>
      </c>
    </row>
    <row r="41" spans="12:12" x14ac:dyDescent="0.55000000000000004">
      <c r="L41" s="2">
        <f>SUM(L10:L39)</f>
        <v>1.5336999999999998</v>
      </c>
    </row>
  </sheetData>
  <sortState xmlns:xlrd2="http://schemas.microsoft.com/office/spreadsheetml/2017/richdata2" ref="E12:Q14">
    <sortCondition descending="1" ref="O12:O14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39"/>
  <sheetViews>
    <sheetView rightToLeft="1" view="pageBreakPreview" topLeftCell="A6" zoomScale="55" zoomScaleNormal="55" zoomScaleSheetLayoutView="55" workbookViewId="0">
      <selection activeCell="E29" sqref="E29"/>
    </sheetView>
  </sheetViews>
  <sheetFormatPr defaultRowHeight="33" x14ac:dyDescent="0.8"/>
  <cols>
    <col min="1" max="1" width="2.5703125" style="51" customWidth="1"/>
    <col min="2" max="2" width="1.28515625" style="51" customWidth="1"/>
    <col min="3" max="3" width="49.42578125" style="51" bestFit="1" customWidth="1"/>
    <col min="4" max="4" width="1" style="51" customWidth="1"/>
    <col min="5" max="5" width="20.28515625" style="51" customWidth="1"/>
    <col min="6" max="6" width="3.5703125" style="51" bestFit="1" customWidth="1"/>
    <col min="7" max="7" width="26.28515625" style="51" bestFit="1" customWidth="1"/>
    <col min="8" max="8" width="3.5703125" style="51" bestFit="1" customWidth="1"/>
    <col min="9" max="9" width="29.140625" style="51" bestFit="1" customWidth="1"/>
    <col min="10" max="10" width="3.5703125" style="51" bestFit="1" customWidth="1"/>
    <col min="11" max="11" width="17.28515625" style="51" bestFit="1" customWidth="1"/>
    <col min="12" max="12" width="8.42578125" style="51" customWidth="1"/>
    <col min="13" max="13" width="26.28515625" style="51" bestFit="1" customWidth="1"/>
    <col min="14" max="14" width="3.5703125" style="51" bestFit="1" customWidth="1"/>
    <col min="15" max="15" width="19.140625" style="51" bestFit="1" customWidth="1"/>
    <col min="16" max="16" width="3.5703125" style="51" bestFit="1" customWidth="1"/>
    <col min="17" max="17" width="26.28515625" style="51" bestFit="1" customWidth="1"/>
    <col min="18" max="18" width="3.5703125" style="51" bestFit="1" customWidth="1"/>
    <col min="19" max="19" width="20.7109375" style="51" customWidth="1"/>
    <col min="20" max="20" width="3.5703125" style="51" bestFit="1" customWidth="1"/>
    <col min="21" max="21" width="16.42578125" style="51" bestFit="1" customWidth="1"/>
    <col min="22" max="22" width="12.28515625" style="51" bestFit="1" customWidth="1"/>
    <col min="23" max="23" width="26.28515625" style="51" bestFit="1" customWidth="1"/>
    <col min="24" max="24" width="3.5703125" style="51" bestFit="1" customWidth="1"/>
    <col min="25" max="25" width="29.140625" style="51" bestFit="1" customWidth="1"/>
    <col min="26" max="26" width="3.5703125" style="51" bestFit="1" customWidth="1"/>
    <col min="27" max="27" width="24.85546875" style="74" customWidth="1"/>
    <col min="28" max="28" width="1" style="51" customWidth="1"/>
    <col min="29" max="29" width="9.140625" style="51" customWidth="1"/>
    <col min="30" max="16384" width="9.140625" style="51"/>
  </cols>
  <sheetData>
    <row r="2" spans="3:27" ht="46.5" x14ac:dyDescent="0.8">
      <c r="C2" s="159" t="s">
        <v>118</v>
      </c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</row>
    <row r="3" spans="3:27" ht="46.5" x14ac:dyDescent="0.8">
      <c r="C3" s="159" t="s">
        <v>0</v>
      </c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</row>
    <row r="4" spans="3:27" ht="46.5" x14ac:dyDescent="0.8">
      <c r="C4" s="159" t="s">
        <v>222</v>
      </c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</row>
    <row r="5" spans="3:27" ht="147" customHeight="1" x14ac:dyDescent="0.8">
      <c r="C5" s="68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</row>
    <row r="6" spans="3:27" ht="39" x14ac:dyDescent="0.8">
      <c r="C6" s="158" t="s">
        <v>84</v>
      </c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</row>
    <row r="8" spans="3:27" s="70" customFormat="1" ht="34.5" customHeight="1" x14ac:dyDescent="0.25">
      <c r="C8" s="154" t="s">
        <v>1</v>
      </c>
      <c r="E8" s="157" t="s">
        <v>218</v>
      </c>
      <c r="F8" s="157" t="s">
        <v>2</v>
      </c>
      <c r="G8" s="157" t="s">
        <v>2</v>
      </c>
      <c r="H8" s="157" t="s">
        <v>2</v>
      </c>
      <c r="I8" s="157" t="s">
        <v>2</v>
      </c>
      <c r="J8" s="160"/>
      <c r="K8" s="157" t="s">
        <v>3</v>
      </c>
      <c r="L8" s="157" t="s">
        <v>3</v>
      </c>
      <c r="M8" s="157" t="s">
        <v>3</v>
      </c>
      <c r="N8" s="157" t="s">
        <v>3</v>
      </c>
      <c r="O8" s="157" t="s">
        <v>3</v>
      </c>
      <c r="P8" s="157" t="s">
        <v>3</v>
      </c>
      <c r="Q8" s="157" t="s">
        <v>3</v>
      </c>
      <c r="R8" s="160"/>
      <c r="S8" s="157" t="s">
        <v>223</v>
      </c>
      <c r="T8" s="157" t="s">
        <v>4</v>
      </c>
      <c r="U8" s="157" t="s">
        <v>4</v>
      </c>
      <c r="V8" s="157" t="s">
        <v>4</v>
      </c>
      <c r="W8" s="157" t="s">
        <v>4</v>
      </c>
      <c r="X8" s="157" t="s">
        <v>4</v>
      </c>
      <c r="Y8" s="157" t="s">
        <v>4</v>
      </c>
      <c r="Z8" s="157" t="s">
        <v>4</v>
      </c>
      <c r="AA8" s="157" t="s">
        <v>4</v>
      </c>
    </row>
    <row r="9" spans="3:27" s="70" customFormat="1" ht="44.25" customHeight="1" x14ac:dyDescent="0.25">
      <c r="C9" s="154" t="s">
        <v>1</v>
      </c>
      <c r="D9" s="160"/>
      <c r="E9" s="155" t="s">
        <v>5</v>
      </c>
      <c r="F9" s="161"/>
      <c r="G9" s="155" t="s">
        <v>6</v>
      </c>
      <c r="H9" s="71"/>
      <c r="I9" s="155" t="s">
        <v>7</v>
      </c>
      <c r="J9" s="160"/>
      <c r="K9" s="155" t="s">
        <v>8</v>
      </c>
      <c r="L9" s="155" t="s">
        <v>8</v>
      </c>
      <c r="M9" s="155" t="s">
        <v>8</v>
      </c>
      <c r="N9" s="71"/>
      <c r="O9" s="155" t="s">
        <v>9</v>
      </c>
      <c r="P9" s="155" t="s">
        <v>9</v>
      </c>
      <c r="Q9" s="155" t="s">
        <v>9</v>
      </c>
      <c r="R9" s="160"/>
      <c r="S9" s="155" t="s">
        <v>5</v>
      </c>
      <c r="T9" s="161"/>
      <c r="U9" s="155" t="s">
        <v>10</v>
      </c>
      <c r="V9" s="161"/>
      <c r="W9" s="155" t="s">
        <v>6</v>
      </c>
      <c r="X9" s="161"/>
      <c r="Y9" s="155" t="s">
        <v>7</v>
      </c>
      <c r="Z9" s="160"/>
      <c r="AA9" s="155" t="s">
        <v>11</v>
      </c>
    </row>
    <row r="10" spans="3:27" s="70" customFormat="1" ht="54" customHeight="1" x14ac:dyDescent="0.25">
      <c r="C10" s="154" t="s">
        <v>1</v>
      </c>
      <c r="D10" s="160"/>
      <c r="E10" s="156" t="s">
        <v>5</v>
      </c>
      <c r="F10" s="162"/>
      <c r="G10" s="156" t="s">
        <v>6</v>
      </c>
      <c r="H10" s="72"/>
      <c r="I10" s="156" t="s">
        <v>7</v>
      </c>
      <c r="J10" s="160"/>
      <c r="K10" s="156" t="s">
        <v>5</v>
      </c>
      <c r="L10" s="118"/>
      <c r="M10" s="156" t="s">
        <v>6</v>
      </c>
      <c r="N10" s="72"/>
      <c r="O10" s="156" t="s">
        <v>5</v>
      </c>
      <c r="P10" s="72"/>
      <c r="Q10" s="156" t="s">
        <v>12</v>
      </c>
      <c r="R10" s="160"/>
      <c r="S10" s="156" t="s">
        <v>5</v>
      </c>
      <c r="T10" s="162"/>
      <c r="U10" s="156" t="s">
        <v>10</v>
      </c>
      <c r="V10" s="162"/>
      <c r="W10" s="156" t="s">
        <v>6</v>
      </c>
      <c r="X10" s="162"/>
      <c r="Y10" s="156" t="s">
        <v>7</v>
      </c>
      <c r="Z10" s="160"/>
      <c r="AA10" s="156" t="s">
        <v>11</v>
      </c>
    </row>
    <row r="11" spans="3:27" x14ac:dyDescent="0.8">
      <c r="C11" s="73" t="s">
        <v>189</v>
      </c>
      <c r="E11" s="138">
        <v>4250000</v>
      </c>
      <c r="F11" s="139"/>
      <c r="G11" s="138">
        <v>9847472924</v>
      </c>
      <c r="H11" s="139"/>
      <c r="I11" s="138">
        <v>10080164025</v>
      </c>
      <c r="J11" s="139"/>
      <c r="K11" s="138">
        <v>0</v>
      </c>
      <c r="L11" s="113"/>
      <c r="M11" s="138">
        <v>0</v>
      </c>
      <c r="N11" s="139"/>
      <c r="O11" s="138">
        <v>0</v>
      </c>
      <c r="P11" s="139"/>
      <c r="Q11" s="138">
        <v>0</v>
      </c>
      <c r="R11" s="139"/>
      <c r="S11" s="138">
        <v>4250000</v>
      </c>
      <c r="T11" s="139"/>
      <c r="U11" s="138">
        <v>2494.96</v>
      </c>
      <c r="V11" s="113"/>
      <c r="W11" s="138">
        <v>9847472924</v>
      </c>
      <c r="X11" s="139"/>
      <c r="Y11" s="138">
        <v>10540488699</v>
      </c>
      <c r="Z11" s="139"/>
      <c r="AA11" s="113">
        <f>Y11/'سرمایه گذاری ها'!$O$16</f>
        <v>4.1066689060597419E-2</v>
      </c>
    </row>
    <row r="12" spans="3:27" x14ac:dyDescent="0.8">
      <c r="C12" s="51" t="s">
        <v>219</v>
      </c>
      <c r="E12" s="138">
        <v>30000</v>
      </c>
      <c r="F12" s="139"/>
      <c r="G12" s="138">
        <v>5347557755</v>
      </c>
      <c r="H12" s="139"/>
      <c r="I12" s="138">
        <v>5263841756.25</v>
      </c>
      <c r="J12" s="139"/>
      <c r="K12" s="138">
        <v>0</v>
      </c>
      <c r="L12" s="113"/>
      <c r="M12" s="138">
        <v>0</v>
      </c>
      <c r="N12" s="139"/>
      <c r="O12" s="138">
        <v>0</v>
      </c>
      <c r="P12" s="139"/>
      <c r="Q12" s="138">
        <v>0</v>
      </c>
      <c r="R12" s="139"/>
      <c r="S12" s="138">
        <v>30000</v>
      </c>
      <c r="T12" s="139"/>
      <c r="U12" s="138">
        <v>159050</v>
      </c>
      <c r="V12" s="113"/>
      <c r="W12" s="138">
        <v>5347557755</v>
      </c>
      <c r="X12" s="139"/>
      <c r="Y12" s="138">
        <v>4765833843.75</v>
      </c>
      <c r="Z12" s="139"/>
      <c r="AA12" s="113">
        <f>Y12/'سرمایه گذاری ها'!$O$16</f>
        <v>1.8568115973059313E-2</v>
      </c>
    </row>
    <row r="13" spans="3:27" x14ac:dyDescent="0.8">
      <c r="C13" s="51" t="s">
        <v>172</v>
      </c>
      <c r="E13" s="138">
        <v>150000</v>
      </c>
      <c r="F13" s="139"/>
      <c r="G13" s="138">
        <v>3625781248</v>
      </c>
      <c r="H13" s="139"/>
      <c r="I13" s="138">
        <v>4245090525</v>
      </c>
      <c r="J13" s="139"/>
      <c r="K13" s="138">
        <v>0</v>
      </c>
      <c r="L13" s="113"/>
      <c r="M13" s="138">
        <v>0</v>
      </c>
      <c r="N13" s="139"/>
      <c r="O13" s="138">
        <v>0</v>
      </c>
      <c r="P13" s="139"/>
      <c r="Q13" s="138">
        <v>0</v>
      </c>
      <c r="R13" s="139"/>
      <c r="S13" s="138">
        <v>150000</v>
      </c>
      <c r="T13" s="139"/>
      <c r="U13" s="138">
        <v>30472</v>
      </c>
      <c r="V13" s="113"/>
      <c r="W13" s="138">
        <v>3625781248</v>
      </c>
      <c r="X13" s="139"/>
      <c r="Y13" s="138">
        <v>4543603740</v>
      </c>
      <c r="Z13" s="139"/>
      <c r="AA13" s="113">
        <f>Y13/'سرمایه گذاری ها'!$O$16</f>
        <v>1.7702287563085173E-2</v>
      </c>
    </row>
    <row r="14" spans="3:27" x14ac:dyDescent="0.8">
      <c r="C14" s="51" t="s">
        <v>158</v>
      </c>
      <c r="E14" s="138">
        <v>300000</v>
      </c>
      <c r="F14" s="139"/>
      <c r="G14" s="138">
        <v>2872567094</v>
      </c>
      <c r="H14" s="139"/>
      <c r="I14" s="138">
        <v>3316150800</v>
      </c>
      <c r="J14" s="139"/>
      <c r="K14" s="138">
        <v>0</v>
      </c>
      <c r="L14" s="113"/>
      <c r="M14" s="138">
        <v>0</v>
      </c>
      <c r="N14" s="139"/>
      <c r="O14" s="138">
        <v>0</v>
      </c>
      <c r="P14" s="139"/>
      <c r="Q14" s="138">
        <v>0</v>
      </c>
      <c r="R14" s="139"/>
      <c r="S14" s="138">
        <v>300000</v>
      </c>
      <c r="T14" s="139"/>
      <c r="U14" s="138">
        <v>11200.8</v>
      </c>
      <c r="V14" s="113"/>
      <c r="W14" s="138">
        <v>2872567094</v>
      </c>
      <c r="X14" s="139"/>
      <c r="Y14" s="138">
        <v>3340246572</v>
      </c>
      <c r="Z14" s="139"/>
      <c r="AA14" s="113">
        <f>Y14/'سرمایه گذاری ها'!$O$16</f>
        <v>1.3013900140233946E-2</v>
      </c>
    </row>
    <row r="15" spans="3:27" x14ac:dyDescent="0.8">
      <c r="C15" s="51" t="s">
        <v>184</v>
      </c>
      <c r="E15" s="138">
        <v>90000</v>
      </c>
      <c r="F15" s="139"/>
      <c r="G15" s="138">
        <v>3208969895</v>
      </c>
      <c r="H15" s="139"/>
      <c r="I15" s="138">
        <v>2682145710</v>
      </c>
      <c r="J15" s="139"/>
      <c r="K15" s="138">
        <v>0</v>
      </c>
      <c r="L15" s="113"/>
      <c r="M15" s="138">
        <v>0</v>
      </c>
      <c r="N15" s="139"/>
      <c r="O15" s="138">
        <v>0</v>
      </c>
      <c r="P15" s="139"/>
      <c r="Q15" s="138">
        <v>0</v>
      </c>
      <c r="R15" s="139"/>
      <c r="S15" s="138">
        <v>90000</v>
      </c>
      <c r="T15" s="139"/>
      <c r="U15" s="138">
        <v>30076.799999999999</v>
      </c>
      <c r="V15" s="113"/>
      <c r="W15" s="138">
        <v>3208969895</v>
      </c>
      <c r="X15" s="139"/>
      <c r="Y15" s="138">
        <v>2690805873.5999999</v>
      </c>
      <c r="Z15" s="139"/>
      <c r="AA15" s="113">
        <f>Y15/'سرمایه گذاری ها'!$O$16</f>
        <v>1.0483620948623E-2</v>
      </c>
    </row>
    <row r="16" spans="3:27" x14ac:dyDescent="0.8">
      <c r="C16" s="51" t="s">
        <v>183</v>
      </c>
      <c r="E16" s="138">
        <v>120690</v>
      </c>
      <c r="F16" s="139"/>
      <c r="G16" s="138">
        <v>2280783112</v>
      </c>
      <c r="H16" s="139"/>
      <c r="I16" s="138">
        <v>2430510610.6754999</v>
      </c>
      <c r="J16" s="139"/>
      <c r="K16" s="138">
        <v>0</v>
      </c>
      <c r="L16" s="113"/>
      <c r="M16" s="138">
        <v>0</v>
      </c>
      <c r="N16" s="139"/>
      <c r="O16" s="138">
        <v>0</v>
      </c>
      <c r="P16" s="139"/>
      <c r="Q16" s="138">
        <v>0</v>
      </c>
      <c r="R16" s="139"/>
      <c r="S16" s="138">
        <v>120690</v>
      </c>
      <c r="T16" s="139"/>
      <c r="U16" s="138">
        <v>19552</v>
      </c>
      <c r="V16" s="113"/>
      <c r="W16" s="138">
        <v>2280783112</v>
      </c>
      <c r="X16" s="139"/>
      <c r="Y16" s="138">
        <v>2345690481.2639999</v>
      </c>
      <c r="Z16" s="139"/>
      <c r="AA16" s="113">
        <f>Y16/'سرمایه گذاری ها'!$O$16</f>
        <v>9.1390204360838438E-3</v>
      </c>
    </row>
    <row r="17" spans="3:27" x14ac:dyDescent="0.8">
      <c r="C17" s="51" t="s">
        <v>220</v>
      </c>
      <c r="E17" s="138">
        <v>250000</v>
      </c>
      <c r="F17" s="139"/>
      <c r="G17" s="138">
        <v>2039149859</v>
      </c>
      <c r="H17" s="139"/>
      <c r="I17" s="138">
        <v>2000525625</v>
      </c>
      <c r="J17" s="139"/>
      <c r="K17" s="138">
        <v>0</v>
      </c>
      <c r="L17" s="113"/>
      <c r="M17" s="138">
        <v>0</v>
      </c>
      <c r="N17" s="139"/>
      <c r="O17" s="138">
        <v>0</v>
      </c>
      <c r="P17" s="139"/>
      <c r="Q17" s="138">
        <v>0</v>
      </c>
      <c r="R17" s="139"/>
      <c r="S17" s="138">
        <v>250000</v>
      </c>
      <c r="T17" s="139"/>
      <c r="U17" s="138">
        <v>9162.4</v>
      </c>
      <c r="V17" s="113"/>
      <c r="W17" s="138">
        <v>2039149859</v>
      </c>
      <c r="X17" s="139"/>
      <c r="Y17" s="138">
        <v>2276970930</v>
      </c>
      <c r="Z17" s="139"/>
      <c r="AA17" s="113">
        <f>Y17/'سرمایه گذاری ها'!$O$16</f>
        <v>8.8712829027747658E-3</v>
      </c>
    </row>
    <row r="18" spans="3:27" x14ac:dyDescent="0.8">
      <c r="C18" s="51" t="s">
        <v>211</v>
      </c>
      <c r="E18" s="138">
        <v>40000</v>
      </c>
      <c r="F18" s="139"/>
      <c r="G18" s="138">
        <v>1704780539</v>
      </c>
      <c r="H18" s="139"/>
      <c r="I18" s="138">
        <v>2017921500</v>
      </c>
      <c r="J18" s="139"/>
      <c r="K18" s="138">
        <v>0</v>
      </c>
      <c r="L18" s="113"/>
      <c r="M18" s="138">
        <v>0</v>
      </c>
      <c r="N18" s="139"/>
      <c r="O18" s="138">
        <v>0</v>
      </c>
      <c r="P18" s="139"/>
      <c r="Q18" s="138">
        <v>0</v>
      </c>
      <c r="R18" s="139"/>
      <c r="S18" s="138">
        <v>40000</v>
      </c>
      <c r="T18" s="139"/>
      <c r="U18" s="138">
        <v>57210.400000000001</v>
      </c>
      <c r="V18" s="113"/>
      <c r="W18" s="138">
        <v>1704780539</v>
      </c>
      <c r="X18" s="139"/>
      <c r="Y18" s="138">
        <v>2274799924.8000002</v>
      </c>
      <c r="Z18" s="139"/>
      <c r="AA18" s="113">
        <f>Y18/'سرمایه گذاری ها'!$O$16</f>
        <v>8.8628244718572512E-3</v>
      </c>
    </row>
    <row r="19" spans="3:27" x14ac:dyDescent="0.8">
      <c r="C19" s="51" t="s">
        <v>201</v>
      </c>
      <c r="E19" s="138">
        <v>35000</v>
      </c>
      <c r="F19" s="139"/>
      <c r="G19" s="138">
        <v>1526339839</v>
      </c>
      <c r="H19" s="139"/>
      <c r="I19" s="138">
        <v>1595201737.5</v>
      </c>
      <c r="J19" s="139"/>
      <c r="K19" s="138">
        <v>0</v>
      </c>
      <c r="L19" s="113"/>
      <c r="M19" s="138">
        <v>0</v>
      </c>
      <c r="N19" s="139"/>
      <c r="O19" s="138">
        <v>0</v>
      </c>
      <c r="P19" s="139"/>
      <c r="Q19" s="138">
        <v>0</v>
      </c>
      <c r="R19" s="139"/>
      <c r="S19" s="138">
        <v>35000</v>
      </c>
      <c r="T19" s="139"/>
      <c r="U19" s="138">
        <v>62712</v>
      </c>
      <c r="V19" s="113"/>
      <c r="W19" s="138">
        <v>1526339839</v>
      </c>
      <c r="X19" s="139"/>
      <c r="Y19" s="138">
        <v>2181860226</v>
      </c>
      <c r="Z19" s="139"/>
      <c r="AA19" s="113">
        <f>Y19/'سرمایه گذاری ها'!$O$16</f>
        <v>8.5007230721026745E-3</v>
      </c>
    </row>
    <row r="20" spans="3:27" x14ac:dyDescent="0.8">
      <c r="C20" s="51" t="s">
        <v>13</v>
      </c>
      <c r="E20" s="138">
        <v>405000</v>
      </c>
      <c r="F20" s="139"/>
      <c r="G20" s="138">
        <v>1192413522</v>
      </c>
      <c r="H20" s="139"/>
      <c r="I20" s="138">
        <v>2003289084</v>
      </c>
      <c r="J20" s="139"/>
      <c r="K20" s="138">
        <v>0</v>
      </c>
      <c r="L20" s="113"/>
      <c r="M20" s="138">
        <v>0</v>
      </c>
      <c r="N20" s="139"/>
      <c r="O20" s="138">
        <v>0</v>
      </c>
      <c r="P20" s="139"/>
      <c r="Q20" s="138">
        <v>0</v>
      </c>
      <c r="R20" s="139"/>
      <c r="S20" s="138">
        <v>405000</v>
      </c>
      <c r="T20" s="139"/>
      <c r="U20" s="138">
        <v>5272.8</v>
      </c>
      <c r="V20" s="113"/>
      <c r="W20" s="138">
        <v>1192413522</v>
      </c>
      <c r="X20" s="139"/>
      <c r="Y20" s="138">
        <v>2122777870.2</v>
      </c>
      <c r="Z20" s="139"/>
      <c r="AA20" s="113">
        <f>Y20/'سرمایه گذاری ها'!$O$16</f>
        <v>8.2705329164188719E-3</v>
      </c>
    </row>
    <row r="21" spans="3:27" x14ac:dyDescent="0.8">
      <c r="C21" s="51" t="s">
        <v>144</v>
      </c>
      <c r="E21" s="138">
        <v>20000</v>
      </c>
      <c r="F21" s="139"/>
      <c r="G21" s="138">
        <v>1099383842</v>
      </c>
      <c r="H21" s="139"/>
      <c r="I21" s="138">
        <v>1494057150</v>
      </c>
      <c r="J21" s="139"/>
      <c r="K21" s="138">
        <v>0</v>
      </c>
      <c r="L21" s="113"/>
      <c r="M21" s="138">
        <v>0</v>
      </c>
      <c r="N21" s="139"/>
      <c r="O21" s="138">
        <v>0</v>
      </c>
      <c r="P21" s="139"/>
      <c r="Q21" s="138">
        <v>0</v>
      </c>
      <c r="R21" s="139"/>
      <c r="S21" s="138">
        <v>20000</v>
      </c>
      <c r="T21" s="139"/>
      <c r="U21" s="138">
        <v>82888</v>
      </c>
      <c r="V21" s="113"/>
      <c r="W21" s="138">
        <v>1099383842</v>
      </c>
      <c r="X21" s="139"/>
      <c r="Y21" s="138">
        <v>1647896328</v>
      </c>
      <c r="Z21" s="139"/>
      <c r="AA21" s="113">
        <f>Y21/'سرمایه گذاری ها'!$O$16</f>
        <v>6.4203518488186043E-3</v>
      </c>
    </row>
    <row r="22" spans="3:27" x14ac:dyDescent="0.8">
      <c r="C22" s="51" t="s">
        <v>214</v>
      </c>
      <c r="E22" s="138">
        <v>230551</v>
      </c>
      <c r="F22" s="139"/>
      <c r="G22" s="138">
        <v>1041036797</v>
      </c>
      <c r="H22" s="139"/>
      <c r="I22" s="138">
        <v>1187606726.0720999</v>
      </c>
      <c r="J22" s="139"/>
      <c r="K22" s="138">
        <v>0</v>
      </c>
      <c r="L22" s="113"/>
      <c r="M22" s="138">
        <v>0</v>
      </c>
      <c r="N22" s="139"/>
      <c r="O22" s="138">
        <v>0</v>
      </c>
      <c r="P22" s="139"/>
      <c r="Q22" s="138">
        <v>0</v>
      </c>
      <c r="R22" s="139"/>
      <c r="S22" s="138">
        <v>230551</v>
      </c>
      <c r="T22" s="139"/>
      <c r="U22" s="138">
        <v>5522.4</v>
      </c>
      <c r="V22" s="113"/>
      <c r="W22" s="138">
        <v>1041036797</v>
      </c>
      <c r="X22" s="139"/>
      <c r="Y22" s="138">
        <v>1265619333.0877199</v>
      </c>
      <c r="Z22" s="139"/>
      <c r="AA22" s="113">
        <f>Y22/'سرمایه گذاری ها'!$O$16</f>
        <v>4.9309664006304595E-3</v>
      </c>
    </row>
    <row r="23" spans="3:27" x14ac:dyDescent="0.8">
      <c r="C23" s="51" t="s">
        <v>202</v>
      </c>
      <c r="E23" s="138">
        <v>50000</v>
      </c>
      <c r="F23" s="139"/>
      <c r="G23" s="138">
        <v>822886325</v>
      </c>
      <c r="H23" s="139"/>
      <c r="I23" s="138">
        <v>1006475625</v>
      </c>
      <c r="J23" s="139"/>
      <c r="K23" s="138">
        <v>0</v>
      </c>
      <c r="L23" s="113"/>
      <c r="M23" s="138">
        <v>0</v>
      </c>
      <c r="N23" s="139"/>
      <c r="O23" s="138">
        <v>0</v>
      </c>
      <c r="P23" s="139"/>
      <c r="Q23" s="138">
        <v>0</v>
      </c>
      <c r="R23" s="139"/>
      <c r="S23" s="138">
        <v>50000</v>
      </c>
      <c r="T23" s="139"/>
      <c r="U23" s="138">
        <v>17284.8</v>
      </c>
      <c r="V23" s="113"/>
      <c r="W23" s="138">
        <v>822886325</v>
      </c>
      <c r="X23" s="139"/>
      <c r="Y23" s="138">
        <v>859097772</v>
      </c>
      <c r="Z23" s="139"/>
      <c r="AA23" s="113">
        <f>Y23/'سرمایه گذاری ها'!$O$16</f>
        <v>3.3471219487881182E-3</v>
      </c>
    </row>
    <row r="24" spans="3:27" x14ac:dyDescent="0.8">
      <c r="C24" s="51" t="s">
        <v>168</v>
      </c>
      <c r="E24" s="138">
        <v>30000</v>
      </c>
      <c r="F24" s="139"/>
      <c r="G24" s="138">
        <v>630526517</v>
      </c>
      <c r="H24" s="139"/>
      <c r="I24" s="138">
        <v>665019450</v>
      </c>
      <c r="J24" s="139"/>
      <c r="K24" s="138">
        <v>0</v>
      </c>
      <c r="L24" s="113"/>
      <c r="M24" s="138">
        <v>0</v>
      </c>
      <c r="N24" s="139"/>
      <c r="O24" s="138">
        <v>0</v>
      </c>
      <c r="P24" s="139"/>
      <c r="Q24" s="138">
        <v>0</v>
      </c>
      <c r="R24" s="139"/>
      <c r="S24" s="138">
        <v>30000</v>
      </c>
      <c r="T24" s="139"/>
      <c r="U24" s="138">
        <v>23483.200000000001</v>
      </c>
      <c r="V24" s="113"/>
      <c r="W24" s="138">
        <v>630526517</v>
      </c>
      <c r="X24" s="139"/>
      <c r="Y24" s="138">
        <v>700304248.79999995</v>
      </c>
      <c r="Z24" s="139"/>
      <c r="AA24" s="113">
        <f>Y24/'سرمایه گذاری ها'!$O$16</f>
        <v>2.728448144535585E-3</v>
      </c>
    </row>
    <row r="25" spans="3:27" x14ac:dyDescent="0.8">
      <c r="C25" s="51" t="s">
        <v>221</v>
      </c>
      <c r="E25" s="138">
        <v>300000</v>
      </c>
      <c r="F25" s="139"/>
      <c r="G25" s="138">
        <v>555760264</v>
      </c>
      <c r="H25" s="139"/>
      <c r="I25" s="138">
        <v>545137020</v>
      </c>
      <c r="J25" s="139"/>
      <c r="K25" s="138">
        <v>0</v>
      </c>
      <c r="L25" s="113"/>
      <c r="M25" s="138">
        <v>0</v>
      </c>
      <c r="N25" s="139"/>
      <c r="O25" s="138">
        <v>0</v>
      </c>
      <c r="P25" s="139"/>
      <c r="Q25" s="138">
        <v>0</v>
      </c>
      <c r="R25" s="139"/>
      <c r="S25" s="138">
        <v>300000</v>
      </c>
      <c r="T25" s="139"/>
      <c r="U25" s="138">
        <v>1753.44</v>
      </c>
      <c r="V25" s="113"/>
      <c r="W25" s="138">
        <v>555760264</v>
      </c>
      <c r="X25" s="139"/>
      <c r="Y25" s="138">
        <v>522902109.60000002</v>
      </c>
      <c r="Z25" s="139"/>
      <c r="AA25" s="113">
        <f>Y25/'سرمایه گذاری ها'!$O$16</f>
        <v>2.0372735038472083E-3</v>
      </c>
    </row>
    <row r="26" spans="3:27" x14ac:dyDescent="0.8">
      <c r="C26" s="51" t="s">
        <v>200</v>
      </c>
      <c r="E26" s="138">
        <v>83708</v>
      </c>
      <c r="F26" s="139"/>
      <c r="G26" s="138">
        <v>216044566</v>
      </c>
      <c r="H26" s="139"/>
      <c r="I26" s="138">
        <v>254123148.81959999</v>
      </c>
      <c r="J26" s="139"/>
      <c r="K26" s="138">
        <v>0</v>
      </c>
      <c r="L26" s="113"/>
      <c r="M26" s="138">
        <v>0</v>
      </c>
      <c r="N26" s="139"/>
      <c r="O26" s="138">
        <v>0</v>
      </c>
      <c r="P26" s="139"/>
      <c r="Q26" s="138">
        <v>0</v>
      </c>
      <c r="R26" s="139"/>
      <c r="S26" s="138">
        <v>83708</v>
      </c>
      <c r="T26" s="139"/>
      <c r="U26" s="138">
        <v>2540.7199999999998</v>
      </c>
      <c r="V26" s="113"/>
      <c r="W26" s="138">
        <v>216044566</v>
      </c>
      <c r="X26" s="139"/>
      <c r="Y26" s="138">
        <v>211413152.15092799</v>
      </c>
      <c r="Z26" s="139"/>
      <c r="AA26" s="113">
        <f>Y26/'سرمایه گذاری ها'!$O$16</f>
        <v>8.236845966664351E-4</v>
      </c>
    </row>
    <row r="27" spans="3:27" x14ac:dyDescent="0.8">
      <c r="E27" s="138"/>
      <c r="F27" s="139"/>
      <c r="G27" s="138"/>
      <c r="H27" s="139"/>
      <c r="I27" s="138"/>
      <c r="J27" s="139"/>
      <c r="K27" s="138"/>
      <c r="L27" s="113"/>
      <c r="M27" s="138"/>
      <c r="N27" s="139"/>
      <c r="O27" s="138"/>
      <c r="P27" s="139"/>
      <c r="Q27" s="138"/>
      <c r="R27" s="139"/>
      <c r="S27" s="138"/>
      <c r="T27" s="139"/>
      <c r="U27" s="138"/>
      <c r="V27" s="113"/>
      <c r="W27" s="138"/>
      <c r="X27" s="139"/>
      <c r="Y27" s="138"/>
      <c r="Z27" s="139"/>
      <c r="AA27" s="113"/>
    </row>
    <row r="28" spans="3:27" ht="33.75" thickBot="1" x14ac:dyDescent="0.85">
      <c r="C28" s="51" t="s">
        <v>82</v>
      </c>
      <c r="E28" s="140">
        <f>SUM(E11:E27)</f>
        <v>6384949</v>
      </c>
      <c r="F28" s="138"/>
      <c r="G28" s="140">
        <f>SUM(G11:G27)</f>
        <v>38011454098</v>
      </c>
      <c r="H28" s="140"/>
      <c r="I28" s="140">
        <f>SUM(I11:I27)</f>
        <v>40787260493.3172</v>
      </c>
      <c r="J28" s="140"/>
      <c r="K28" s="140">
        <f>SUM(K11:K27)</f>
        <v>0</v>
      </c>
      <c r="L28" s="140"/>
      <c r="M28" s="140">
        <f>SUM(M11:M27)</f>
        <v>0</v>
      </c>
      <c r="N28" s="140"/>
      <c r="O28" s="140">
        <f>SUM(O11:O27)</f>
        <v>0</v>
      </c>
      <c r="P28" s="140"/>
      <c r="Q28" s="140">
        <f>SUM(Q11:Q27)</f>
        <v>0</v>
      </c>
      <c r="R28" s="140"/>
      <c r="S28" s="140">
        <f>SUM(S11:S27)</f>
        <v>6384949</v>
      </c>
      <c r="T28" s="140"/>
      <c r="U28" s="140">
        <f>SUM(U11:U27)</f>
        <v>520676.72</v>
      </c>
      <c r="V28" s="140"/>
      <c r="W28" s="140">
        <f>SUM(W11:W27)</f>
        <v>38011454098</v>
      </c>
      <c r="X28" s="140"/>
      <c r="Y28" s="140">
        <f>SUM(Y11:Y27)</f>
        <v>42290311104.252647</v>
      </c>
      <c r="Z28" s="138"/>
      <c r="AA28" s="135">
        <f>SUM(AA11:AA27)</f>
        <v>0.16476684392812266</v>
      </c>
    </row>
    <row r="29" spans="3:27" ht="63.75" customHeight="1" thickTop="1" x14ac:dyDescent="0.8">
      <c r="L29"/>
      <c r="V29"/>
    </row>
    <row r="30" spans="3:27" ht="30.75" customHeight="1" x14ac:dyDescent="0.95">
      <c r="L30"/>
      <c r="O30" s="108">
        <v>2</v>
      </c>
      <c r="V30"/>
    </row>
    <row r="31" spans="3:27" x14ac:dyDescent="0.8">
      <c r="L31"/>
      <c r="V31"/>
    </row>
    <row r="32" spans="3:27" x14ac:dyDescent="0.8">
      <c r="L32"/>
      <c r="V32"/>
    </row>
    <row r="33" spans="12:22" x14ac:dyDescent="0.8">
      <c r="L33"/>
      <c r="V33"/>
    </row>
    <row r="34" spans="12:22" x14ac:dyDescent="0.8">
      <c r="L34"/>
      <c r="V34"/>
    </row>
    <row r="35" spans="12:22" x14ac:dyDescent="0.8">
      <c r="L35"/>
      <c r="V35"/>
    </row>
    <row r="36" spans="12:22" x14ac:dyDescent="0.8">
      <c r="L36"/>
      <c r="V36"/>
    </row>
    <row r="37" spans="12:22" x14ac:dyDescent="0.8">
      <c r="L37"/>
      <c r="V37"/>
    </row>
    <row r="38" spans="12:22" x14ac:dyDescent="0.8">
      <c r="L38"/>
      <c r="V38"/>
    </row>
    <row r="39" spans="12:22" x14ac:dyDescent="0.8">
      <c r="L39"/>
      <c r="V39"/>
    </row>
  </sheetData>
  <sortState xmlns:xlrd2="http://schemas.microsoft.com/office/spreadsheetml/2017/richdata2" ref="C11:AA26">
    <sortCondition descending="1" ref="Y11:Y26"/>
  </sortState>
  <mergeCells count="30"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2" right="0.2" top="0.25" bottom="0.25" header="0.3" footer="0.3"/>
  <pageSetup paperSize="9" scale="3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41"/>
  <sheetViews>
    <sheetView rightToLeft="1" view="pageBreakPreview" zoomScale="60" zoomScaleNormal="110" workbookViewId="0">
      <selection activeCell="AC16" sqref="AC16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47" t="s">
        <v>118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</row>
    <row r="3" spans="2:28" ht="30" x14ac:dyDescent="0.6">
      <c r="B3" s="147" t="s">
        <v>0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</row>
    <row r="4" spans="2:28" ht="30" x14ac:dyDescent="0.6">
      <c r="B4" s="147" t="s">
        <v>222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</row>
    <row r="5" spans="2:28" s="2" customFormat="1" ht="30" x14ac:dyDescent="0.55000000000000004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28" s="2" customFormat="1" ht="30" x14ac:dyDescent="0.55000000000000004">
      <c r="B6" s="13" t="s">
        <v>92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28" ht="24" customHeight="1" x14ac:dyDescent="0.6">
      <c r="B8" s="19"/>
      <c r="C8" s="14"/>
      <c r="D8" s="163" t="s">
        <v>218</v>
      </c>
      <c r="E8" s="163" t="s">
        <v>2</v>
      </c>
      <c r="F8" s="163" t="s">
        <v>2</v>
      </c>
      <c r="G8" s="163" t="s">
        <v>2</v>
      </c>
      <c r="H8" s="163" t="s">
        <v>2</v>
      </c>
      <c r="I8" s="163" t="s">
        <v>2</v>
      </c>
      <c r="J8" s="163" t="s">
        <v>2</v>
      </c>
      <c r="K8" s="14"/>
      <c r="L8" s="163" t="s">
        <v>223</v>
      </c>
      <c r="M8" s="163" t="s">
        <v>4</v>
      </c>
      <c r="N8" s="163" t="s">
        <v>4</v>
      </c>
      <c r="O8" s="163" t="s">
        <v>4</v>
      </c>
      <c r="P8" s="163" t="s">
        <v>4</v>
      </c>
      <c r="Q8" s="163" t="s">
        <v>4</v>
      </c>
      <c r="R8" s="163" t="s">
        <v>4</v>
      </c>
      <c r="S8" s="14"/>
    </row>
    <row r="9" spans="2:28" ht="30" x14ac:dyDescent="0.6">
      <c r="B9" s="20" t="s">
        <v>1</v>
      </c>
      <c r="C9" s="14"/>
      <c r="D9" s="17" t="s">
        <v>14</v>
      </c>
      <c r="E9" s="18"/>
      <c r="F9" s="17" t="s">
        <v>15</v>
      </c>
      <c r="G9" s="18"/>
      <c r="H9" s="17" t="s">
        <v>16</v>
      </c>
      <c r="I9" s="18"/>
      <c r="J9" s="17" t="s">
        <v>17</v>
      </c>
      <c r="K9" s="14"/>
      <c r="L9" s="17" t="s">
        <v>14</v>
      </c>
      <c r="M9" s="18"/>
      <c r="N9" s="17" t="s">
        <v>15</v>
      </c>
      <c r="O9" s="18"/>
      <c r="P9" s="17" t="s">
        <v>16</v>
      </c>
      <c r="Q9" s="18"/>
      <c r="R9" s="17" t="s">
        <v>17</v>
      </c>
      <c r="S9" s="14"/>
    </row>
    <row r="10" spans="2:28" x14ac:dyDescent="0.6">
      <c r="D10" s="77">
        <v>0</v>
      </c>
      <c r="E10" s="77"/>
      <c r="F10" s="77">
        <v>0</v>
      </c>
      <c r="G10" s="77"/>
      <c r="H10" s="77">
        <v>0</v>
      </c>
      <c r="I10" s="77"/>
      <c r="J10" s="77">
        <v>0</v>
      </c>
      <c r="K10" s="77"/>
      <c r="L10" s="77">
        <v>0</v>
      </c>
      <c r="M10" s="77"/>
      <c r="N10" s="77">
        <v>0</v>
      </c>
      <c r="O10" s="77"/>
      <c r="P10" s="77">
        <v>0</v>
      </c>
      <c r="Q10" s="77"/>
      <c r="R10" s="77">
        <v>0</v>
      </c>
      <c r="V10"/>
    </row>
    <row r="11" spans="2:28" ht="26.25" customHeight="1" thickBot="1" x14ac:dyDescent="0.65">
      <c r="B11" s="21" t="s">
        <v>82</v>
      </c>
      <c r="D11" s="76">
        <v>0</v>
      </c>
      <c r="E11" s="77"/>
      <c r="F11" s="76">
        <v>0</v>
      </c>
      <c r="G11" s="77"/>
      <c r="H11" s="76">
        <v>0</v>
      </c>
      <c r="I11" s="77"/>
      <c r="J11" s="76">
        <v>0</v>
      </c>
      <c r="K11" s="77"/>
      <c r="L11" s="76">
        <v>0</v>
      </c>
      <c r="M11" s="77"/>
      <c r="N11" s="76">
        <v>0</v>
      </c>
      <c r="O11" s="77"/>
      <c r="P11" s="76">
        <v>0</v>
      </c>
      <c r="Q11" s="77"/>
      <c r="R11" s="76">
        <v>0</v>
      </c>
      <c r="V11"/>
    </row>
    <row r="12" spans="2:28" ht="21.75" thickTop="1" x14ac:dyDescent="0.6">
      <c r="L12"/>
      <c r="V12"/>
    </row>
    <row r="13" spans="2:28" x14ac:dyDescent="0.6">
      <c r="L13"/>
      <c r="V13"/>
    </row>
    <row r="14" spans="2:28" x14ac:dyDescent="0.6">
      <c r="L14"/>
      <c r="V14"/>
    </row>
    <row r="15" spans="2:28" x14ac:dyDescent="0.6">
      <c r="L15"/>
      <c r="V15"/>
    </row>
    <row r="16" spans="2:28" x14ac:dyDescent="0.6">
      <c r="L16"/>
      <c r="V16"/>
    </row>
    <row r="17" spans="10:22" ht="30" x14ac:dyDescent="0.75">
      <c r="J17" s="49">
        <v>3</v>
      </c>
      <c r="L17"/>
      <c r="V17"/>
    </row>
    <row r="18" spans="10:22" x14ac:dyDescent="0.6">
      <c r="L18"/>
      <c r="V18"/>
    </row>
    <row r="19" spans="10:22" x14ac:dyDescent="0.6">
      <c r="L19"/>
      <c r="V19"/>
    </row>
    <row r="20" spans="10:22" x14ac:dyDescent="0.6">
      <c r="L20"/>
      <c r="V20"/>
    </row>
    <row r="21" spans="10:22" x14ac:dyDescent="0.6">
      <c r="L21"/>
      <c r="V21"/>
    </row>
    <row r="22" spans="10:22" x14ac:dyDescent="0.6">
      <c r="L22"/>
      <c r="V22"/>
    </row>
    <row r="23" spans="10:22" x14ac:dyDescent="0.6">
      <c r="L23"/>
      <c r="V23"/>
    </row>
    <row r="24" spans="10:22" x14ac:dyDescent="0.6">
      <c r="L24"/>
      <c r="V24"/>
    </row>
    <row r="25" spans="10:22" x14ac:dyDescent="0.6">
      <c r="L25"/>
      <c r="V25"/>
    </row>
    <row r="26" spans="10:22" x14ac:dyDescent="0.6">
      <c r="L26"/>
      <c r="V26"/>
    </row>
    <row r="27" spans="10:22" x14ac:dyDescent="0.6">
      <c r="L27"/>
      <c r="V27"/>
    </row>
    <row r="28" spans="10:22" x14ac:dyDescent="0.6">
      <c r="L28"/>
      <c r="V28"/>
    </row>
    <row r="29" spans="10:22" x14ac:dyDescent="0.6">
      <c r="L29"/>
      <c r="V29"/>
    </row>
    <row r="30" spans="10:22" x14ac:dyDescent="0.6">
      <c r="L30"/>
      <c r="V30"/>
    </row>
    <row r="31" spans="10:22" x14ac:dyDescent="0.6">
      <c r="L31"/>
      <c r="V31"/>
    </row>
    <row r="32" spans="10:22" x14ac:dyDescent="0.6">
      <c r="L32"/>
      <c r="V32"/>
    </row>
    <row r="33" spans="12:22" x14ac:dyDescent="0.6">
      <c r="L33"/>
      <c r="V33"/>
    </row>
    <row r="34" spans="12:22" x14ac:dyDescent="0.6">
      <c r="L34"/>
      <c r="V34"/>
    </row>
    <row r="35" spans="12:22" x14ac:dyDescent="0.6">
      <c r="L35"/>
      <c r="V35"/>
    </row>
    <row r="36" spans="12:22" x14ac:dyDescent="0.6">
      <c r="L36"/>
      <c r="V36"/>
    </row>
    <row r="37" spans="12:22" x14ac:dyDescent="0.6">
      <c r="L37"/>
      <c r="V37"/>
    </row>
    <row r="38" spans="12:22" x14ac:dyDescent="0.6">
      <c r="L38"/>
      <c r="V38"/>
    </row>
    <row r="39" spans="12:22" x14ac:dyDescent="0.6">
      <c r="L39"/>
      <c r="V39"/>
    </row>
    <row r="40" spans="12:22" x14ac:dyDescent="0.6">
      <c r="L40"/>
      <c r="V40"/>
    </row>
    <row r="41" spans="12:22" x14ac:dyDescent="0.6">
      <c r="L41"/>
      <c r="V41"/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B2:CC42"/>
  <sheetViews>
    <sheetView rightToLeft="1" view="pageBreakPreview" topLeftCell="A13" zoomScale="70" zoomScaleNormal="70" zoomScaleSheetLayoutView="70" workbookViewId="0">
      <selection activeCell="P29" sqref="P29"/>
    </sheetView>
  </sheetViews>
  <sheetFormatPr defaultRowHeight="21" x14ac:dyDescent="0.6"/>
  <cols>
    <col min="1" max="1" width="4.7109375" style="1" customWidth="1"/>
    <col min="2" max="2" width="33.42578125" style="1" bestFit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1.7109375" style="1" customWidth="1"/>
    <col min="9" max="9" width="1" style="1" customWidth="1"/>
    <col min="10" max="10" width="12.42578125" style="1" customWidth="1"/>
    <col min="11" max="11" width="1" style="1" customWidth="1"/>
    <col min="12" max="12" width="12" style="1" bestFit="1" customWidth="1"/>
    <col min="13" max="13" width="1.140625" style="1" customWidth="1"/>
    <col min="14" max="14" width="7.28515625" style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16.5703125" style="1" bestFit="1" customWidth="1"/>
    <col min="23" max="23" width="1" style="1" customWidth="1"/>
    <col min="24" max="24" width="19.140625" style="1" bestFit="1" customWidth="1"/>
    <col min="25" max="25" width="1" style="1" customWidth="1"/>
    <col min="26" max="26" width="9.140625" style="1" bestFit="1" customWidth="1"/>
    <col min="27" max="27" width="1" style="1" customWidth="1"/>
    <col min="28" max="28" width="17.5703125" style="1" bestFit="1" customWidth="1"/>
    <col min="29" max="29" width="1" style="1" customWidth="1"/>
    <col min="30" max="30" width="14.28515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21.710937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168" t="s">
        <v>118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</row>
    <row r="3" spans="2:38" ht="39" x14ac:dyDescent="0.6">
      <c r="B3" s="168" t="s">
        <v>0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</row>
    <row r="4" spans="2:38" ht="39" x14ac:dyDescent="0.6">
      <c r="B4" s="168" t="s">
        <v>222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</row>
    <row r="5" spans="2:38" ht="39" x14ac:dyDescent="0.6"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</row>
    <row r="6" spans="2:38" ht="39" x14ac:dyDescent="0.6"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</row>
    <row r="7" spans="2:38" s="2" customFormat="1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38" s="2" customFormat="1" ht="30" x14ac:dyDescent="0.55000000000000004">
      <c r="B8" s="166" t="s">
        <v>107</v>
      </c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2"/>
      <c r="T8" s="12"/>
      <c r="U8" s="12"/>
      <c r="V8" s="12"/>
      <c r="W8" s="12"/>
      <c r="X8" s="12"/>
      <c r="Y8" s="12"/>
      <c r="Z8" s="12"/>
      <c r="AA8" s="12"/>
      <c r="AB8" s="12"/>
    </row>
    <row r="10" spans="2:38" ht="30" x14ac:dyDescent="0.6">
      <c r="B10" s="147" t="s">
        <v>18</v>
      </c>
      <c r="C10" s="147" t="s">
        <v>18</v>
      </c>
      <c r="D10" s="147" t="s">
        <v>18</v>
      </c>
      <c r="E10" s="147" t="s">
        <v>18</v>
      </c>
      <c r="F10" s="147" t="s">
        <v>18</v>
      </c>
      <c r="G10" s="147" t="s">
        <v>18</v>
      </c>
      <c r="H10" s="147" t="s">
        <v>18</v>
      </c>
      <c r="I10" s="147" t="s">
        <v>18</v>
      </c>
      <c r="J10" s="147" t="s">
        <v>18</v>
      </c>
      <c r="K10" s="147" t="s">
        <v>18</v>
      </c>
      <c r="L10" s="147"/>
      <c r="M10" s="147"/>
      <c r="N10" s="147" t="s">
        <v>18</v>
      </c>
      <c r="P10" s="147" t="s">
        <v>218</v>
      </c>
      <c r="Q10" s="147" t="s">
        <v>2</v>
      </c>
      <c r="R10" s="147" t="s">
        <v>2</v>
      </c>
      <c r="S10" s="147" t="s">
        <v>2</v>
      </c>
      <c r="T10" s="147" t="s">
        <v>2</v>
      </c>
      <c r="V10" s="169" t="s">
        <v>3</v>
      </c>
      <c r="W10" s="147" t="s">
        <v>3</v>
      </c>
      <c r="X10" s="147" t="s">
        <v>3</v>
      </c>
      <c r="Y10" s="147" t="s">
        <v>3</v>
      </c>
      <c r="Z10" s="147" t="s">
        <v>3</v>
      </c>
      <c r="AA10" s="147" t="s">
        <v>3</v>
      </c>
      <c r="AB10" s="147" t="s">
        <v>3</v>
      </c>
      <c r="AD10" s="147" t="s">
        <v>223</v>
      </c>
      <c r="AE10" s="147" t="s">
        <v>4</v>
      </c>
      <c r="AF10" s="147" t="s">
        <v>4</v>
      </c>
      <c r="AG10" s="147" t="s">
        <v>4</v>
      </c>
      <c r="AH10" s="147" t="s">
        <v>4</v>
      </c>
      <c r="AI10" s="147" t="s">
        <v>4</v>
      </c>
      <c r="AJ10" s="147" t="s">
        <v>4</v>
      </c>
      <c r="AK10" s="147" t="s">
        <v>4</v>
      </c>
      <c r="AL10" s="147" t="s">
        <v>4</v>
      </c>
    </row>
    <row r="11" spans="2:38" s="15" customFormat="1" ht="45.75" customHeight="1" x14ac:dyDescent="0.6">
      <c r="B11" s="150" t="s">
        <v>19</v>
      </c>
      <c r="C11" s="22"/>
      <c r="D11" s="150" t="s">
        <v>20</v>
      </c>
      <c r="E11" s="22"/>
      <c r="F11" s="150" t="s">
        <v>21</v>
      </c>
      <c r="G11" s="22"/>
      <c r="H11" s="150" t="s">
        <v>22</v>
      </c>
      <c r="I11" s="22"/>
      <c r="J11" s="150" t="s">
        <v>88</v>
      </c>
      <c r="K11" s="22"/>
      <c r="L11" s="150" t="s">
        <v>24</v>
      </c>
      <c r="M11" s="145"/>
      <c r="N11" s="150" t="s">
        <v>17</v>
      </c>
      <c r="P11" s="150" t="s">
        <v>5</v>
      </c>
      <c r="Q11" s="22"/>
      <c r="R11" s="150" t="s">
        <v>6</v>
      </c>
      <c r="S11" s="22"/>
      <c r="T11" s="150" t="s">
        <v>7</v>
      </c>
      <c r="V11" s="165" t="s">
        <v>8</v>
      </c>
      <c r="W11" s="150" t="s">
        <v>8</v>
      </c>
      <c r="X11" s="150" t="s">
        <v>8</v>
      </c>
      <c r="Z11" s="150" t="s">
        <v>9</v>
      </c>
      <c r="AA11" s="150" t="s">
        <v>9</v>
      </c>
      <c r="AB11" s="150" t="s">
        <v>9</v>
      </c>
      <c r="AD11" s="150" t="s">
        <v>5</v>
      </c>
      <c r="AE11" s="22"/>
      <c r="AF11" s="150" t="s">
        <v>25</v>
      </c>
      <c r="AG11" s="22"/>
      <c r="AH11" s="150" t="s">
        <v>6</v>
      </c>
      <c r="AI11" s="22"/>
      <c r="AJ11" s="150" t="s">
        <v>7</v>
      </c>
      <c r="AK11" s="22"/>
      <c r="AL11" s="150" t="s">
        <v>11</v>
      </c>
    </row>
    <row r="12" spans="2:38" s="15" customFormat="1" ht="45.75" customHeight="1" x14ac:dyDescent="0.6">
      <c r="B12" s="151" t="s">
        <v>19</v>
      </c>
      <c r="C12" s="23"/>
      <c r="D12" s="151" t="s">
        <v>20</v>
      </c>
      <c r="E12" s="23"/>
      <c r="F12" s="151" t="s">
        <v>21</v>
      </c>
      <c r="G12" s="23"/>
      <c r="H12" s="151" t="s">
        <v>22</v>
      </c>
      <c r="I12" s="23"/>
      <c r="J12" s="151" t="s">
        <v>23</v>
      </c>
      <c r="K12" s="23"/>
      <c r="L12" s="151"/>
      <c r="M12" s="146"/>
      <c r="N12" s="151" t="s">
        <v>17</v>
      </c>
      <c r="P12" s="151" t="s">
        <v>5</v>
      </c>
      <c r="Q12" s="23"/>
      <c r="R12" s="151" t="s">
        <v>6</v>
      </c>
      <c r="S12" s="23"/>
      <c r="T12" s="151" t="s">
        <v>7</v>
      </c>
      <c r="V12" s="164" t="s">
        <v>5</v>
      </c>
      <c r="W12" s="23"/>
      <c r="X12" s="151" t="s">
        <v>6</v>
      </c>
      <c r="Z12" s="151" t="s">
        <v>5</v>
      </c>
      <c r="AA12" s="23"/>
      <c r="AB12" s="151" t="s">
        <v>12</v>
      </c>
      <c r="AD12" s="151" t="s">
        <v>5</v>
      </c>
      <c r="AE12" s="23"/>
      <c r="AF12" s="151" t="s">
        <v>25</v>
      </c>
      <c r="AG12" s="23"/>
      <c r="AH12" s="151" t="s">
        <v>6</v>
      </c>
      <c r="AI12" s="23"/>
      <c r="AJ12" s="151"/>
      <c r="AK12" s="23"/>
      <c r="AL12" s="151" t="s">
        <v>11</v>
      </c>
    </row>
    <row r="13" spans="2:38" ht="21.75" x14ac:dyDescent="0.6">
      <c r="B13" s="3" t="s">
        <v>145</v>
      </c>
      <c r="C13" s="14"/>
      <c r="D13" s="141" t="s">
        <v>95</v>
      </c>
      <c r="E13" s="141"/>
      <c r="F13" s="141" t="s">
        <v>95</v>
      </c>
      <c r="G13" s="141"/>
      <c r="H13" s="89" t="s">
        <v>146</v>
      </c>
      <c r="I13" s="89"/>
      <c r="J13" s="89" t="s">
        <v>147</v>
      </c>
      <c r="K13" s="89"/>
      <c r="L13" s="89">
        <v>18</v>
      </c>
      <c r="M13" s="89"/>
      <c r="N13" s="89">
        <v>18</v>
      </c>
      <c r="O13" s="89"/>
      <c r="P13" s="89">
        <v>31100</v>
      </c>
      <c r="Q13" s="136"/>
      <c r="R13" s="89">
        <v>29630115789</v>
      </c>
      <c r="S13" s="89"/>
      <c r="T13" s="89">
        <v>30995296484</v>
      </c>
      <c r="U13" s="89"/>
      <c r="V13" s="89">
        <v>0</v>
      </c>
      <c r="W13" s="89"/>
      <c r="X13" s="89">
        <v>0</v>
      </c>
      <c r="Y13" s="89"/>
      <c r="Z13" s="89">
        <v>0</v>
      </c>
      <c r="AA13" s="89"/>
      <c r="AB13" s="89">
        <v>0</v>
      </c>
      <c r="AC13" s="136"/>
      <c r="AD13" s="89">
        <v>31100</v>
      </c>
      <c r="AE13" s="89"/>
      <c r="AF13" s="89">
        <v>995253</v>
      </c>
      <c r="AG13" s="89"/>
      <c r="AH13" s="89">
        <v>29630115789</v>
      </c>
      <c r="AI13" s="136"/>
      <c r="AJ13" s="89">
        <v>30946758183</v>
      </c>
      <c r="AK13" s="136"/>
      <c r="AL13" s="137">
        <f>AJ13/'سرمایه گذاری ها'!$O$16</f>
        <v>0.12057134465267545</v>
      </c>
    </row>
    <row r="14" spans="2:38" ht="21.75" x14ac:dyDescent="0.6">
      <c r="B14" s="3" t="s">
        <v>207</v>
      </c>
      <c r="C14" s="14"/>
      <c r="D14" s="141" t="s">
        <v>95</v>
      </c>
      <c r="E14" s="141"/>
      <c r="F14" s="141" t="s">
        <v>95</v>
      </c>
      <c r="G14" s="141"/>
      <c r="H14" s="89" t="s">
        <v>63</v>
      </c>
      <c r="I14" s="89"/>
      <c r="J14" s="89" t="s">
        <v>208</v>
      </c>
      <c r="K14" s="89"/>
      <c r="L14" s="89">
        <v>0</v>
      </c>
      <c r="M14" s="89"/>
      <c r="N14" s="89">
        <v>0</v>
      </c>
      <c r="O14" s="89"/>
      <c r="P14" s="89">
        <v>18900</v>
      </c>
      <c r="Q14" s="136"/>
      <c r="R14" s="89">
        <v>16000289515</v>
      </c>
      <c r="S14" s="89"/>
      <c r="T14" s="89">
        <v>17303423086</v>
      </c>
      <c r="U14" s="89"/>
      <c r="V14" s="89">
        <v>0</v>
      </c>
      <c r="W14" s="89"/>
      <c r="X14" s="89">
        <v>0</v>
      </c>
      <c r="Y14" s="89"/>
      <c r="Z14" s="89">
        <v>0</v>
      </c>
      <c r="AA14" s="89"/>
      <c r="AB14" s="89">
        <v>0</v>
      </c>
      <c r="AC14" s="136"/>
      <c r="AD14" s="89">
        <v>18900</v>
      </c>
      <c r="AE14" s="89"/>
      <c r="AF14" s="89">
        <v>908630</v>
      </c>
      <c r="AG14" s="89"/>
      <c r="AH14" s="89">
        <v>16000289515</v>
      </c>
      <c r="AI14" s="136"/>
      <c r="AJ14" s="89">
        <v>17169994374</v>
      </c>
      <c r="AK14" s="136"/>
      <c r="AL14" s="137">
        <f>AJ14/'سرمایه گذاری ها'!$O$16</f>
        <v>6.6895837590164195E-2</v>
      </c>
    </row>
    <row r="15" spans="2:38" ht="21.75" x14ac:dyDescent="0.6">
      <c r="B15" s="3" t="s">
        <v>162</v>
      </c>
      <c r="C15" s="14"/>
      <c r="D15" s="141" t="s">
        <v>95</v>
      </c>
      <c r="E15" s="141"/>
      <c r="F15" s="141" t="s">
        <v>95</v>
      </c>
      <c r="G15" s="141"/>
      <c r="H15" s="89" t="s">
        <v>163</v>
      </c>
      <c r="I15" s="89"/>
      <c r="J15" s="89" t="s">
        <v>164</v>
      </c>
      <c r="K15" s="89"/>
      <c r="L15" s="89">
        <v>0</v>
      </c>
      <c r="M15" s="89"/>
      <c r="N15" s="89">
        <v>0</v>
      </c>
      <c r="O15" s="89"/>
      <c r="P15" s="89">
        <v>42300</v>
      </c>
      <c r="Q15" s="136"/>
      <c r="R15" s="89">
        <v>24724007975</v>
      </c>
      <c r="S15" s="89"/>
      <c r="T15" s="89">
        <v>31063887849</v>
      </c>
      <c r="U15" s="89"/>
      <c r="V15" s="89">
        <v>0</v>
      </c>
      <c r="W15" s="89"/>
      <c r="X15" s="89">
        <v>0</v>
      </c>
      <c r="Y15" s="89"/>
      <c r="Z15" s="89">
        <v>19100</v>
      </c>
      <c r="AA15" s="89"/>
      <c r="AB15" s="89">
        <v>13735375019</v>
      </c>
      <c r="AC15" s="136"/>
      <c r="AD15" s="89">
        <v>23200</v>
      </c>
      <c r="AE15" s="89"/>
      <c r="AF15" s="89">
        <v>736119</v>
      </c>
      <c r="AG15" s="89"/>
      <c r="AH15" s="89">
        <v>13560212412</v>
      </c>
      <c r="AI15" s="136"/>
      <c r="AJ15" s="89">
        <v>17074865419</v>
      </c>
      <c r="AK15" s="136"/>
      <c r="AL15" s="137">
        <f>AJ15/'سرمایه گذاری ها'!$O$16</f>
        <v>6.6525206651959656E-2</v>
      </c>
    </row>
    <row r="16" spans="2:38" ht="21.75" x14ac:dyDescent="0.6">
      <c r="B16" s="3" t="s">
        <v>97</v>
      </c>
      <c r="C16" s="14"/>
      <c r="D16" s="141" t="s">
        <v>95</v>
      </c>
      <c r="E16" s="141"/>
      <c r="F16" s="141" t="s">
        <v>95</v>
      </c>
      <c r="G16" s="141"/>
      <c r="H16" s="89" t="s">
        <v>63</v>
      </c>
      <c r="I16" s="89"/>
      <c r="J16" s="89" t="s">
        <v>98</v>
      </c>
      <c r="K16" s="89"/>
      <c r="L16" s="89">
        <v>0</v>
      </c>
      <c r="M16" s="89"/>
      <c r="N16" s="89">
        <v>0</v>
      </c>
      <c r="O16" s="89"/>
      <c r="P16" s="89">
        <v>14491</v>
      </c>
      <c r="Q16" s="136"/>
      <c r="R16" s="89">
        <v>9029504678</v>
      </c>
      <c r="S16" s="89"/>
      <c r="T16" s="89">
        <v>14019674623</v>
      </c>
      <c r="U16" s="89"/>
      <c r="V16" s="89">
        <v>0</v>
      </c>
      <c r="W16" s="89"/>
      <c r="X16" s="89">
        <v>0</v>
      </c>
      <c r="Y16" s="89"/>
      <c r="Z16" s="89">
        <v>0</v>
      </c>
      <c r="AA16" s="89"/>
      <c r="AB16" s="89">
        <v>0</v>
      </c>
      <c r="AC16" s="136"/>
      <c r="AD16" s="89">
        <v>14491</v>
      </c>
      <c r="AE16" s="89"/>
      <c r="AF16" s="89">
        <v>957076</v>
      </c>
      <c r="AG16" s="89"/>
      <c r="AH16" s="89">
        <v>9029504678</v>
      </c>
      <c r="AI16" s="136"/>
      <c r="AJ16" s="89">
        <v>13866474561</v>
      </c>
      <c r="AK16" s="136"/>
      <c r="AL16" s="137">
        <f>AJ16/'سرمایه گذاری ها'!$O$16</f>
        <v>5.4025028196016768E-2</v>
      </c>
    </row>
    <row r="17" spans="2:81" ht="21.75" x14ac:dyDescent="0.6">
      <c r="B17" s="3" t="s">
        <v>193</v>
      </c>
      <c r="C17" s="14"/>
      <c r="D17" s="141" t="s">
        <v>95</v>
      </c>
      <c r="E17" s="141"/>
      <c r="F17" s="141" t="s">
        <v>95</v>
      </c>
      <c r="G17" s="141"/>
      <c r="H17" s="89" t="s">
        <v>194</v>
      </c>
      <c r="I17" s="89"/>
      <c r="J17" s="89" t="s">
        <v>195</v>
      </c>
      <c r="K17" s="89"/>
      <c r="L17" s="89">
        <v>0</v>
      </c>
      <c r="M17" s="89"/>
      <c r="N17" s="89">
        <v>0</v>
      </c>
      <c r="O17" s="89"/>
      <c r="P17" s="89">
        <v>12200</v>
      </c>
      <c r="Q17" s="136"/>
      <c r="R17" s="89">
        <v>9413505887</v>
      </c>
      <c r="S17" s="89"/>
      <c r="T17" s="89">
        <v>10720307192</v>
      </c>
      <c r="U17" s="89"/>
      <c r="V17" s="89">
        <v>0</v>
      </c>
      <c r="W17" s="89"/>
      <c r="X17" s="89">
        <v>0</v>
      </c>
      <c r="Y17" s="89"/>
      <c r="Z17" s="89">
        <v>0</v>
      </c>
      <c r="AA17" s="89"/>
      <c r="AB17" s="89">
        <v>0</v>
      </c>
      <c r="AC17" s="136"/>
      <c r="AD17" s="89">
        <v>12200</v>
      </c>
      <c r="AE17" s="89"/>
      <c r="AF17" s="89">
        <v>875822</v>
      </c>
      <c r="AG17" s="89"/>
      <c r="AH17" s="89">
        <v>9413505887</v>
      </c>
      <c r="AI17" s="136"/>
      <c r="AJ17" s="89">
        <v>10683091738</v>
      </c>
      <c r="AK17" s="136"/>
      <c r="AL17" s="137">
        <f>AJ17/'سرمایه گذاری ها'!$O$16</f>
        <v>4.1622283286723273E-2</v>
      </c>
    </row>
    <row r="18" spans="2:81" ht="23.25" customHeight="1" x14ac:dyDescent="0.6">
      <c r="B18" s="3" t="s">
        <v>196</v>
      </c>
      <c r="C18" s="14"/>
      <c r="D18" s="141" t="s">
        <v>95</v>
      </c>
      <c r="E18" s="141"/>
      <c r="F18" s="141" t="s">
        <v>95</v>
      </c>
      <c r="G18" s="141"/>
      <c r="H18" s="89" t="s">
        <v>197</v>
      </c>
      <c r="I18" s="89"/>
      <c r="J18" s="89" t="s">
        <v>198</v>
      </c>
      <c r="K18" s="89"/>
      <c r="L18" s="89">
        <v>0</v>
      </c>
      <c r="M18" s="89"/>
      <c r="N18" s="89">
        <v>0</v>
      </c>
      <c r="O18" s="89"/>
      <c r="P18" s="89">
        <v>7000</v>
      </c>
      <c r="Q18" s="136"/>
      <c r="R18" s="89">
        <v>5692031493</v>
      </c>
      <c r="S18" s="89"/>
      <c r="T18" s="89">
        <v>6583230573</v>
      </c>
      <c r="U18" s="89"/>
      <c r="V18" s="89">
        <v>0</v>
      </c>
      <c r="W18" s="89"/>
      <c r="X18" s="89">
        <v>0</v>
      </c>
      <c r="Y18" s="89"/>
      <c r="Z18" s="89">
        <v>0</v>
      </c>
      <c r="AA18" s="89"/>
      <c r="AB18" s="89">
        <v>0</v>
      </c>
      <c r="AC18" s="136"/>
      <c r="AD18" s="89">
        <v>7000</v>
      </c>
      <c r="AE18" s="89"/>
      <c r="AF18" s="89">
        <v>931965</v>
      </c>
      <c r="AG18" s="89"/>
      <c r="AH18" s="89">
        <v>5692031493</v>
      </c>
      <c r="AI18" s="136"/>
      <c r="AJ18" s="89">
        <v>6522572569</v>
      </c>
      <c r="AK18" s="136"/>
      <c r="AL18" s="137">
        <f>AJ18/'سرمایه گذاری ها'!$O$16</f>
        <v>2.5412527560673505E-2</v>
      </c>
    </row>
    <row r="19" spans="2:81" ht="23.25" customHeight="1" x14ac:dyDescent="0.6">
      <c r="B19" s="3" t="s">
        <v>96</v>
      </c>
      <c r="C19" s="14"/>
      <c r="D19" s="141" t="s">
        <v>95</v>
      </c>
      <c r="E19" s="141"/>
      <c r="F19" s="141" t="s">
        <v>95</v>
      </c>
      <c r="G19" s="141"/>
      <c r="H19" s="89" t="s">
        <v>63</v>
      </c>
      <c r="I19" s="89"/>
      <c r="J19" s="89" t="s">
        <v>203</v>
      </c>
      <c r="K19" s="89"/>
      <c r="L19" s="89">
        <v>0</v>
      </c>
      <c r="M19" s="89"/>
      <c r="N19" s="89">
        <v>0</v>
      </c>
      <c r="O19" s="89"/>
      <c r="P19" s="89">
        <v>6000</v>
      </c>
      <c r="Q19" s="136"/>
      <c r="R19" s="89">
        <v>4650242703</v>
      </c>
      <c r="S19" s="89"/>
      <c r="T19" s="89">
        <v>5239612148</v>
      </c>
      <c r="U19" s="89"/>
      <c r="V19" s="89">
        <v>0</v>
      </c>
      <c r="W19" s="89"/>
      <c r="X19" s="89">
        <v>0</v>
      </c>
      <c r="Y19" s="89"/>
      <c r="Z19" s="89">
        <v>0</v>
      </c>
      <c r="AA19" s="89"/>
      <c r="AB19" s="89">
        <v>0</v>
      </c>
      <c r="AC19" s="136"/>
      <c r="AD19" s="89">
        <v>6000</v>
      </c>
      <c r="AE19" s="89"/>
      <c r="AF19" s="89">
        <v>869606</v>
      </c>
      <c r="AG19" s="89"/>
      <c r="AH19" s="89">
        <v>4650242703</v>
      </c>
      <c r="AI19" s="136"/>
      <c r="AJ19" s="89">
        <v>5216690303</v>
      </c>
      <c r="AK19" s="136"/>
      <c r="AL19" s="137">
        <f>AJ19/'سرمایه گذاری ها'!$O$16</f>
        <v>2.0324693163331166E-2</v>
      </c>
    </row>
    <row r="20" spans="2:81" ht="23.25" customHeight="1" x14ac:dyDescent="0.6">
      <c r="B20" s="3" t="s">
        <v>99</v>
      </c>
      <c r="C20" s="14"/>
      <c r="D20" s="141" t="s">
        <v>95</v>
      </c>
      <c r="E20" s="141"/>
      <c r="F20" s="141" t="s">
        <v>95</v>
      </c>
      <c r="G20" s="141"/>
      <c r="H20" s="89" t="s">
        <v>63</v>
      </c>
      <c r="I20" s="89"/>
      <c r="J20" s="89" t="s">
        <v>100</v>
      </c>
      <c r="K20" s="89"/>
      <c r="L20" s="89">
        <v>0</v>
      </c>
      <c r="M20" s="89"/>
      <c r="N20" s="89">
        <v>0</v>
      </c>
      <c r="O20" s="89"/>
      <c r="P20" s="89">
        <v>5810</v>
      </c>
      <c r="Q20" s="136"/>
      <c r="R20" s="89">
        <v>4475050015</v>
      </c>
      <c r="S20" s="89"/>
      <c r="T20" s="89">
        <v>5195185221</v>
      </c>
      <c r="U20" s="89"/>
      <c r="V20" s="89">
        <v>0</v>
      </c>
      <c r="W20" s="89"/>
      <c r="X20" s="89">
        <v>0</v>
      </c>
      <c r="Y20" s="89"/>
      <c r="Z20" s="89">
        <v>0</v>
      </c>
      <c r="AA20" s="89"/>
      <c r="AB20" s="89">
        <v>0</v>
      </c>
      <c r="AC20" s="136"/>
      <c r="AD20" s="89">
        <v>5810</v>
      </c>
      <c r="AE20" s="89"/>
      <c r="AF20" s="89">
        <v>888388</v>
      </c>
      <c r="AG20" s="89"/>
      <c r="AH20" s="89">
        <v>4475050015</v>
      </c>
      <c r="AI20" s="136"/>
      <c r="AJ20" s="89">
        <v>5160598751</v>
      </c>
      <c r="AK20" s="136"/>
      <c r="AL20" s="137">
        <f>AJ20/'سرمایه گذاری ها'!$O$16</f>
        <v>2.0106155447415883E-2</v>
      </c>
    </row>
    <row r="21" spans="2:81" ht="23.25" customHeight="1" x14ac:dyDescent="0.6">
      <c r="B21" s="3" t="s">
        <v>204</v>
      </c>
      <c r="C21" s="14"/>
      <c r="D21" s="141" t="s">
        <v>95</v>
      </c>
      <c r="E21" s="141"/>
      <c r="F21" s="141" t="s">
        <v>95</v>
      </c>
      <c r="G21" s="141"/>
      <c r="H21" s="89" t="s">
        <v>205</v>
      </c>
      <c r="I21" s="89"/>
      <c r="J21" s="89" t="s">
        <v>206</v>
      </c>
      <c r="K21" s="89"/>
      <c r="L21" s="89">
        <v>0</v>
      </c>
      <c r="M21" s="89"/>
      <c r="N21" s="89">
        <v>0</v>
      </c>
      <c r="O21" s="89"/>
      <c r="P21" s="89">
        <v>5000</v>
      </c>
      <c r="Q21" s="136"/>
      <c r="R21" s="89">
        <v>3128066858</v>
      </c>
      <c r="S21" s="89"/>
      <c r="T21" s="89">
        <v>3316138840</v>
      </c>
      <c r="U21" s="89"/>
      <c r="V21" s="89">
        <v>0</v>
      </c>
      <c r="W21" s="89"/>
      <c r="X21" s="89">
        <v>0</v>
      </c>
      <c r="Y21" s="89"/>
      <c r="Z21" s="89">
        <v>0</v>
      </c>
      <c r="AA21" s="89"/>
      <c r="AB21" s="89">
        <v>0</v>
      </c>
      <c r="AC21" s="136"/>
      <c r="AD21" s="89">
        <v>5000</v>
      </c>
      <c r="AE21" s="89"/>
      <c r="AF21" s="89">
        <v>665676</v>
      </c>
      <c r="AG21" s="89"/>
      <c r="AH21" s="89">
        <v>3128066858</v>
      </c>
      <c r="AI21" s="136"/>
      <c r="AJ21" s="89">
        <v>3327776731</v>
      </c>
      <c r="AK21" s="136"/>
      <c r="AL21" s="137">
        <f>AJ21/'سرمایه گذاری ها'!$O$16</f>
        <v>1.2965316521617603E-2</v>
      </c>
    </row>
    <row r="22" spans="2:81" ht="23.25" customHeight="1" x14ac:dyDescent="0.6">
      <c r="B22" s="3" t="s">
        <v>185</v>
      </c>
      <c r="C22" s="14"/>
      <c r="D22" s="141" t="s">
        <v>95</v>
      </c>
      <c r="E22" s="141"/>
      <c r="F22" s="141" t="s">
        <v>95</v>
      </c>
      <c r="G22" s="141"/>
      <c r="H22" s="89" t="s">
        <v>63</v>
      </c>
      <c r="I22" s="89"/>
      <c r="J22" s="89" t="s">
        <v>199</v>
      </c>
      <c r="K22" s="89"/>
      <c r="L22" s="89">
        <v>0</v>
      </c>
      <c r="M22" s="89"/>
      <c r="N22" s="89">
        <v>0</v>
      </c>
      <c r="O22" s="89"/>
      <c r="P22" s="89">
        <v>1300</v>
      </c>
      <c r="Q22" s="136"/>
      <c r="R22" s="89">
        <v>1009627920</v>
      </c>
      <c r="S22" s="89"/>
      <c r="T22" s="89">
        <v>1083621358</v>
      </c>
      <c r="U22" s="89"/>
      <c r="V22" s="89">
        <v>0</v>
      </c>
      <c r="W22" s="89"/>
      <c r="X22" s="89">
        <v>0</v>
      </c>
      <c r="Y22" s="89"/>
      <c r="Z22" s="89">
        <v>0</v>
      </c>
      <c r="AA22" s="89"/>
      <c r="AB22" s="89">
        <v>0</v>
      </c>
      <c r="AC22" s="136"/>
      <c r="AD22" s="89">
        <v>1300</v>
      </c>
      <c r="AE22" s="89"/>
      <c r="AF22" s="89">
        <v>829694</v>
      </c>
      <c r="AG22" s="89"/>
      <c r="AH22" s="89">
        <v>1009627920</v>
      </c>
      <c r="AI22" s="136"/>
      <c r="AJ22" s="89">
        <v>1078406703</v>
      </c>
      <c r="AK22" s="136"/>
      <c r="AL22" s="137">
        <f>AJ22/'سرمایه گذاری ها'!$O$16</f>
        <v>4.2015692078078504E-3</v>
      </c>
    </row>
    <row r="23" spans="2:81" ht="23.25" customHeight="1" x14ac:dyDescent="0.6">
      <c r="B23" s="3" t="s">
        <v>101</v>
      </c>
      <c r="C23" s="14"/>
      <c r="D23" s="141" t="s">
        <v>95</v>
      </c>
      <c r="E23" s="141"/>
      <c r="F23" s="141" t="s">
        <v>95</v>
      </c>
      <c r="G23" s="141"/>
      <c r="H23" s="89" t="s">
        <v>170</v>
      </c>
      <c r="I23" s="89"/>
      <c r="J23" s="89" t="s">
        <v>171</v>
      </c>
      <c r="K23" s="89"/>
      <c r="L23" s="89">
        <v>0</v>
      </c>
      <c r="M23" s="89"/>
      <c r="N23" s="89">
        <v>0</v>
      </c>
      <c r="O23" s="89"/>
      <c r="P23" s="89">
        <v>1100</v>
      </c>
      <c r="Q23" s="136"/>
      <c r="R23" s="89">
        <v>721099791</v>
      </c>
      <c r="S23" s="89"/>
      <c r="T23" s="89">
        <v>945681164</v>
      </c>
      <c r="U23" s="89"/>
      <c r="V23" s="89">
        <v>0</v>
      </c>
      <c r="W23" s="89"/>
      <c r="X23" s="89">
        <v>0</v>
      </c>
      <c r="Y23" s="89"/>
      <c r="Z23" s="89">
        <v>0</v>
      </c>
      <c r="AA23" s="89"/>
      <c r="AB23" s="89">
        <v>0</v>
      </c>
      <c r="AC23" s="136"/>
      <c r="AD23" s="89">
        <v>1100</v>
      </c>
      <c r="AE23" s="89"/>
      <c r="AF23" s="89">
        <v>856805</v>
      </c>
      <c r="AG23" s="89"/>
      <c r="AH23" s="89">
        <v>721099791</v>
      </c>
      <c r="AI23" s="136"/>
      <c r="AJ23" s="89">
        <v>942314674</v>
      </c>
      <c r="AK23" s="136"/>
      <c r="AL23" s="137">
        <f>AJ23/'سرمایه گذاری ها'!$O$16</f>
        <v>3.6713424604371109E-3</v>
      </c>
    </row>
    <row r="24" spans="2:81" ht="23.25" customHeight="1" x14ac:dyDescent="0.6">
      <c r="B24" s="3" t="s">
        <v>143</v>
      </c>
      <c r="C24" s="14"/>
      <c r="D24" s="141" t="s">
        <v>95</v>
      </c>
      <c r="E24" s="141"/>
      <c r="F24" s="141" t="s">
        <v>95</v>
      </c>
      <c r="G24" s="141"/>
      <c r="H24" s="89" t="s">
        <v>165</v>
      </c>
      <c r="I24" s="89"/>
      <c r="J24" s="89" t="s">
        <v>166</v>
      </c>
      <c r="K24" s="89"/>
      <c r="L24" s="89">
        <v>0</v>
      </c>
      <c r="M24" s="89"/>
      <c r="N24" s="89">
        <v>0</v>
      </c>
      <c r="O24" s="89"/>
      <c r="P24" s="89">
        <v>196</v>
      </c>
      <c r="Q24" s="136"/>
      <c r="R24" s="89">
        <v>118603453</v>
      </c>
      <c r="S24" s="89"/>
      <c r="T24" s="89">
        <v>160310110</v>
      </c>
      <c r="U24" s="89"/>
      <c r="V24" s="89">
        <v>0</v>
      </c>
      <c r="W24" s="89"/>
      <c r="X24" s="89">
        <v>0</v>
      </c>
      <c r="Y24" s="89"/>
      <c r="Z24" s="89">
        <v>0</v>
      </c>
      <c r="AA24" s="89"/>
      <c r="AB24" s="89">
        <v>0</v>
      </c>
      <c r="AC24" s="136"/>
      <c r="AD24" s="89">
        <v>196</v>
      </c>
      <c r="AE24" s="89"/>
      <c r="AF24" s="89">
        <v>818322</v>
      </c>
      <c r="AG24" s="89"/>
      <c r="AH24" s="89">
        <v>118603453</v>
      </c>
      <c r="AI24" s="136"/>
      <c r="AJ24" s="89">
        <v>160362041</v>
      </c>
      <c r="AK24" s="136"/>
      <c r="AL24" s="137">
        <f>AJ24/'سرمایه گذاری ها'!$O$16</f>
        <v>6.2478489023896585E-4</v>
      </c>
    </row>
    <row r="25" spans="2:81" ht="23.25" customHeight="1" x14ac:dyDescent="0.6">
      <c r="B25" s="3" t="s">
        <v>215</v>
      </c>
      <c r="C25" s="14"/>
      <c r="D25" s="141" t="s">
        <v>95</v>
      </c>
      <c r="E25" s="141"/>
      <c r="F25" s="141" t="s">
        <v>95</v>
      </c>
      <c r="G25" s="141"/>
      <c r="H25" s="89" t="s">
        <v>216</v>
      </c>
      <c r="I25" s="89"/>
      <c r="J25" s="89" t="s">
        <v>217</v>
      </c>
      <c r="K25" s="89"/>
      <c r="L25" s="89">
        <v>0</v>
      </c>
      <c r="M25" s="89"/>
      <c r="N25" s="89">
        <v>0</v>
      </c>
      <c r="O25" s="89"/>
      <c r="P25" s="89">
        <v>1500</v>
      </c>
      <c r="Q25" s="136"/>
      <c r="R25" s="89">
        <v>933169105</v>
      </c>
      <c r="S25" s="89"/>
      <c r="T25" s="89">
        <v>958788188</v>
      </c>
      <c r="U25" s="89"/>
      <c r="V25" s="89">
        <v>0</v>
      </c>
      <c r="W25" s="89"/>
      <c r="X25" s="89">
        <v>0</v>
      </c>
      <c r="Y25" s="89"/>
      <c r="Z25" s="89">
        <v>1500</v>
      </c>
      <c r="AA25" s="89"/>
      <c r="AB25" s="89">
        <v>945578585</v>
      </c>
      <c r="AC25" s="136"/>
      <c r="AD25" s="89">
        <v>0</v>
      </c>
      <c r="AE25" s="89"/>
      <c r="AF25" s="89">
        <v>0</v>
      </c>
      <c r="AG25" s="89"/>
      <c r="AH25" s="89">
        <v>0</v>
      </c>
      <c r="AI25" s="136"/>
      <c r="AJ25" s="89">
        <v>0</v>
      </c>
      <c r="AK25" s="136"/>
      <c r="AL25" s="137">
        <f>AJ25/'سرمایه گذاری ها'!$O$16</f>
        <v>0</v>
      </c>
    </row>
    <row r="26" spans="2:81" ht="23.25" customHeight="1" x14ac:dyDescent="0.6">
      <c r="B26" s="3" t="s">
        <v>212</v>
      </c>
      <c r="C26" s="14"/>
      <c r="D26" s="141" t="s">
        <v>95</v>
      </c>
      <c r="E26" s="141"/>
      <c r="F26" s="141" t="s">
        <v>95</v>
      </c>
      <c r="G26" s="141"/>
      <c r="H26" s="89" t="s">
        <v>194</v>
      </c>
      <c r="I26" s="89"/>
      <c r="J26" s="89" t="s">
        <v>213</v>
      </c>
      <c r="K26" s="89"/>
      <c r="L26" s="89">
        <v>0</v>
      </c>
      <c r="M26" s="89"/>
      <c r="N26" s="89">
        <v>0</v>
      </c>
      <c r="O26" s="89"/>
      <c r="P26" s="89">
        <v>2000</v>
      </c>
      <c r="Q26" s="136"/>
      <c r="R26" s="89">
        <v>1278831745</v>
      </c>
      <c r="S26" s="89"/>
      <c r="T26" s="89">
        <v>1339823113</v>
      </c>
      <c r="U26" s="89"/>
      <c r="V26" s="89">
        <v>0</v>
      </c>
      <c r="W26" s="89"/>
      <c r="X26" s="89">
        <v>0</v>
      </c>
      <c r="Y26" s="89"/>
      <c r="Z26" s="89">
        <v>2000</v>
      </c>
      <c r="AA26" s="89"/>
      <c r="AB26" s="89">
        <v>1321980349</v>
      </c>
      <c r="AC26" s="136"/>
      <c r="AD26" s="89">
        <v>0</v>
      </c>
      <c r="AE26" s="89"/>
      <c r="AF26" s="89">
        <v>0</v>
      </c>
      <c r="AG26" s="89"/>
      <c r="AH26" s="89">
        <v>0</v>
      </c>
      <c r="AI26" s="136"/>
      <c r="AJ26" s="89">
        <v>0</v>
      </c>
      <c r="AK26" s="136"/>
      <c r="AL26" s="137">
        <f>AJ26/'سرمایه گذاری ها'!$O$16</f>
        <v>0</v>
      </c>
    </row>
    <row r="27" spans="2:81" ht="21.75" x14ac:dyDescent="0.6">
      <c r="B27" s="3"/>
      <c r="C27" s="3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>
        <v>5.1000000000000004E-3</v>
      </c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7"/>
      <c r="AL27" s="137"/>
    </row>
    <row r="28" spans="2:81" ht="27" thickBot="1" x14ac:dyDescent="0.65">
      <c r="B28" s="167" t="s">
        <v>82</v>
      </c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2"/>
      <c r="P28" s="64">
        <f>SUM(P13:P27)</f>
        <v>148897</v>
      </c>
      <c r="Q28" s="27"/>
      <c r="R28" s="64">
        <f>SUM(R13:R27)</f>
        <v>110804146927</v>
      </c>
      <c r="S28" s="27"/>
      <c r="T28" s="64">
        <f>SUM(T13:T27)</f>
        <v>128924979949</v>
      </c>
      <c r="U28" s="27"/>
      <c r="V28" s="64">
        <f>SUM(V13:V27)</f>
        <v>5.1000000000000004E-3</v>
      </c>
      <c r="W28" s="27"/>
      <c r="X28" s="64">
        <f>SUM(X13:X27)</f>
        <v>0</v>
      </c>
      <c r="Y28" s="27"/>
      <c r="Z28" s="64">
        <f>SUM(Z13:Z27)</f>
        <v>22600</v>
      </c>
      <c r="AA28" s="27"/>
      <c r="AB28" s="64">
        <f>SUM(AB13:AB27)</f>
        <v>16002933953</v>
      </c>
      <c r="AC28" s="27"/>
      <c r="AD28" s="64">
        <f>SUM(AD13:AD27)</f>
        <v>126297</v>
      </c>
      <c r="AE28" s="65"/>
      <c r="AF28" s="64"/>
      <c r="AG28" s="27"/>
      <c r="AH28" s="64">
        <f>SUM(AH13:AH27)</f>
        <v>97428350514</v>
      </c>
      <c r="AI28" s="27"/>
      <c r="AJ28" s="64">
        <f>SUM(AJ13:AJ27)</f>
        <v>112149906047</v>
      </c>
      <c r="AK28" s="27"/>
      <c r="AL28" s="75">
        <f>SUM(AL13:AL27)</f>
        <v>0.43694608962906151</v>
      </c>
    </row>
    <row r="29" spans="2:81" ht="21" customHeight="1" thickTop="1" x14ac:dyDescent="0.6">
      <c r="V29"/>
      <c r="W29"/>
    </row>
    <row r="30" spans="2:81" x14ac:dyDescent="0.6">
      <c r="V30"/>
      <c r="W30"/>
    </row>
    <row r="31" spans="2:81" ht="21.75" x14ac:dyDescent="0.6">
      <c r="V31"/>
      <c r="W31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</row>
    <row r="32" spans="2:81" ht="21.75" x14ac:dyDescent="0.6">
      <c r="V32"/>
      <c r="W32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</row>
    <row r="33" spans="20:81" ht="21.75" x14ac:dyDescent="0.6">
      <c r="V33"/>
      <c r="W3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</row>
    <row r="34" spans="20:81" ht="21.75" x14ac:dyDescent="0.6">
      <c r="V34"/>
      <c r="W34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</row>
    <row r="35" spans="20:81" ht="33" x14ac:dyDescent="0.8">
      <c r="T35" s="51">
        <v>4</v>
      </c>
      <c r="V35"/>
      <c r="W35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</row>
    <row r="36" spans="20:81" ht="21.75" x14ac:dyDescent="0.6">
      <c r="V36"/>
      <c r="W36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</row>
    <row r="37" spans="20:81" ht="21.75" x14ac:dyDescent="0.6">
      <c r="V37"/>
      <c r="W37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</row>
    <row r="38" spans="20:81" ht="21.75" x14ac:dyDescent="0.6">
      <c r="V38"/>
      <c r="W38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</row>
    <row r="39" spans="20:81" ht="21.75" x14ac:dyDescent="0.6">
      <c r="V39"/>
      <c r="W39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</row>
    <row r="40" spans="20:81" ht="21.75" x14ac:dyDescent="0.6">
      <c r="V40"/>
      <c r="W40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</row>
    <row r="41" spans="20:81" ht="21.75" x14ac:dyDescent="0.6">
      <c r="V41"/>
      <c r="W41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</row>
    <row r="42" spans="20:81" x14ac:dyDescent="0.6">
      <c r="V42"/>
      <c r="W42"/>
    </row>
  </sheetData>
  <sortState xmlns:xlrd2="http://schemas.microsoft.com/office/spreadsheetml/2017/richdata2" ref="B13:AL27">
    <sortCondition descending="1" ref="AJ13:AJ27"/>
  </sortState>
  <mergeCells count="30">
    <mergeCell ref="B8:R8"/>
    <mergeCell ref="B28:N28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  <mergeCell ref="V12"/>
    <mergeCell ref="X12"/>
    <mergeCell ref="V11:X11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L11:L12"/>
  </mergeCells>
  <printOptions horizontalCentered="1" verticalCentered="1"/>
  <pageMargins left="0" right="0" top="0.25" bottom="0" header="0.3" footer="0.3"/>
  <pageSetup paperSize="9" scale="4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43"/>
  <sheetViews>
    <sheetView rightToLeft="1" view="pageBreakPreview" zoomScale="70" zoomScaleNormal="110" zoomScaleSheetLayoutView="70" workbookViewId="0">
      <selection activeCell="H18" sqref="H18"/>
    </sheetView>
  </sheetViews>
  <sheetFormatPr defaultRowHeight="21" x14ac:dyDescent="0.6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7109375" style="1" customWidth="1"/>
    <col min="31" max="31" width="1" style="1" hidden="1" customWidth="1"/>
    <col min="32" max="32" width="22.1406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68" t="s">
        <v>118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</row>
    <row r="3" spans="2:32" ht="39" x14ac:dyDescent="0.6">
      <c r="B3" s="168" t="s">
        <v>0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</row>
    <row r="4" spans="2:32" ht="39" x14ac:dyDescent="0.6">
      <c r="B4" s="168" t="s">
        <v>222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</row>
    <row r="5" spans="2:32" ht="129" customHeight="1" x14ac:dyDescent="0.6"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</row>
    <row r="6" spans="2:32" ht="129" customHeight="1" x14ac:dyDescent="0.6"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</row>
    <row r="7" spans="2:32" s="2" customFormat="1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32" s="2" customFormat="1" ht="30" x14ac:dyDescent="0.55000000000000004">
      <c r="B8" s="13" t="s">
        <v>108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10" spans="2:32" s="15" customFormat="1" ht="31.5" customHeight="1" x14ac:dyDescent="0.6">
      <c r="B10" s="149" t="s">
        <v>31</v>
      </c>
      <c r="C10" s="149" t="s">
        <v>31</v>
      </c>
      <c r="D10" s="149" t="s">
        <v>31</v>
      </c>
      <c r="E10" s="149" t="s">
        <v>31</v>
      </c>
      <c r="F10" s="149" t="s">
        <v>31</v>
      </c>
      <c r="G10" s="149" t="s">
        <v>31</v>
      </c>
      <c r="H10" s="149" t="s">
        <v>31</v>
      </c>
      <c r="I10" s="149" t="s">
        <v>31</v>
      </c>
      <c r="J10" s="149" t="s">
        <v>31</v>
      </c>
      <c r="L10" s="170"/>
      <c r="M10" s="149" t="s">
        <v>2</v>
      </c>
      <c r="N10" s="149" t="s">
        <v>2</v>
      </c>
      <c r="O10" s="149" t="s">
        <v>2</v>
      </c>
      <c r="P10" s="149" t="s">
        <v>2</v>
      </c>
      <c r="R10" s="149" t="s">
        <v>3</v>
      </c>
      <c r="S10" s="149" t="s">
        <v>3</v>
      </c>
      <c r="T10" s="149" t="s">
        <v>3</v>
      </c>
      <c r="U10" s="149" t="s">
        <v>3</v>
      </c>
      <c r="V10" s="149"/>
      <c r="W10" s="149" t="s">
        <v>3</v>
      </c>
      <c r="X10" s="149" t="s">
        <v>3</v>
      </c>
      <c r="Z10" s="149" t="s">
        <v>223</v>
      </c>
      <c r="AA10" s="149" t="s">
        <v>4</v>
      </c>
      <c r="AB10" s="149" t="s">
        <v>4</v>
      </c>
      <c r="AC10" s="149" t="s">
        <v>4</v>
      </c>
      <c r="AD10" s="149" t="s">
        <v>4</v>
      </c>
      <c r="AE10" s="149" t="s">
        <v>4</v>
      </c>
      <c r="AF10" s="149" t="s">
        <v>4</v>
      </c>
    </row>
    <row r="11" spans="2:32" s="15" customFormat="1" x14ac:dyDescent="0.6">
      <c r="B11" s="150" t="s">
        <v>32</v>
      </c>
      <c r="C11" s="22"/>
      <c r="D11" s="150" t="s">
        <v>88</v>
      </c>
      <c r="E11" s="22"/>
      <c r="F11" s="150" t="s">
        <v>24</v>
      </c>
      <c r="G11" s="22"/>
      <c r="H11" s="150" t="s">
        <v>33</v>
      </c>
      <c r="I11" s="22"/>
      <c r="J11" s="150" t="s">
        <v>21</v>
      </c>
      <c r="L11" s="165" t="s">
        <v>5</v>
      </c>
      <c r="M11" s="22"/>
      <c r="N11" s="150" t="s">
        <v>6</v>
      </c>
      <c r="O11" s="22"/>
      <c r="P11" s="150" t="s">
        <v>7</v>
      </c>
      <c r="R11" s="150" t="s">
        <v>8</v>
      </c>
      <c r="S11" s="150" t="s">
        <v>8</v>
      </c>
      <c r="T11" s="150" t="s">
        <v>8</v>
      </c>
      <c r="U11" s="22"/>
      <c r="V11" s="165" t="s">
        <v>9</v>
      </c>
      <c r="W11" s="150" t="s">
        <v>9</v>
      </c>
      <c r="X11" s="150" t="s">
        <v>9</v>
      </c>
      <c r="Z11" s="150" t="s">
        <v>5</v>
      </c>
      <c r="AA11" s="22"/>
      <c r="AB11" s="150" t="s">
        <v>6</v>
      </c>
      <c r="AC11" s="22"/>
      <c r="AD11" s="150" t="s">
        <v>7</v>
      </c>
      <c r="AE11" s="22"/>
      <c r="AF11" s="150" t="s">
        <v>34</v>
      </c>
    </row>
    <row r="12" spans="2:32" s="15" customFormat="1" ht="75.75" customHeight="1" x14ac:dyDescent="0.6">
      <c r="B12" s="151" t="s">
        <v>32</v>
      </c>
      <c r="C12" s="23"/>
      <c r="D12" s="151" t="s">
        <v>23</v>
      </c>
      <c r="E12" s="23"/>
      <c r="F12" s="151" t="s">
        <v>24</v>
      </c>
      <c r="G12" s="23"/>
      <c r="H12" s="151" t="s">
        <v>33</v>
      </c>
      <c r="I12" s="23"/>
      <c r="J12" s="151" t="s">
        <v>21</v>
      </c>
      <c r="L12" s="151"/>
      <c r="M12" s="23"/>
      <c r="N12" s="151" t="s">
        <v>6</v>
      </c>
      <c r="O12" s="23"/>
      <c r="P12" s="151" t="s">
        <v>7</v>
      </c>
      <c r="R12" s="151" t="s">
        <v>5</v>
      </c>
      <c r="S12" s="23"/>
      <c r="T12" s="151" t="s">
        <v>6</v>
      </c>
      <c r="U12" s="23"/>
      <c r="V12" s="164" t="s">
        <v>5</v>
      </c>
      <c r="W12" s="23"/>
      <c r="X12" s="151" t="s">
        <v>12</v>
      </c>
      <c r="Z12" s="151" t="s">
        <v>5</v>
      </c>
      <c r="AA12" s="23"/>
      <c r="AB12" s="151" t="s">
        <v>6</v>
      </c>
      <c r="AC12" s="23"/>
      <c r="AD12" s="151" t="s">
        <v>7</v>
      </c>
      <c r="AE12" s="23"/>
      <c r="AF12" s="151" t="s">
        <v>34</v>
      </c>
    </row>
    <row r="13" spans="2:32" s="15" customFormat="1" ht="32.25" customHeight="1" x14ac:dyDescent="0.65"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124">
        <v>0</v>
      </c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3"/>
      <c r="AF13" s="131"/>
    </row>
    <row r="14" spans="2:32" ht="27" thickBot="1" x14ac:dyDescent="0.7">
      <c r="B14" s="171" t="s">
        <v>82</v>
      </c>
      <c r="C14" s="171"/>
      <c r="D14" s="171"/>
      <c r="E14" s="171"/>
      <c r="F14" s="171"/>
      <c r="G14" s="171"/>
      <c r="H14" s="171"/>
      <c r="I14" s="171"/>
      <c r="J14" s="171"/>
      <c r="K14" s="26"/>
      <c r="L14" s="132">
        <f>SUM(L13:L13)</f>
        <v>0</v>
      </c>
      <c r="M14" s="123"/>
      <c r="N14" s="132" t="s">
        <v>188</v>
      </c>
      <c r="O14" s="123"/>
      <c r="P14" s="132" t="s">
        <v>188</v>
      </c>
      <c r="Q14" s="123"/>
      <c r="R14" s="132" t="s">
        <v>188</v>
      </c>
      <c r="S14" s="123"/>
      <c r="T14" s="132" t="s">
        <v>188</v>
      </c>
      <c r="U14" s="123"/>
      <c r="V14" s="132" t="s">
        <v>188</v>
      </c>
      <c r="W14" s="123"/>
      <c r="X14" s="132" t="s">
        <v>188</v>
      </c>
      <c r="Y14" s="123"/>
      <c r="Z14" s="132" t="s">
        <v>188</v>
      </c>
      <c r="AA14" s="123"/>
      <c r="AB14" s="132" t="s">
        <v>188</v>
      </c>
      <c r="AC14" s="123"/>
      <c r="AD14" s="132" t="s">
        <v>188</v>
      </c>
      <c r="AE14" s="123"/>
      <c r="AF14" s="133">
        <f>SUM(AF13:AF13)</f>
        <v>0</v>
      </c>
    </row>
    <row r="15" spans="2:32" ht="21.75" thickTop="1" x14ac:dyDescent="0.6">
      <c r="L15" s="122"/>
      <c r="V15"/>
    </row>
    <row r="16" spans="2:32" x14ac:dyDescent="0.6">
      <c r="L16"/>
      <c r="V16"/>
    </row>
    <row r="17" spans="12:22" x14ac:dyDescent="0.6">
      <c r="L17"/>
      <c r="V17"/>
    </row>
    <row r="18" spans="12:22" x14ac:dyDescent="0.6">
      <c r="L18"/>
      <c r="V18"/>
    </row>
    <row r="19" spans="12:22" x14ac:dyDescent="0.6">
      <c r="L19"/>
      <c r="V19"/>
    </row>
    <row r="20" spans="12:22" ht="33" x14ac:dyDescent="0.8">
      <c r="L20"/>
      <c r="P20" s="51">
        <v>5</v>
      </c>
      <c r="V20"/>
    </row>
    <row r="21" spans="12:22" x14ac:dyDescent="0.6">
      <c r="L21"/>
      <c r="V21"/>
    </row>
    <row r="22" spans="12:22" x14ac:dyDescent="0.6">
      <c r="L22"/>
      <c r="V22"/>
    </row>
    <row r="23" spans="12:22" x14ac:dyDescent="0.6">
      <c r="L23"/>
      <c r="V23"/>
    </row>
    <row r="24" spans="12:22" x14ac:dyDescent="0.6">
      <c r="L24"/>
      <c r="V24"/>
    </row>
    <row r="25" spans="12:22" x14ac:dyDescent="0.6">
      <c r="L25"/>
      <c r="V25"/>
    </row>
    <row r="26" spans="12:22" x14ac:dyDescent="0.6">
      <c r="L26"/>
      <c r="V26"/>
    </row>
    <row r="27" spans="12:22" x14ac:dyDescent="0.6">
      <c r="L27"/>
      <c r="V27"/>
    </row>
    <row r="28" spans="12:22" x14ac:dyDescent="0.6">
      <c r="L28"/>
      <c r="V28"/>
    </row>
    <row r="29" spans="12:22" x14ac:dyDescent="0.6">
      <c r="L29"/>
      <c r="V29"/>
    </row>
    <row r="30" spans="12:22" x14ac:dyDescent="0.6">
      <c r="L30"/>
      <c r="V30"/>
    </row>
    <row r="31" spans="12:22" x14ac:dyDescent="0.6">
      <c r="L31"/>
      <c r="V31"/>
    </row>
    <row r="32" spans="12:22" x14ac:dyDescent="0.6">
      <c r="L32"/>
      <c r="V32"/>
    </row>
    <row r="33" spans="12:26" x14ac:dyDescent="0.6">
      <c r="L33"/>
      <c r="V33"/>
    </row>
    <row r="34" spans="12:26" x14ac:dyDescent="0.6">
      <c r="L34"/>
      <c r="V34"/>
    </row>
    <row r="35" spans="12:26" x14ac:dyDescent="0.6">
      <c r="L35"/>
      <c r="V35"/>
    </row>
    <row r="36" spans="12:26" x14ac:dyDescent="0.6">
      <c r="L36"/>
      <c r="V36"/>
      <c r="X36"/>
      <c r="Y36"/>
      <c r="Z36"/>
    </row>
    <row r="37" spans="12:26" x14ac:dyDescent="0.6">
      <c r="L37"/>
      <c r="V37"/>
    </row>
    <row r="38" spans="12:26" x14ac:dyDescent="0.6">
      <c r="L38"/>
      <c r="V38"/>
    </row>
    <row r="39" spans="12:26" x14ac:dyDescent="0.6">
      <c r="L39"/>
      <c r="V39"/>
    </row>
    <row r="40" spans="12:26" x14ac:dyDescent="0.6">
      <c r="L40"/>
      <c r="V40"/>
    </row>
    <row r="41" spans="12:26" x14ac:dyDescent="0.6">
      <c r="L41"/>
    </row>
    <row r="42" spans="12:26" x14ac:dyDescent="0.6">
      <c r="L42"/>
    </row>
    <row r="43" spans="12:26" x14ac:dyDescent="0.6">
      <c r="L43"/>
    </row>
  </sheetData>
  <mergeCells count="26">
    <mergeCell ref="B14:J14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47"/>
  <sheetViews>
    <sheetView rightToLeft="1" view="pageBreakPreview" topLeftCell="A7" zoomScale="70" zoomScaleNormal="100" zoomScaleSheetLayoutView="70" workbookViewId="0">
      <selection activeCell="L35" sqref="L35"/>
    </sheetView>
  </sheetViews>
  <sheetFormatPr defaultRowHeight="21" x14ac:dyDescent="0.55000000000000004"/>
  <cols>
    <col min="1" max="1" width="4.5703125" style="2" customWidth="1"/>
    <col min="2" max="2" width="40.140625" style="2" customWidth="1"/>
    <col min="3" max="3" width="1" style="2" customWidth="1"/>
    <col min="4" max="4" width="24.85546875" style="2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8.140625" style="2" customWidth="1"/>
    <col min="11" max="11" width="1" style="2" customWidth="1"/>
    <col min="12" max="12" width="17.5703125" style="2" bestFit="1" customWidth="1"/>
    <col min="13" max="13" width="1" style="2" customWidth="1"/>
    <col min="14" max="14" width="17.5703125" style="2" bestFit="1" customWidth="1"/>
    <col min="15" max="15" width="1" style="2" customWidth="1"/>
    <col min="16" max="16" width="17.5703125" style="2" bestFit="1" customWidth="1"/>
    <col min="17" max="17" width="1" style="2" customWidth="1"/>
    <col min="18" max="18" width="17.5703125" style="2" bestFit="1" customWidth="1"/>
    <col min="19" max="19" width="1" style="2" customWidth="1"/>
    <col min="20" max="20" width="10.28515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47" t="s">
        <v>118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</row>
    <row r="3" spans="2:28" ht="30" x14ac:dyDescent="0.55000000000000004">
      <c r="B3" s="147" t="s">
        <v>0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</row>
    <row r="4" spans="2:28" ht="30" x14ac:dyDescent="0.55000000000000004">
      <c r="B4" s="147" t="s">
        <v>222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</row>
    <row r="5" spans="2:28" ht="30" x14ac:dyDescent="0.55000000000000004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28" ht="30" x14ac:dyDescent="0.55000000000000004">
      <c r="B6" s="13" t="s">
        <v>93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28" s="4" customFormat="1" x14ac:dyDescent="0.55000000000000004">
      <c r="B8" s="148" t="s">
        <v>35</v>
      </c>
      <c r="D8" s="149" t="s">
        <v>36</v>
      </c>
      <c r="E8" s="149" t="s">
        <v>36</v>
      </c>
      <c r="F8" s="149" t="s">
        <v>36</v>
      </c>
      <c r="G8" s="149" t="s">
        <v>36</v>
      </c>
      <c r="H8" s="149" t="s">
        <v>36</v>
      </c>
      <c r="I8" s="149" t="s">
        <v>36</v>
      </c>
      <c r="J8" s="149" t="s">
        <v>36</v>
      </c>
      <c r="L8" s="149" t="s">
        <v>218</v>
      </c>
      <c r="N8" s="149" t="s">
        <v>3</v>
      </c>
      <c r="O8" s="149" t="s">
        <v>3</v>
      </c>
      <c r="P8" s="149" t="s">
        <v>3</v>
      </c>
      <c r="R8" s="149" t="s">
        <v>223</v>
      </c>
      <c r="S8" s="149" t="s">
        <v>4</v>
      </c>
      <c r="T8" s="149" t="s">
        <v>4</v>
      </c>
    </row>
    <row r="9" spans="2:28" s="4" customFormat="1" x14ac:dyDescent="0.55000000000000004">
      <c r="B9" s="174" t="s">
        <v>35</v>
      </c>
      <c r="D9" s="172" t="s">
        <v>37</v>
      </c>
      <c r="E9" s="34"/>
      <c r="F9" s="172" t="s">
        <v>38</v>
      </c>
      <c r="G9" s="34"/>
      <c r="H9" s="172" t="s">
        <v>39</v>
      </c>
      <c r="I9" s="34"/>
      <c r="J9" s="172" t="s">
        <v>24</v>
      </c>
      <c r="L9" s="172" t="s">
        <v>40</v>
      </c>
      <c r="N9" s="172" t="s">
        <v>41</v>
      </c>
      <c r="O9" s="34"/>
      <c r="P9" s="172" t="s">
        <v>42</v>
      </c>
      <c r="R9" s="172" t="s">
        <v>40</v>
      </c>
      <c r="S9" s="34"/>
      <c r="T9" s="173" t="s">
        <v>34</v>
      </c>
    </row>
    <row r="10" spans="2:28" s="4" customFormat="1" x14ac:dyDescent="0.55000000000000004">
      <c r="B10" s="3" t="s">
        <v>190</v>
      </c>
      <c r="C10" s="3"/>
      <c r="D10" s="127" t="s">
        <v>209</v>
      </c>
      <c r="E10" s="127"/>
      <c r="F10" s="127" t="s">
        <v>103</v>
      </c>
      <c r="G10" s="127"/>
      <c r="H10" s="127" t="s">
        <v>210</v>
      </c>
      <c r="I10" s="127"/>
      <c r="J10" s="127">
        <v>23</v>
      </c>
      <c r="K10" s="127"/>
      <c r="L10" s="127">
        <v>34500000000</v>
      </c>
      <c r="M10" s="127"/>
      <c r="N10" s="127">
        <v>0</v>
      </c>
      <c r="O10" s="127"/>
      <c r="P10" s="127">
        <v>0</v>
      </c>
      <c r="Q10" s="127"/>
      <c r="R10" s="127">
        <v>34500000000</v>
      </c>
      <c r="S10" s="6"/>
      <c r="T10" s="38">
        <f>R10/'سرمایه گذاری ها'!$O$16</f>
        <v>0.13441509336517063</v>
      </c>
      <c r="V10"/>
    </row>
    <row r="11" spans="2:28" s="4" customFormat="1" x14ac:dyDescent="0.55000000000000004">
      <c r="B11" s="3" t="s">
        <v>179</v>
      </c>
      <c r="C11" s="3"/>
      <c r="D11" s="127" t="s">
        <v>224</v>
      </c>
      <c r="E11" s="127"/>
      <c r="F11" s="127" t="s">
        <v>103</v>
      </c>
      <c r="G11" s="127"/>
      <c r="H11" s="127" t="s">
        <v>225</v>
      </c>
      <c r="I11" s="127"/>
      <c r="J11" s="127">
        <v>20.5</v>
      </c>
      <c r="K11" s="127"/>
      <c r="L11" s="127">
        <v>0</v>
      </c>
      <c r="M11" s="127"/>
      <c r="N11" s="127">
        <v>34000000000</v>
      </c>
      <c r="O11" s="127"/>
      <c r="P11" s="127">
        <v>0</v>
      </c>
      <c r="Q11" s="127"/>
      <c r="R11" s="127">
        <v>34000000000</v>
      </c>
      <c r="S11" s="6"/>
      <c r="T11" s="38">
        <f>R11/'سرمایه گذاری ها'!$O$16</f>
        <v>0.13246704853379135</v>
      </c>
      <c r="V11"/>
    </row>
    <row r="12" spans="2:28" s="4" customFormat="1" x14ac:dyDescent="0.55000000000000004">
      <c r="B12" s="3" t="s">
        <v>174</v>
      </c>
      <c r="C12" s="3"/>
      <c r="D12" s="127" t="s">
        <v>175</v>
      </c>
      <c r="E12" s="127"/>
      <c r="F12" s="127" t="s">
        <v>103</v>
      </c>
      <c r="G12" s="127"/>
      <c r="H12" s="127" t="s">
        <v>176</v>
      </c>
      <c r="I12" s="127"/>
      <c r="J12" s="127">
        <v>22</v>
      </c>
      <c r="K12" s="127"/>
      <c r="L12" s="127">
        <v>24000000000</v>
      </c>
      <c r="M12" s="127"/>
      <c r="N12" s="127">
        <v>0</v>
      </c>
      <c r="O12" s="127"/>
      <c r="P12" s="127">
        <v>1000000000</v>
      </c>
      <c r="Q12" s="127"/>
      <c r="R12" s="127">
        <v>23000000000</v>
      </c>
      <c r="S12" s="6"/>
      <c r="T12" s="38">
        <f>R12/'سرمایه گذاری ها'!$O$16</f>
        <v>8.9610062243447086E-2</v>
      </c>
      <c r="V12"/>
    </row>
    <row r="13" spans="2:28" s="4" customFormat="1" x14ac:dyDescent="0.55000000000000004">
      <c r="B13" s="3" t="s">
        <v>174</v>
      </c>
      <c r="C13" s="3"/>
      <c r="D13" s="127" t="s">
        <v>177</v>
      </c>
      <c r="E13" s="127"/>
      <c r="F13" s="127" t="s">
        <v>103</v>
      </c>
      <c r="G13" s="127"/>
      <c r="H13" s="127" t="s">
        <v>178</v>
      </c>
      <c r="I13" s="127"/>
      <c r="J13" s="127">
        <v>22</v>
      </c>
      <c r="K13" s="127"/>
      <c r="L13" s="127">
        <v>10000000000</v>
      </c>
      <c r="M13" s="127"/>
      <c r="N13" s="127">
        <v>0</v>
      </c>
      <c r="O13" s="127"/>
      <c r="P13" s="127">
        <v>0</v>
      </c>
      <c r="Q13" s="127"/>
      <c r="R13" s="127">
        <v>10000000000</v>
      </c>
      <c r="S13" s="6"/>
      <c r="T13" s="38">
        <f>R13/'سرمایه گذاری ها'!$O$16</f>
        <v>3.8960896627585694E-2</v>
      </c>
      <c r="V13"/>
    </row>
    <row r="14" spans="2:28" s="4" customFormat="1" x14ac:dyDescent="0.55000000000000004">
      <c r="B14" s="3" t="s">
        <v>153</v>
      </c>
      <c r="C14" s="3"/>
      <c r="D14" s="127" t="s">
        <v>154</v>
      </c>
      <c r="E14" s="127"/>
      <c r="F14" s="127" t="s">
        <v>43</v>
      </c>
      <c r="G14" s="127"/>
      <c r="H14" s="127" t="s">
        <v>155</v>
      </c>
      <c r="I14" s="127"/>
      <c r="J14" s="127">
        <v>0</v>
      </c>
      <c r="K14" s="127"/>
      <c r="L14" s="127">
        <v>1690067223</v>
      </c>
      <c r="M14" s="127"/>
      <c r="N14" s="127">
        <v>20616905911</v>
      </c>
      <c r="O14" s="127"/>
      <c r="P14" s="127">
        <v>21611855063</v>
      </c>
      <c r="Q14" s="127"/>
      <c r="R14" s="127">
        <v>695118071</v>
      </c>
      <c r="S14" s="6"/>
      <c r="T14" s="38">
        <f>R14/'سرمایه گذاری ها'!$O$16</f>
        <v>2.708242330819777E-3</v>
      </c>
      <c r="V14"/>
    </row>
    <row r="15" spans="2:28" s="4" customFormat="1" x14ac:dyDescent="0.55000000000000004">
      <c r="B15" s="3" t="s">
        <v>44</v>
      </c>
      <c r="C15" s="3"/>
      <c r="D15" s="127" t="s">
        <v>119</v>
      </c>
      <c r="E15" s="127"/>
      <c r="F15" s="127" t="s">
        <v>46</v>
      </c>
      <c r="G15" s="127"/>
      <c r="H15" s="127" t="s">
        <v>120</v>
      </c>
      <c r="I15" s="127"/>
      <c r="J15" s="127">
        <v>0</v>
      </c>
      <c r="K15" s="127"/>
      <c r="L15" s="127">
        <v>18480800</v>
      </c>
      <c r="M15" s="127"/>
      <c r="N15" s="127">
        <v>0</v>
      </c>
      <c r="O15" s="127"/>
      <c r="P15" s="127">
        <v>3024000</v>
      </c>
      <c r="Q15" s="127"/>
      <c r="R15" s="127">
        <v>15456800</v>
      </c>
      <c r="S15" s="6"/>
      <c r="T15" s="38">
        <f>R15/'سرمایه گذاری ها'!$O$16</f>
        <v>6.0221078699326649E-5</v>
      </c>
      <c r="V15"/>
    </row>
    <row r="16" spans="2:28" s="4" customFormat="1" x14ac:dyDescent="0.55000000000000004">
      <c r="B16" s="3" t="s">
        <v>106</v>
      </c>
      <c r="C16" s="3"/>
      <c r="D16" s="127" t="s">
        <v>140</v>
      </c>
      <c r="E16" s="127"/>
      <c r="F16" s="127" t="s">
        <v>43</v>
      </c>
      <c r="G16" s="127"/>
      <c r="H16" s="127" t="s">
        <v>139</v>
      </c>
      <c r="I16" s="127"/>
      <c r="J16" s="127">
        <v>0</v>
      </c>
      <c r="K16" s="127"/>
      <c r="L16" s="127">
        <v>5403428</v>
      </c>
      <c r="M16" s="127"/>
      <c r="N16" s="127">
        <v>43672</v>
      </c>
      <c r="O16" s="127"/>
      <c r="P16" s="127">
        <v>0</v>
      </c>
      <c r="Q16" s="127"/>
      <c r="R16" s="127">
        <v>5447100</v>
      </c>
      <c r="S16" s="6"/>
      <c r="T16" s="38">
        <f>R16/'سرمایه گذاری ها'!$O$16</f>
        <v>2.1222390002012203E-5</v>
      </c>
      <c r="V16"/>
    </row>
    <row r="17" spans="2:22" s="4" customFormat="1" x14ac:dyDescent="0.55000000000000004">
      <c r="B17" s="3" t="s">
        <v>135</v>
      </c>
      <c r="C17" s="3"/>
      <c r="D17" s="127" t="s">
        <v>136</v>
      </c>
      <c r="E17" s="127"/>
      <c r="F17" s="127" t="s">
        <v>43</v>
      </c>
      <c r="G17" s="127"/>
      <c r="H17" s="127" t="s">
        <v>137</v>
      </c>
      <c r="I17" s="127"/>
      <c r="J17" s="127">
        <v>0</v>
      </c>
      <c r="K17" s="127"/>
      <c r="L17" s="127">
        <v>101405</v>
      </c>
      <c r="M17" s="127"/>
      <c r="N17" s="127">
        <v>2000402</v>
      </c>
      <c r="O17" s="127"/>
      <c r="P17" s="127">
        <v>0</v>
      </c>
      <c r="Q17" s="127"/>
      <c r="R17" s="127">
        <v>2101807</v>
      </c>
      <c r="S17" s="6"/>
      <c r="T17" s="38">
        <f>R17/'سرمایه گذاری ها'!$O$16</f>
        <v>8.1888285258136E-6</v>
      </c>
      <c r="V17"/>
    </row>
    <row r="18" spans="2:22" s="4" customFormat="1" x14ac:dyDescent="0.55000000000000004">
      <c r="B18" s="3" t="s">
        <v>128</v>
      </c>
      <c r="C18" s="3"/>
      <c r="D18" s="127" t="s">
        <v>129</v>
      </c>
      <c r="E18" s="127"/>
      <c r="F18" s="127" t="s">
        <v>103</v>
      </c>
      <c r="G18" s="127"/>
      <c r="H18" s="127" t="s">
        <v>130</v>
      </c>
      <c r="I18" s="127"/>
      <c r="J18" s="127">
        <v>0</v>
      </c>
      <c r="K18" s="127"/>
      <c r="L18" s="127">
        <v>1970356</v>
      </c>
      <c r="M18" s="127"/>
      <c r="N18" s="127">
        <v>0</v>
      </c>
      <c r="O18" s="127"/>
      <c r="P18" s="127">
        <v>0</v>
      </c>
      <c r="Q18" s="127"/>
      <c r="R18" s="127">
        <v>1970356</v>
      </c>
      <c r="S18" s="6"/>
      <c r="T18" s="38">
        <f>R18/'سرمایه گذاری ها'!$O$16</f>
        <v>7.6766836435543227E-6</v>
      </c>
      <c r="V18"/>
    </row>
    <row r="19" spans="2:22" s="4" customFormat="1" x14ac:dyDescent="0.55000000000000004">
      <c r="B19" s="3" t="s">
        <v>124</v>
      </c>
      <c r="C19" s="3"/>
      <c r="D19" s="127" t="s">
        <v>127</v>
      </c>
      <c r="E19" s="127"/>
      <c r="F19" s="127" t="s">
        <v>43</v>
      </c>
      <c r="G19" s="127"/>
      <c r="H19" s="127" t="s">
        <v>126</v>
      </c>
      <c r="I19" s="127"/>
      <c r="J19" s="127">
        <v>0</v>
      </c>
      <c r="K19" s="127"/>
      <c r="L19" s="127">
        <v>174986</v>
      </c>
      <c r="M19" s="127"/>
      <c r="N19" s="127">
        <v>2000694</v>
      </c>
      <c r="O19" s="127"/>
      <c r="P19" s="127">
        <v>1004000</v>
      </c>
      <c r="Q19" s="127"/>
      <c r="R19" s="127">
        <v>1171680</v>
      </c>
      <c r="S19" s="6"/>
      <c r="T19" s="38">
        <f>R19/'سرمایه گذاری ها'!$O$16</f>
        <v>4.5649703360609604E-6</v>
      </c>
      <c r="V19"/>
    </row>
    <row r="20" spans="2:22" s="4" customFormat="1" x14ac:dyDescent="0.55000000000000004">
      <c r="B20" s="3" t="s">
        <v>179</v>
      </c>
      <c r="C20" s="3"/>
      <c r="D20" s="127" t="s">
        <v>181</v>
      </c>
      <c r="E20" s="127"/>
      <c r="F20" s="127" t="s">
        <v>43</v>
      </c>
      <c r="G20" s="127"/>
      <c r="H20" s="127" t="s">
        <v>173</v>
      </c>
      <c r="I20" s="127"/>
      <c r="J20" s="127">
        <v>0</v>
      </c>
      <c r="K20" s="127"/>
      <c r="L20" s="127">
        <v>18265071</v>
      </c>
      <c r="M20" s="127"/>
      <c r="N20" s="127">
        <v>34629252933</v>
      </c>
      <c r="O20" s="127"/>
      <c r="P20" s="127">
        <v>34646564241</v>
      </c>
      <c r="Q20" s="127"/>
      <c r="R20" s="127">
        <v>953763</v>
      </c>
      <c r="S20" s="6"/>
      <c r="T20" s="38">
        <f>R20/'سرمایه گذاری ها'!$O$16</f>
        <v>3.715946165021601E-6</v>
      </c>
      <c r="V20"/>
    </row>
    <row r="21" spans="2:22" s="4" customFormat="1" x14ac:dyDescent="0.55000000000000004">
      <c r="B21" s="3" t="s">
        <v>190</v>
      </c>
      <c r="C21" s="3"/>
      <c r="D21" s="127" t="s">
        <v>192</v>
      </c>
      <c r="E21" s="127"/>
      <c r="F21" s="127" t="s">
        <v>43</v>
      </c>
      <c r="G21" s="127"/>
      <c r="H21" s="127" t="s">
        <v>191</v>
      </c>
      <c r="I21" s="127"/>
      <c r="J21" s="127">
        <v>0</v>
      </c>
      <c r="K21" s="127"/>
      <c r="L21" s="127">
        <v>840233269</v>
      </c>
      <c r="M21" s="127"/>
      <c r="N21" s="127">
        <v>712688689</v>
      </c>
      <c r="O21" s="127"/>
      <c r="P21" s="127">
        <v>1551971958</v>
      </c>
      <c r="Q21" s="127"/>
      <c r="R21" s="127">
        <v>950000</v>
      </c>
      <c r="S21" s="6"/>
      <c r="T21" s="38">
        <f>R21/'سرمایه گذاری ها'!$O$16</f>
        <v>3.7012851796206407E-6</v>
      </c>
      <c r="V21"/>
    </row>
    <row r="22" spans="2:22" s="4" customFormat="1" x14ac:dyDescent="0.55000000000000004">
      <c r="B22" s="3" t="s">
        <v>44</v>
      </c>
      <c r="C22" s="3"/>
      <c r="D22" s="127" t="s">
        <v>122</v>
      </c>
      <c r="E22" s="127"/>
      <c r="F22" s="127" t="s">
        <v>43</v>
      </c>
      <c r="G22" s="127"/>
      <c r="H22" s="127" t="s">
        <v>123</v>
      </c>
      <c r="I22" s="127"/>
      <c r="J22" s="127">
        <v>0</v>
      </c>
      <c r="K22" s="127"/>
      <c r="L22" s="127">
        <v>933908</v>
      </c>
      <c r="M22" s="127"/>
      <c r="N22" s="127">
        <v>3695</v>
      </c>
      <c r="O22" s="127"/>
      <c r="P22" s="127">
        <v>0</v>
      </c>
      <c r="Q22" s="127"/>
      <c r="R22" s="127">
        <v>937603</v>
      </c>
      <c r="S22" s="6"/>
      <c r="T22" s="38">
        <f>R22/'سرمایه گذاری ها'!$O$16</f>
        <v>3.6529853560714225E-6</v>
      </c>
      <c r="V22"/>
    </row>
    <row r="23" spans="2:22" s="4" customFormat="1" x14ac:dyDescent="0.55000000000000004">
      <c r="B23" s="3" t="s">
        <v>148</v>
      </c>
      <c r="C23" s="3"/>
      <c r="D23" s="127" t="s">
        <v>149</v>
      </c>
      <c r="E23" s="127"/>
      <c r="F23" s="127" t="s">
        <v>43</v>
      </c>
      <c r="G23" s="127"/>
      <c r="H23" s="127" t="s">
        <v>150</v>
      </c>
      <c r="I23" s="127"/>
      <c r="J23" s="127">
        <v>0</v>
      </c>
      <c r="K23" s="127"/>
      <c r="L23" s="127">
        <v>408006</v>
      </c>
      <c r="M23" s="127"/>
      <c r="N23" s="127">
        <v>2509573</v>
      </c>
      <c r="O23" s="127"/>
      <c r="P23" s="127">
        <v>2016000</v>
      </c>
      <c r="Q23" s="127"/>
      <c r="R23" s="127">
        <v>901579</v>
      </c>
      <c r="S23" s="6"/>
      <c r="T23" s="38">
        <f>R23/'سرمایه گذاری ها'!$O$16</f>
        <v>3.512632622060208E-6</v>
      </c>
      <c r="V23"/>
    </row>
    <row r="24" spans="2:22" s="4" customFormat="1" x14ac:dyDescent="0.55000000000000004">
      <c r="B24" s="3" t="s">
        <v>174</v>
      </c>
      <c r="C24" s="3"/>
      <c r="D24" s="127" t="s">
        <v>182</v>
      </c>
      <c r="E24" s="127"/>
      <c r="F24" s="127" t="s">
        <v>43</v>
      </c>
      <c r="G24" s="127"/>
      <c r="H24" s="127" t="s">
        <v>178</v>
      </c>
      <c r="I24" s="127"/>
      <c r="J24" s="127">
        <v>0</v>
      </c>
      <c r="K24" s="127"/>
      <c r="L24" s="127">
        <v>26232047</v>
      </c>
      <c r="M24" s="127"/>
      <c r="N24" s="127">
        <v>1670551140</v>
      </c>
      <c r="O24" s="127"/>
      <c r="P24" s="127">
        <v>1695942097</v>
      </c>
      <c r="Q24" s="127"/>
      <c r="R24" s="127">
        <v>841090</v>
      </c>
      <c r="S24" s="6"/>
      <c r="T24" s="38">
        <f>R24/'سرمایه گذاری ها'!$O$16</f>
        <v>3.276962054449605E-6</v>
      </c>
      <c r="V24"/>
    </row>
    <row r="25" spans="2:22" s="4" customFormat="1" x14ac:dyDescent="0.55000000000000004">
      <c r="B25" s="3" t="s">
        <v>44</v>
      </c>
      <c r="C25" s="3"/>
      <c r="D25" s="127" t="s">
        <v>121</v>
      </c>
      <c r="E25" s="127"/>
      <c r="F25" s="127" t="s">
        <v>43</v>
      </c>
      <c r="G25" s="127"/>
      <c r="H25" s="127" t="s">
        <v>120</v>
      </c>
      <c r="I25" s="127"/>
      <c r="J25" s="127">
        <v>0</v>
      </c>
      <c r="K25" s="127"/>
      <c r="L25" s="127">
        <v>577105</v>
      </c>
      <c r="M25" s="127"/>
      <c r="N25" s="127">
        <v>2283</v>
      </c>
      <c r="O25" s="127"/>
      <c r="P25" s="127">
        <v>0</v>
      </c>
      <c r="Q25" s="127"/>
      <c r="R25" s="127">
        <v>579388</v>
      </c>
      <c r="S25" s="6"/>
      <c r="T25" s="38">
        <f>R25/'سرمایه گذاری ها'!$O$16</f>
        <v>2.2573475975263617E-6</v>
      </c>
      <c r="V25"/>
    </row>
    <row r="26" spans="2:22" s="4" customFormat="1" x14ac:dyDescent="0.55000000000000004">
      <c r="B26" s="3" t="s">
        <v>124</v>
      </c>
      <c r="C26" s="3"/>
      <c r="D26" s="127" t="s">
        <v>125</v>
      </c>
      <c r="E26" s="127"/>
      <c r="F26" s="127" t="s">
        <v>46</v>
      </c>
      <c r="G26" s="127"/>
      <c r="H26" s="127" t="s">
        <v>126</v>
      </c>
      <c r="I26" s="127"/>
      <c r="J26" s="127">
        <v>0</v>
      </c>
      <c r="K26" s="127"/>
      <c r="L26" s="127">
        <v>391502</v>
      </c>
      <c r="M26" s="127"/>
      <c r="N26" s="127">
        <v>28541</v>
      </c>
      <c r="O26" s="127"/>
      <c r="P26" s="127">
        <v>0</v>
      </c>
      <c r="Q26" s="127"/>
      <c r="R26" s="127">
        <v>420043</v>
      </c>
      <c r="S26" s="6"/>
      <c r="T26" s="38">
        <f>R26/'سرمایه گذاری ها'!$O$16</f>
        <v>1.6365251902140976E-6</v>
      </c>
      <c r="V26"/>
    </row>
    <row r="27" spans="2:22" s="4" customFormat="1" x14ac:dyDescent="0.55000000000000004">
      <c r="B27" s="3" t="s">
        <v>105</v>
      </c>
      <c r="C27" s="3"/>
      <c r="D27" s="127" t="s">
        <v>151</v>
      </c>
      <c r="E27" s="127"/>
      <c r="F27" s="127" t="s">
        <v>46</v>
      </c>
      <c r="G27" s="127"/>
      <c r="H27" s="127" t="s">
        <v>152</v>
      </c>
      <c r="I27" s="127"/>
      <c r="J27" s="127">
        <v>0</v>
      </c>
      <c r="K27" s="127"/>
      <c r="L27" s="127">
        <v>242793</v>
      </c>
      <c r="M27" s="127"/>
      <c r="N27" s="127">
        <v>0</v>
      </c>
      <c r="O27" s="127"/>
      <c r="P27" s="127">
        <v>0</v>
      </c>
      <c r="Q27" s="127"/>
      <c r="R27" s="127">
        <v>242793</v>
      </c>
      <c r="S27" s="6"/>
      <c r="T27" s="38">
        <f>R27/'سرمایه گذاری ها'!$O$16</f>
        <v>9.4594329749014129E-7</v>
      </c>
      <c r="V27"/>
    </row>
    <row r="28" spans="2:22" s="4" customFormat="1" x14ac:dyDescent="0.55000000000000004">
      <c r="B28" s="3" t="s">
        <v>105</v>
      </c>
      <c r="C28" s="3"/>
      <c r="D28" s="127" t="s">
        <v>138</v>
      </c>
      <c r="E28" s="127"/>
      <c r="F28" s="127" t="s">
        <v>43</v>
      </c>
      <c r="G28" s="127"/>
      <c r="H28" s="127" t="s">
        <v>104</v>
      </c>
      <c r="I28" s="127"/>
      <c r="J28" s="127">
        <v>0</v>
      </c>
      <c r="K28" s="127"/>
      <c r="L28" s="127">
        <v>191355</v>
      </c>
      <c r="M28" s="127"/>
      <c r="N28" s="127">
        <v>1546</v>
      </c>
      <c r="O28" s="127"/>
      <c r="P28" s="127">
        <v>0</v>
      </c>
      <c r="Q28" s="127"/>
      <c r="R28" s="127">
        <v>192901</v>
      </c>
      <c r="S28" s="6"/>
      <c r="T28" s="38">
        <f>R28/'سرمایه گذاری ها'!$O$16</f>
        <v>7.5155959203579073E-7</v>
      </c>
      <c r="V28"/>
    </row>
    <row r="29" spans="2:22" s="4" customFormat="1" x14ac:dyDescent="0.55000000000000004">
      <c r="B29" s="3" t="s">
        <v>102</v>
      </c>
      <c r="C29" s="3"/>
      <c r="D29" s="127" t="s">
        <v>131</v>
      </c>
      <c r="E29" s="127"/>
      <c r="F29" s="127" t="s">
        <v>43</v>
      </c>
      <c r="G29" s="127"/>
      <c r="H29" s="127" t="s">
        <v>132</v>
      </c>
      <c r="I29" s="127"/>
      <c r="J29" s="127">
        <v>0</v>
      </c>
      <c r="K29" s="127"/>
      <c r="L29" s="127">
        <v>100000</v>
      </c>
      <c r="M29" s="127"/>
      <c r="N29" s="127">
        <v>397</v>
      </c>
      <c r="O29" s="127"/>
      <c r="P29" s="127">
        <v>397</v>
      </c>
      <c r="Q29" s="127"/>
      <c r="R29" s="127">
        <v>100000</v>
      </c>
      <c r="S29" s="6"/>
      <c r="T29" s="38">
        <f>R29/'سرمایه گذاری ها'!$O$16</f>
        <v>3.8960896627585689E-7</v>
      </c>
      <c r="V29"/>
    </row>
    <row r="30" spans="2:22" s="4" customFormat="1" x14ac:dyDescent="0.55000000000000004">
      <c r="B30" s="3" t="s">
        <v>45</v>
      </c>
      <c r="C30" s="3"/>
      <c r="D30" s="127" t="s">
        <v>133</v>
      </c>
      <c r="E30" s="127"/>
      <c r="F30" s="127" t="s">
        <v>43</v>
      </c>
      <c r="G30" s="127"/>
      <c r="H30" s="127" t="s">
        <v>134</v>
      </c>
      <c r="I30" s="127"/>
      <c r="J30" s="127">
        <v>0</v>
      </c>
      <c r="K30" s="127"/>
      <c r="L30" s="127">
        <v>2206</v>
      </c>
      <c r="M30" s="127"/>
      <c r="N30" s="127">
        <v>0</v>
      </c>
      <c r="O30" s="127"/>
      <c r="P30" s="127">
        <v>0</v>
      </c>
      <c r="Q30" s="127"/>
      <c r="R30" s="127">
        <v>2206</v>
      </c>
      <c r="S30" s="6"/>
      <c r="T30" s="38">
        <f>R30/'سرمایه گذاری ها'!$O$16</f>
        <v>8.5947737960454026E-9</v>
      </c>
      <c r="V30"/>
    </row>
    <row r="31" spans="2:22" s="4" customFormat="1" x14ac:dyDescent="0.55000000000000004">
      <c r="B31" s="3" t="s">
        <v>179</v>
      </c>
      <c r="C31" s="3"/>
      <c r="D31" s="127" t="s">
        <v>180</v>
      </c>
      <c r="E31" s="127"/>
      <c r="F31" s="127" t="s">
        <v>103</v>
      </c>
      <c r="G31" s="127"/>
      <c r="H31" s="127" t="s">
        <v>173</v>
      </c>
      <c r="I31" s="127"/>
      <c r="J31" s="127">
        <v>22</v>
      </c>
      <c r="K31" s="127"/>
      <c r="L31" s="127">
        <v>20000000000</v>
      </c>
      <c r="M31" s="127"/>
      <c r="N31" s="127">
        <v>0</v>
      </c>
      <c r="O31" s="127"/>
      <c r="P31" s="127">
        <v>20000000000</v>
      </c>
      <c r="Q31" s="127"/>
      <c r="R31" s="127">
        <v>0</v>
      </c>
      <c r="S31" s="6"/>
      <c r="T31" s="38">
        <f>R31/'سرمایه گذاری ها'!$O$16</f>
        <v>0</v>
      </c>
      <c r="V31"/>
    </row>
    <row r="32" spans="2:22" s="4" customFormat="1" x14ac:dyDescent="0.55000000000000004">
      <c r="B32" s="3" t="s">
        <v>179</v>
      </c>
      <c r="C32" s="3"/>
      <c r="D32" s="127" t="s">
        <v>186</v>
      </c>
      <c r="E32" s="127"/>
      <c r="F32" s="127" t="s">
        <v>103</v>
      </c>
      <c r="G32" s="127"/>
      <c r="H32" s="127" t="s">
        <v>187</v>
      </c>
      <c r="I32" s="127"/>
      <c r="J32" s="127">
        <v>22</v>
      </c>
      <c r="K32" s="127"/>
      <c r="L32" s="127">
        <v>14000000000</v>
      </c>
      <c r="M32" s="127"/>
      <c r="N32" s="127">
        <v>0</v>
      </c>
      <c r="O32" s="127"/>
      <c r="P32" s="127">
        <v>14000000000</v>
      </c>
      <c r="Q32" s="127"/>
      <c r="R32" s="127">
        <v>0</v>
      </c>
      <c r="S32" s="6"/>
      <c r="T32" s="38">
        <f>R32/'سرمایه گذاری ها'!$O$16</f>
        <v>0</v>
      </c>
      <c r="V32"/>
    </row>
    <row r="33" spans="2:22" s="4" customFormat="1" x14ac:dyDescent="0.55000000000000004">
      <c r="B33" s="5"/>
      <c r="C33" s="5"/>
      <c r="D33" s="6"/>
      <c r="E33" s="6"/>
      <c r="F33" s="6"/>
      <c r="G33" s="6"/>
      <c r="H33" s="6"/>
      <c r="I33" s="6"/>
      <c r="J33" s="84"/>
      <c r="K33" s="6"/>
      <c r="L33" s="84">
        <v>3.6200000000000003E-2</v>
      </c>
      <c r="M33" s="6"/>
      <c r="N33" s="84"/>
      <c r="O33" s="6"/>
      <c r="P33" s="84"/>
      <c r="Q33" s="6"/>
      <c r="R33" s="84"/>
      <c r="S33" s="6"/>
      <c r="T33" s="38"/>
      <c r="V33"/>
    </row>
    <row r="34" spans="2:22" ht="27" thickBot="1" x14ac:dyDescent="0.6">
      <c r="B34" s="61" t="s">
        <v>82</v>
      </c>
      <c r="C34" s="61"/>
      <c r="D34" s="61"/>
      <c r="E34" s="61"/>
      <c r="F34" s="61"/>
      <c r="G34" s="61"/>
      <c r="H34" s="61"/>
      <c r="I34" s="61"/>
      <c r="J34" s="61"/>
      <c r="L34" s="64">
        <f>SUM(L10:L33)</f>
        <v>105103775460.03619</v>
      </c>
      <c r="M34" s="64">
        <f t="shared" ref="M34:Q34" si="0">SUM(M10:M26)</f>
        <v>0</v>
      </c>
      <c r="N34" s="64">
        <f>SUM(N10:N32)</f>
        <v>91635989476</v>
      </c>
      <c r="O34" s="64">
        <f t="shared" si="0"/>
        <v>0</v>
      </c>
      <c r="P34" s="64">
        <f>SUM(P10:P32)</f>
        <v>94512377756</v>
      </c>
      <c r="Q34" s="64">
        <f t="shared" si="0"/>
        <v>0</v>
      </c>
      <c r="R34" s="64">
        <f>SUM(R10:R32)</f>
        <v>102227387180</v>
      </c>
      <c r="T34" s="75">
        <f>SUM(T10:T33)</f>
        <v>0.39828706644281581</v>
      </c>
      <c r="V34"/>
    </row>
    <row r="35" spans="2:22" ht="21.75" thickTop="1" x14ac:dyDescent="0.55000000000000004">
      <c r="L35"/>
      <c r="V35"/>
    </row>
    <row r="36" spans="2:22" ht="33" x14ac:dyDescent="0.8">
      <c r="J36" s="51">
        <v>6</v>
      </c>
      <c r="L36"/>
      <c r="V36"/>
    </row>
    <row r="37" spans="2:22" x14ac:dyDescent="0.55000000000000004">
      <c r="L37"/>
      <c r="V37"/>
    </row>
    <row r="38" spans="2:22" x14ac:dyDescent="0.55000000000000004">
      <c r="L38"/>
      <c r="V38"/>
    </row>
    <row r="39" spans="2:22" x14ac:dyDescent="0.55000000000000004">
      <c r="L39"/>
      <c r="V39"/>
    </row>
    <row r="40" spans="2:22" x14ac:dyDescent="0.55000000000000004">
      <c r="L40"/>
      <c r="V40"/>
    </row>
    <row r="41" spans="2:22" x14ac:dyDescent="0.55000000000000004">
      <c r="L41"/>
      <c r="V41"/>
    </row>
    <row r="42" spans="2:22" x14ac:dyDescent="0.55000000000000004">
      <c r="L42"/>
      <c r="V42"/>
    </row>
    <row r="43" spans="2:22" x14ac:dyDescent="0.55000000000000004">
      <c r="L43"/>
      <c r="V43"/>
    </row>
    <row r="44" spans="2:22" x14ac:dyDescent="0.55000000000000004">
      <c r="L44"/>
      <c r="V44"/>
    </row>
    <row r="45" spans="2:22" x14ac:dyDescent="0.55000000000000004">
      <c r="L45"/>
      <c r="V45"/>
    </row>
    <row r="46" spans="2:22" x14ac:dyDescent="0.55000000000000004">
      <c r="V46"/>
    </row>
    <row r="47" spans="2:22" x14ac:dyDescent="0.55000000000000004">
      <c r="L47" s="3"/>
      <c r="V47"/>
    </row>
  </sheetData>
  <sortState xmlns:xlrd2="http://schemas.microsoft.com/office/spreadsheetml/2017/richdata2" ref="B10:T26">
    <sortCondition descending="1" ref="R10:R26"/>
  </sortState>
  <mergeCells count="17">
    <mergeCell ref="J9"/>
    <mergeCell ref="D8:J8"/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  <mergeCell ref="D9"/>
    <mergeCell ref="F9"/>
    <mergeCell ref="H9"/>
  </mergeCells>
  <printOptions horizontalCentered="1" verticalCentered="1"/>
  <pageMargins left="0.7" right="0.7" top="0.75" bottom="0.75" header="0.3" footer="0.3"/>
  <pageSetup paperSize="9" scale="6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63"/>
  <sheetViews>
    <sheetView rightToLeft="1" tabSelected="1" view="pageBreakPreview" zoomScale="55" zoomScaleNormal="70" zoomScaleSheetLayoutView="55" workbookViewId="0">
      <selection activeCell="H13" sqref="H13"/>
    </sheetView>
  </sheetViews>
  <sheetFormatPr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3" style="1" customWidth="1"/>
    <col min="15" max="15" width="1" style="1" customWidth="1"/>
    <col min="16" max="16" width="9.140625" style="1" customWidth="1"/>
    <col min="17" max="21" width="9.140625" style="1"/>
    <col min="23" max="16384" width="9.140625" style="1"/>
  </cols>
  <sheetData>
    <row r="2" spans="2:28" ht="35.25" x14ac:dyDescent="0.6">
      <c r="B2" s="175" t="s">
        <v>118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</row>
    <row r="3" spans="2:28" ht="35.25" x14ac:dyDescent="0.6">
      <c r="B3" s="175" t="s">
        <v>0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</row>
    <row r="4" spans="2:28" ht="35.25" x14ac:dyDescent="0.6">
      <c r="B4" s="175" t="s">
        <v>222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</row>
    <row r="5" spans="2:28" ht="138.75" customHeight="1" x14ac:dyDescent="0.6"/>
    <row r="6" spans="2:28" s="2" customFormat="1" ht="30" x14ac:dyDescent="0.55000000000000004">
      <c r="B6" s="13" t="s">
        <v>94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/>
      <c r="W6" s="12"/>
      <c r="X6" s="12"/>
      <c r="Y6" s="12"/>
      <c r="Z6" s="12"/>
      <c r="AA6" s="12"/>
      <c r="AB6" s="12"/>
    </row>
    <row r="7" spans="2:28" s="2" customFormat="1" ht="69" customHeight="1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/>
      <c r="W7" s="12"/>
      <c r="X7" s="12"/>
      <c r="Y7" s="12"/>
      <c r="Z7" s="12"/>
      <c r="AA7" s="12"/>
      <c r="AB7" s="12"/>
    </row>
    <row r="8" spans="2:28" ht="30" x14ac:dyDescent="0.6">
      <c r="B8" s="177" t="s">
        <v>87</v>
      </c>
      <c r="D8" s="147" t="s">
        <v>223</v>
      </c>
      <c r="E8" s="147" t="s">
        <v>4</v>
      </c>
      <c r="F8" s="147" t="s">
        <v>4</v>
      </c>
      <c r="G8" s="147" t="s">
        <v>4</v>
      </c>
      <c r="H8" s="147" t="s">
        <v>4</v>
      </c>
      <c r="I8" s="147" t="s">
        <v>4</v>
      </c>
      <c r="J8" s="147" t="s">
        <v>4</v>
      </c>
      <c r="K8" s="147" t="s">
        <v>4</v>
      </c>
      <c r="L8" s="147" t="s">
        <v>4</v>
      </c>
      <c r="M8" s="147" t="s">
        <v>4</v>
      </c>
      <c r="N8" s="147" t="s">
        <v>4</v>
      </c>
    </row>
    <row r="9" spans="2:28" ht="30" x14ac:dyDescent="0.6">
      <c r="B9" s="177" t="s">
        <v>1</v>
      </c>
      <c r="D9" s="176" t="s">
        <v>5</v>
      </c>
      <c r="E9" s="24"/>
      <c r="F9" s="176" t="s">
        <v>26</v>
      </c>
      <c r="G9" s="24"/>
      <c r="H9" s="176" t="s">
        <v>27</v>
      </c>
      <c r="I9" s="24"/>
      <c r="J9" s="176" t="s">
        <v>28</v>
      </c>
      <c r="K9" s="24"/>
      <c r="L9" s="172" t="s">
        <v>29</v>
      </c>
      <c r="M9" s="24"/>
      <c r="N9" s="176" t="s">
        <v>30</v>
      </c>
    </row>
    <row r="10" spans="2:28" ht="30" x14ac:dyDescent="0.6">
      <c r="B10" s="112" t="s">
        <v>145</v>
      </c>
      <c r="D10" s="110">
        <v>31100</v>
      </c>
      <c r="E10" s="111"/>
      <c r="F10" s="110">
        <v>990000</v>
      </c>
      <c r="G10" s="111"/>
      <c r="H10" s="110">
        <v>995253</v>
      </c>
      <c r="J10" s="95">
        <v>5.3E-3</v>
      </c>
      <c r="L10" s="109">
        <v>30952368300</v>
      </c>
      <c r="N10" s="12" t="s">
        <v>159</v>
      </c>
    </row>
    <row r="11" spans="2:28" ht="30" x14ac:dyDescent="0.6">
      <c r="B11" s="112" t="s">
        <v>207</v>
      </c>
      <c r="D11" s="110">
        <v>18900</v>
      </c>
      <c r="E11" s="111"/>
      <c r="F11" s="110">
        <v>890940</v>
      </c>
      <c r="G11" s="111"/>
      <c r="H11" s="110">
        <v>908630</v>
      </c>
      <c r="J11" s="95">
        <v>1.9900000000000001E-2</v>
      </c>
      <c r="L11" s="109">
        <v>17173107000</v>
      </c>
      <c r="N11" s="12" t="s">
        <v>159</v>
      </c>
    </row>
    <row r="12" spans="2:28" ht="30" x14ac:dyDescent="0.6">
      <c r="B12" s="112" t="s">
        <v>162</v>
      </c>
      <c r="D12" s="110">
        <v>23200</v>
      </c>
      <c r="E12" s="111"/>
      <c r="F12" s="110">
        <v>722570</v>
      </c>
      <c r="G12" s="111"/>
      <c r="H12" s="110">
        <v>736119</v>
      </c>
      <c r="J12" s="95">
        <v>1.8800000000000001E-2</v>
      </c>
      <c r="L12" s="109">
        <v>17077960800</v>
      </c>
      <c r="N12" s="12" t="s">
        <v>159</v>
      </c>
    </row>
    <row r="13" spans="2:28" ht="30" x14ac:dyDescent="0.6">
      <c r="B13" s="112" t="s">
        <v>97</v>
      </c>
      <c r="D13" s="110">
        <v>14491</v>
      </c>
      <c r="E13" s="111"/>
      <c r="F13" s="110">
        <v>939890</v>
      </c>
      <c r="G13" s="111"/>
      <c r="H13" s="110">
        <v>957076</v>
      </c>
      <c r="J13" s="95">
        <v>1.83E-2</v>
      </c>
      <c r="L13" s="109">
        <v>13868988316</v>
      </c>
      <c r="N13" s="12" t="s">
        <v>159</v>
      </c>
    </row>
    <row r="14" spans="2:28" ht="30" x14ac:dyDescent="0.6">
      <c r="B14" s="112" t="s">
        <v>193</v>
      </c>
      <c r="D14" s="110">
        <v>12200</v>
      </c>
      <c r="E14" s="111"/>
      <c r="F14" s="110">
        <v>858000</v>
      </c>
      <c r="G14" s="111"/>
      <c r="H14" s="110">
        <v>875822</v>
      </c>
      <c r="J14" s="95">
        <v>2.0799999999999999E-2</v>
      </c>
      <c r="L14" s="109">
        <v>10685028400</v>
      </c>
      <c r="N14" s="12" t="s">
        <v>159</v>
      </c>
    </row>
    <row r="15" spans="2:28" ht="30" x14ac:dyDescent="0.6">
      <c r="B15" s="112" t="s">
        <v>189</v>
      </c>
      <c r="D15" s="110">
        <v>4250000</v>
      </c>
      <c r="E15" s="111"/>
      <c r="F15" s="110">
        <v>2399</v>
      </c>
      <c r="G15" s="111"/>
      <c r="H15" s="110">
        <v>2495</v>
      </c>
      <c r="J15" s="95">
        <v>0.04</v>
      </c>
      <c r="L15" s="109">
        <v>10603580000</v>
      </c>
      <c r="N15" s="12" t="s">
        <v>159</v>
      </c>
    </row>
    <row r="16" spans="2:28" ht="30" x14ac:dyDescent="0.6">
      <c r="B16" s="112" t="s">
        <v>196</v>
      </c>
      <c r="D16" s="110">
        <v>7000</v>
      </c>
      <c r="E16" s="111"/>
      <c r="F16" s="110">
        <v>915470</v>
      </c>
      <c r="G16" s="111"/>
      <c r="H16" s="110">
        <v>931965</v>
      </c>
      <c r="J16" s="95">
        <v>1.7999999999999999E-2</v>
      </c>
      <c r="L16" s="109">
        <v>6523755000</v>
      </c>
      <c r="N16" s="12" t="s">
        <v>159</v>
      </c>
    </row>
    <row r="17" spans="2:14" ht="30" x14ac:dyDescent="0.6">
      <c r="B17" s="112" t="s">
        <v>96</v>
      </c>
      <c r="D17" s="110">
        <v>6000</v>
      </c>
      <c r="E17" s="111"/>
      <c r="F17" s="110">
        <v>853250</v>
      </c>
      <c r="G17" s="111"/>
      <c r="H17" s="110">
        <v>869606</v>
      </c>
      <c r="J17" s="95">
        <v>1.9199999999999998E-2</v>
      </c>
      <c r="L17" s="109">
        <v>5217636000</v>
      </c>
      <c r="N17" s="12" t="s">
        <v>159</v>
      </c>
    </row>
    <row r="18" spans="2:14" ht="30" x14ac:dyDescent="0.6">
      <c r="B18" s="112" t="s">
        <v>99</v>
      </c>
      <c r="D18" s="110">
        <v>5810</v>
      </c>
      <c r="E18" s="111"/>
      <c r="F18" s="110">
        <v>871500</v>
      </c>
      <c r="G18" s="111"/>
      <c r="H18" s="110">
        <v>888388</v>
      </c>
      <c r="J18" s="95">
        <v>1.9400000000000001E-2</v>
      </c>
      <c r="L18" s="109">
        <v>5161534280</v>
      </c>
      <c r="N18" s="12" t="s">
        <v>159</v>
      </c>
    </row>
    <row r="19" spans="2:14" ht="30" x14ac:dyDescent="0.6">
      <c r="B19" s="112" t="s">
        <v>172</v>
      </c>
      <c r="D19" s="110">
        <v>150000</v>
      </c>
      <c r="E19" s="111"/>
      <c r="F19" s="110">
        <v>29300</v>
      </c>
      <c r="G19" s="111"/>
      <c r="H19" s="110">
        <v>30472</v>
      </c>
      <c r="J19" s="95">
        <v>0.04</v>
      </c>
      <c r="L19" s="109">
        <v>4570800000</v>
      </c>
      <c r="N19" s="12" t="s">
        <v>159</v>
      </c>
    </row>
    <row r="20" spans="2:14" ht="30" x14ac:dyDescent="0.6">
      <c r="B20" s="112" t="s">
        <v>158</v>
      </c>
      <c r="D20" s="110">
        <v>300000</v>
      </c>
      <c r="E20" s="111"/>
      <c r="F20" s="110">
        <v>10770</v>
      </c>
      <c r="G20" s="111"/>
      <c r="H20" s="110">
        <v>11201</v>
      </c>
      <c r="J20" s="95">
        <v>0.04</v>
      </c>
      <c r="L20" s="109">
        <v>3360240000</v>
      </c>
      <c r="N20" s="12" t="s">
        <v>159</v>
      </c>
    </row>
    <row r="21" spans="2:14" ht="30" x14ac:dyDescent="0.6">
      <c r="B21" s="112" t="s">
        <v>204</v>
      </c>
      <c r="D21" s="110">
        <v>5000</v>
      </c>
      <c r="E21" s="111"/>
      <c r="F21" s="110">
        <v>656070</v>
      </c>
      <c r="G21" s="111"/>
      <c r="H21" s="110">
        <v>665676</v>
      </c>
      <c r="J21" s="95">
        <v>1.46E-2</v>
      </c>
      <c r="L21" s="109">
        <v>3328380000</v>
      </c>
      <c r="N21" s="12" t="s">
        <v>159</v>
      </c>
    </row>
    <row r="22" spans="2:14" ht="30" x14ac:dyDescent="0.6">
      <c r="B22" s="112" t="s">
        <v>184</v>
      </c>
      <c r="D22" s="110">
        <v>90000</v>
      </c>
      <c r="E22" s="111"/>
      <c r="F22" s="110">
        <v>28920</v>
      </c>
      <c r="G22" s="111"/>
      <c r="H22" s="110">
        <v>30077</v>
      </c>
      <c r="J22" s="95">
        <v>0.04</v>
      </c>
      <c r="L22" s="109">
        <v>2706912000</v>
      </c>
      <c r="N22" s="12" t="s">
        <v>159</v>
      </c>
    </row>
    <row r="23" spans="2:14" ht="30" x14ac:dyDescent="0.6">
      <c r="B23" s="112" t="s">
        <v>183</v>
      </c>
      <c r="D23" s="110">
        <v>120690</v>
      </c>
      <c r="E23" s="111"/>
      <c r="F23" s="110">
        <v>18800</v>
      </c>
      <c r="G23" s="111"/>
      <c r="H23" s="110">
        <v>19552</v>
      </c>
      <c r="J23" s="95">
        <v>0.04</v>
      </c>
      <c r="L23" s="109">
        <v>2359730880</v>
      </c>
      <c r="N23" s="12" t="s">
        <v>159</v>
      </c>
    </row>
    <row r="24" spans="2:14" ht="30" x14ac:dyDescent="0.6">
      <c r="B24" s="112" t="s">
        <v>220</v>
      </c>
      <c r="D24" s="110">
        <v>250000</v>
      </c>
      <c r="E24" s="111"/>
      <c r="F24" s="110">
        <v>8810</v>
      </c>
      <c r="G24" s="111"/>
      <c r="H24" s="110">
        <v>9162</v>
      </c>
      <c r="J24" s="95">
        <v>0.04</v>
      </c>
      <c r="L24" s="109">
        <v>2290600000</v>
      </c>
      <c r="N24" s="12" t="s">
        <v>159</v>
      </c>
    </row>
    <row r="25" spans="2:14" ht="30" x14ac:dyDescent="0.6">
      <c r="B25" s="112" t="s">
        <v>211</v>
      </c>
      <c r="D25" s="110">
        <v>40000</v>
      </c>
      <c r="E25" s="111"/>
      <c r="F25" s="110">
        <v>55010</v>
      </c>
      <c r="G25" s="111"/>
      <c r="H25" s="110">
        <v>57210</v>
      </c>
      <c r="J25" s="95">
        <v>0.04</v>
      </c>
      <c r="L25" s="109">
        <v>2288416000</v>
      </c>
      <c r="N25" s="12" t="s">
        <v>159</v>
      </c>
    </row>
    <row r="26" spans="2:14" ht="30" x14ac:dyDescent="0.6">
      <c r="B26" s="112" t="s">
        <v>201</v>
      </c>
      <c r="D26" s="110">
        <v>35000</v>
      </c>
      <c r="E26" s="111"/>
      <c r="F26" s="110">
        <v>60300</v>
      </c>
      <c r="G26" s="111"/>
      <c r="H26" s="110">
        <v>62712</v>
      </c>
      <c r="J26" s="95">
        <v>0.04</v>
      </c>
      <c r="L26" s="109">
        <v>2194920000</v>
      </c>
      <c r="N26" s="12" t="s">
        <v>159</v>
      </c>
    </row>
    <row r="27" spans="2:14" ht="30" x14ac:dyDescent="0.6">
      <c r="B27" s="112" t="s">
        <v>13</v>
      </c>
      <c r="D27" s="110">
        <v>405000</v>
      </c>
      <c r="E27" s="111"/>
      <c r="F27" s="110">
        <v>5070</v>
      </c>
      <c r="G27" s="111"/>
      <c r="H27" s="110">
        <v>5273</v>
      </c>
      <c r="J27" s="95">
        <v>0.04</v>
      </c>
      <c r="L27" s="109">
        <v>2135484000</v>
      </c>
      <c r="N27" s="12" t="s">
        <v>159</v>
      </c>
    </row>
    <row r="28" spans="2:14" ht="30" x14ac:dyDescent="0.6">
      <c r="B28" s="112" t="s">
        <v>144</v>
      </c>
      <c r="D28" s="110">
        <v>20000</v>
      </c>
      <c r="E28" s="111"/>
      <c r="F28" s="110">
        <v>79700</v>
      </c>
      <c r="G28" s="111"/>
      <c r="H28" s="110">
        <v>82888</v>
      </c>
      <c r="J28" s="95">
        <v>0.04</v>
      </c>
      <c r="L28" s="109">
        <v>1657760000</v>
      </c>
      <c r="N28" s="12" t="s">
        <v>159</v>
      </c>
    </row>
    <row r="29" spans="2:14" ht="30" x14ac:dyDescent="0.6">
      <c r="B29" s="112" t="s">
        <v>214</v>
      </c>
      <c r="D29" s="110">
        <v>230551</v>
      </c>
      <c r="E29" s="111"/>
      <c r="F29" s="110">
        <v>5310</v>
      </c>
      <c r="G29" s="111"/>
      <c r="H29" s="110">
        <v>5522</v>
      </c>
      <c r="J29" s="95">
        <v>0.04</v>
      </c>
      <c r="L29" s="109">
        <v>1273194842.4000001</v>
      </c>
      <c r="N29" s="12" t="s">
        <v>159</v>
      </c>
    </row>
    <row r="30" spans="2:14" ht="30" x14ac:dyDescent="0.6">
      <c r="B30" s="112" t="s">
        <v>185</v>
      </c>
      <c r="D30" s="110">
        <v>1300</v>
      </c>
      <c r="E30" s="111"/>
      <c r="F30" s="110">
        <v>815770</v>
      </c>
      <c r="G30" s="111"/>
      <c r="H30" s="110">
        <v>829694</v>
      </c>
      <c r="J30" s="95">
        <v>1.7100000000000001E-2</v>
      </c>
      <c r="L30" s="109">
        <v>1078602200</v>
      </c>
      <c r="N30" s="12" t="s">
        <v>159</v>
      </c>
    </row>
    <row r="31" spans="2:14" ht="30" x14ac:dyDescent="0.6">
      <c r="B31" s="112" t="s">
        <v>101</v>
      </c>
      <c r="D31" s="110">
        <v>1100</v>
      </c>
      <c r="E31" s="111"/>
      <c r="F31" s="110">
        <v>840010</v>
      </c>
      <c r="G31" s="111"/>
      <c r="H31" s="110">
        <v>856805</v>
      </c>
      <c r="J31" s="95">
        <v>0.02</v>
      </c>
      <c r="L31" s="109">
        <v>942485500</v>
      </c>
      <c r="N31" s="12" t="s">
        <v>159</v>
      </c>
    </row>
    <row r="32" spans="2:14" ht="30" x14ac:dyDescent="0.6">
      <c r="B32" s="112" t="s">
        <v>202</v>
      </c>
      <c r="D32" s="110">
        <v>50000</v>
      </c>
      <c r="E32" s="111"/>
      <c r="F32" s="110">
        <v>16620</v>
      </c>
      <c r="G32" s="111"/>
      <c r="H32" s="110">
        <v>17285</v>
      </c>
      <c r="J32" s="95">
        <v>0.04</v>
      </c>
      <c r="L32" s="109">
        <v>864240000</v>
      </c>
      <c r="N32" s="12" t="s">
        <v>159</v>
      </c>
    </row>
    <row r="33" spans="2:14" ht="30" x14ac:dyDescent="0.6">
      <c r="B33" s="112" t="s">
        <v>168</v>
      </c>
      <c r="D33" s="110">
        <v>30000</v>
      </c>
      <c r="E33" s="111"/>
      <c r="F33" s="110">
        <v>22580</v>
      </c>
      <c r="G33" s="111"/>
      <c r="H33" s="110">
        <v>23483</v>
      </c>
      <c r="J33" s="95">
        <v>0.04</v>
      </c>
      <c r="L33" s="109">
        <v>704496000</v>
      </c>
      <c r="N33" s="12" t="s">
        <v>159</v>
      </c>
    </row>
    <row r="34" spans="2:14" ht="30" x14ac:dyDescent="0.6">
      <c r="B34" s="112" t="s">
        <v>221</v>
      </c>
      <c r="D34" s="110">
        <v>300000</v>
      </c>
      <c r="E34" s="111"/>
      <c r="F34" s="110">
        <v>1686</v>
      </c>
      <c r="G34" s="111"/>
      <c r="H34" s="110">
        <v>1753</v>
      </c>
      <c r="J34" s="95">
        <v>0.04</v>
      </c>
      <c r="L34" s="109">
        <v>526032000</v>
      </c>
      <c r="N34" s="12" t="s">
        <v>159</v>
      </c>
    </row>
    <row r="35" spans="2:14" ht="30" x14ac:dyDescent="0.6">
      <c r="B35" s="112" t="s">
        <v>200</v>
      </c>
      <c r="D35" s="110">
        <v>83708</v>
      </c>
      <c r="E35" s="111"/>
      <c r="F35" s="110">
        <v>2443</v>
      </c>
      <c r="G35" s="111"/>
      <c r="H35" s="110">
        <v>2541</v>
      </c>
      <c r="J35" s="95">
        <v>0.04</v>
      </c>
      <c r="L35" s="109">
        <v>212678589.75999999</v>
      </c>
      <c r="N35" s="12" t="s">
        <v>159</v>
      </c>
    </row>
    <row r="36" spans="2:14" ht="30" x14ac:dyDescent="0.6">
      <c r="B36" s="112" t="s">
        <v>143</v>
      </c>
      <c r="D36" s="110">
        <v>196</v>
      </c>
      <c r="E36" s="111"/>
      <c r="F36" s="110">
        <v>800010</v>
      </c>
      <c r="G36" s="111"/>
      <c r="H36" s="110">
        <v>818322</v>
      </c>
      <c r="J36" s="95">
        <v>2.29E-2</v>
      </c>
      <c r="L36" s="109">
        <v>160391112</v>
      </c>
      <c r="N36" s="12" t="s">
        <v>159</v>
      </c>
    </row>
    <row r="37" spans="2:14" ht="26.25" customHeight="1" x14ac:dyDescent="0.6">
      <c r="B37" s="90"/>
      <c r="D37" s="91"/>
      <c r="E37" s="79"/>
      <c r="F37" s="91"/>
      <c r="G37" s="79"/>
      <c r="H37" s="92"/>
      <c r="J37" s="90"/>
      <c r="L37" s="91"/>
      <c r="N37" s="12"/>
    </row>
    <row r="38" spans="2:14" ht="31.5" thickBot="1" x14ac:dyDescent="0.9">
      <c r="B38" s="78" t="s">
        <v>82</v>
      </c>
      <c r="D38" s="96"/>
      <c r="E38" s="97"/>
      <c r="F38" s="96">
        <f>SUM(F10:F37)</f>
        <v>10501198</v>
      </c>
      <c r="G38" s="97"/>
      <c r="H38" s="96">
        <f>SUM(H10:H37)</f>
        <v>10694982</v>
      </c>
      <c r="I38" s="98"/>
      <c r="J38" s="129"/>
      <c r="K38" s="98"/>
      <c r="L38" s="96">
        <f>SUM(L10:L37)</f>
        <v>149919321220.16</v>
      </c>
      <c r="M38" s="98"/>
      <c r="N38" s="99"/>
    </row>
    <row r="39" spans="2:14" ht="21.75" thickTop="1" x14ac:dyDescent="0.6">
      <c r="H39"/>
      <c r="L39"/>
    </row>
    <row r="40" spans="2:14" x14ac:dyDescent="0.6">
      <c r="L40"/>
    </row>
    <row r="41" spans="2:14" x14ac:dyDescent="0.6">
      <c r="L41"/>
    </row>
    <row r="42" spans="2:14" x14ac:dyDescent="0.6">
      <c r="L42"/>
    </row>
    <row r="43" spans="2:14" x14ac:dyDescent="0.6">
      <c r="L43"/>
    </row>
    <row r="44" spans="2:14" ht="30" x14ac:dyDescent="0.6">
      <c r="H44" s="98">
        <v>7</v>
      </c>
      <c r="L44"/>
    </row>
    <row r="45" spans="2:14" x14ac:dyDescent="0.6">
      <c r="L45"/>
    </row>
    <row r="46" spans="2:14" x14ac:dyDescent="0.6">
      <c r="L46"/>
    </row>
    <row r="47" spans="2:14" x14ac:dyDescent="0.6">
      <c r="L47"/>
    </row>
    <row r="48" spans="2:14" x14ac:dyDescent="0.6">
      <c r="L48"/>
    </row>
    <row r="49" spans="12:12" x14ac:dyDescent="0.6">
      <c r="L49"/>
    </row>
    <row r="50" spans="12:12" x14ac:dyDescent="0.6">
      <c r="L50"/>
    </row>
    <row r="51" spans="12:12" x14ac:dyDescent="0.6">
      <c r="L51"/>
    </row>
    <row r="52" spans="12:12" x14ac:dyDescent="0.6">
      <c r="L52"/>
    </row>
    <row r="53" spans="12:12" x14ac:dyDescent="0.6">
      <c r="L53"/>
    </row>
    <row r="54" spans="12:12" x14ac:dyDescent="0.6">
      <c r="L54"/>
    </row>
    <row r="55" spans="12:12" x14ac:dyDescent="0.6">
      <c r="L55"/>
    </row>
    <row r="56" spans="12:12" x14ac:dyDescent="0.6">
      <c r="L56"/>
    </row>
    <row r="57" spans="12:12" x14ac:dyDescent="0.6">
      <c r="L57"/>
    </row>
    <row r="58" spans="12:12" x14ac:dyDescent="0.6">
      <c r="L58"/>
    </row>
    <row r="59" spans="12:12" x14ac:dyDescent="0.6">
      <c r="L59"/>
    </row>
    <row r="60" spans="12:12" x14ac:dyDescent="0.6">
      <c r="L60"/>
    </row>
    <row r="61" spans="12:12" x14ac:dyDescent="0.6">
      <c r="L61"/>
    </row>
    <row r="62" spans="12:12" x14ac:dyDescent="0.6">
      <c r="L62"/>
    </row>
    <row r="63" spans="12:12" x14ac:dyDescent="0.6">
      <c r="L63"/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honeticPr fontId="24" type="noConversion"/>
  <printOptions horizontalCentered="1" verticalCentered="1"/>
  <pageMargins left="0.7" right="0.7" top="0.5" bottom="0" header="0.3" footer="0.3"/>
  <pageSetup paperSize="9" scale="39" orientation="landscape" r:id="rId1"/>
  <rowBreaks count="1" manualBreakCount="1">
    <brk id="1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41"/>
  <sheetViews>
    <sheetView rightToLeft="1" view="pageBreakPreview" zoomScaleNormal="85" zoomScaleSheetLayoutView="100" workbookViewId="0">
      <selection activeCell="D14" sqref="D14"/>
    </sheetView>
  </sheetViews>
  <sheetFormatPr defaultRowHeight="21" x14ac:dyDescent="0.55000000000000004"/>
  <cols>
    <col min="1" max="1" width="2.5703125" style="2" customWidth="1"/>
    <col min="2" max="2" width="25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1.5703125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147" t="s">
        <v>118</v>
      </c>
      <c r="C2" s="147"/>
      <c r="D2" s="147"/>
      <c r="E2" s="147"/>
      <c r="F2" s="147"/>
      <c r="G2" s="147"/>
      <c r="H2" s="147"/>
    </row>
    <row r="3" spans="2:28" ht="30" x14ac:dyDescent="0.55000000000000004">
      <c r="B3" s="147" t="s">
        <v>47</v>
      </c>
      <c r="C3" s="147"/>
      <c r="D3" s="147"/>
      <c r="E3" s="147"/>
      <c r="F3" s="147"/>
      <c r="G3" s="147"/>
      <c r="H3" s="147"/>
    </row>
    <row r="4" spans="2:28" ht="30" x14ac:dyDescent="0.55000000000000004">
      <c r="B4" s="147" t="s">
        <v>222</v>
      </c>
      <c r="C4" s="147"/>
      <c r="D4" s="147"/>
      <c r="E4" s="147"/>
      <c r="F4" s="147"/>
      <c r="G4" s="147"/>
      <c r="H4" s="147"/>
    </row>
    <row r="5" spans="2:28" ht="64.5" customHeight="1" x14ac:dyDescent="0.55000000000000004"/>
    <row r="6" spans="2:28" ht="30" x14ac:dyDescent="0.55000000000000004">
      <c r="B6" s="13" t="s">
        <v>109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4" customFormat="1" ht="51" customHeight="1" x14ac:dyDescent="0.6">
      <c r="B8" s="178" t="s">
        <v>51</v>
      </c>
      <c r="C8" s="36"/>
      <c r="D8" s="178" t="s">
        <v>40</v>
      </c>
      <c r="E8" s="36"/>
      <c r="F8" s="178" t="s">
        <v>71</v>
      </c>
      <c r="G8" s="36"/>
      <c r="H8" s="178" t="s">
        <v>11</v>
      </c>
    </row>
    <row r="9" spans="2:28" s="4" customFormat="1" x14ac:dyDescent="0.55000000000000004">
      <c r="B9" s="4" t="s">
        <v>81</v>
      </c>
      <c r="D9" s="80">
        <v>2130852179</v>
      </c>
      <c r="F9" s="38">
        <f>D9/$D$13</f>
        <v>0.63480515328841702</v>
      </c>
      <c r="G9" s="6"/>
      <c r="H9" s="38">
        <f>D9/'سرمایه گذاری ها'!$O$16</f>
        <v>8.3019911474684713E-3</v>
      </c>
    </row>
    <row r="10" spans="2:28" s="4" customFormat="1" x14ac:dyDescent="0.55000000000000004">
      <c r="B10" s="4" t="s">
        <v>79</v>
      </c>
      <c r="D10" s="80">
        <v>1503050613</v>
      </c>
      <c r="F10" s="38">
        <f>D10/$D$13</f>
        <v>0.44777591059061173</v>
      </c>
      <c r="G10" s="6"/>
      <c r="H10" s="38">
        <f>D10/'سرمایه گذاری ها'!$O$16</f>
        <v>5.8560199559122309E-3</v>
      </c>
      <c r="L10" s="44">
        <v>0</v>
      </c>
      <c r="V10" s="44">
        <v>6.5500000000000003E-2</v>
      </c>
    </row>
    <row r="11" spans="2:28" s="4" customFormat="1" x14ac:dyDescent="0.55000000000000004">
      <c r="B11" s="4" t="s">
        <v>80</v>
      </c>
      <c r="D11" s="80">
        <v>-277200081</v>
      </c>
      <c r="F11" s="38">
        <f>D11/$D$13</f>
        <v>-8.2581063879028749E-2</v>
      </c>
      <c r="G11" s="6"/>
      <c r="H11" s="38">
        <f>D11/'سرمایه گذاری ها'!$O$16</f>
        <v>-1.0799963700999381E-3</v>
      </c>
      <c r="L11" s="44">
        <v>0</v>
      </c>
      <c r="V11" s="44">
        <v>5.4600000000000003E-2</v>
      </c>
    </row>
    <row r="12" spans="2:28" s="4" customFormat="1" ht="12" customHeight="1" x14ac:dyDescent="0.55000000000000004">
      <c r="D12" s="80"/>
      <c r="F12" s="38"/>
      <c r="G12" s="6"/>
      <c r="H12" s="38"/>
      <c r="L12" s="44">
        <v>0</v>
      </c>
      <c r="V12" s="44">
        <v>5.3400000000000003E-2</v>
      </c>
    </row>
    <row r="13" spans="2:28" ht="24.75" thickBot="1" x14ac:dyDescent="0.65">
      <c r="B13" s="30" t="s">
        <v>82</v>
      </c>
      <c r="D13" s="81">
        <f>SUM(D9:D12)</f>
        <v>3356702711</v>
      </c>
      <c r="E13" s="25"/>
      <c r="F13" s="66">
        <f>SUM(F9:F12)</f>
        <v>1</v>
      </c>
      <c r="G13" s="60"/>
      <c r="H13" s="67">
        <f>SUM(H9:H12)</f>
        <v>1.3078014733280763E-2</v>
      </c>
      <c r="L13" s="116">
        <v>0.3836</v>
      </c>
      <c r="V13" s="116">
        <v>4.36E-2</v>
      </c>
    </row>
    <row r="14" spans="2:28" ht="21.75" thickTop="1" x14ac:dyDescent="0.55000000000000004">
      <c r="D14" s="3"/>
      <c r="L14" s="116">
        <v>0</v>
      </c>
      <c r="V14" s="116">
        <v>2.8000000000000001E-2</v>
      </c>
    </row>
    <row r="15" spans="2:28" x14ac:dyDescent="0.55000000000000004">
      <c r="L15" s="116">
        <v>0.25369999999999998</v>
      </c>
      <c r="V15" s="116">
        <v>2.2200000000000001E-2</v>
      </c>
    </row>
    <row r="16" spans="2:28" x14ac:dyDescent="0.55000000000000004">
      <c r="L16" s="116">
        <v>0</v>
      </c>
      <c r="V16" s="116">
        <v>1.9199999999999998E-2</v>
      </c>
    </row>
    <row r="17" spans="4:22" x14ac:dyDescent="0.55000000000000004">
      <c r="L17" s="116">
        <v>0.2044</v>
      </c>
      <c r="V17" s="116">
        <v>1.38E-2</v>
      </c>
    </row>
    <row r="18" spans="4:22" ht="27" customHeight="1" x14ac:dyDescent="0.75">
      <c r="D18" s="53">
        <v>8</v>
      </c>
      <c r="L18" s="116">
        <v>0.11650000000000001</v>
      </c>
      <c r="V18" s="116">
        <v>1.32E-2</v>
      </c>
    </row>
    <row r="19" spans="4:22" x14ac:dyDescent="0.55000000000000004">
      <c r="L19" s="116">
        <v>0</v>
      </c>
      <c r="V19" s="116">
        <v>1.21E-2</v>
      </c>
    </row>
    <row r="20" spans="4:22" x14ac:dyDescent="0.55000000000000004">
      <c r="L20" s="116">
        <v>6.3700000000000007E-2</v>
      </c>
      <c r="V20" s="116">
        <v>1.14E-2</v>
      </c>
    </row>
    <row r="21" spans="4:22" x14ac:dyDescent="0.55000000000000004">
      <c r="L21" s="116">
        <v>0</v>
      </c>
      <c r="V21" s="116">
        <v>8.8999999999999999E-3</v>
      </c>
    </row>
    <row r="22" spans="4:22" x14ac:dyDescent="0.55000000000000004">
      <c r="L22" s="116">
        <v>0.13189999999999999</v>
      </c>
      <c r="V22" s="116">
        <v>8.3999999999999995E-3</v>
      </c>
    </row>
    <row r="23" spans="4:22" x14ac:dyDescent="0.55000000000000004">
      <c r="L23" s="116">
        <v>3.9899999999999998E-2</v>
      </c>
      <c r="V23" s="116">
        <v>7.9000000000000008E-3</v>
      </c>
    </row>
    <row r="24" spans="4:22" x14ac:dyDescent="0.55000000000000004">
      <c r="L24" s="116">
        <v>0.18509999999999999</v>
      </c>
      <c r="V24" s="116">
        <v>7.7999999999999996E-3</v>
      </c>
    </row>
    <row r="25" spans="4:22" x14ac:dyDescent="0.55000000000000004">
      <c r="L25" s="116">
        <v>1.89E-2</v>
      </c>
      <c r="V25" s="116">
        <v>6.6E-3</v>
      </c>
    </row>
    <row r="26" spans="4:22" x14ac:dyDescent="0.55000000000000004">
      <c r="L26" s="116">
        <v>5.16E-2</v>
      </c>
      <c r="V26" s="116">
        <v>5.1000000000000004E-3</v>
      </c>
    </row>
    <row r="27" spans="4:22" x14ac:dyDescent="0.55000000000000004">
      <c r="L27" s="116">
        <v>3.6200000000000003E-2</v>
      </c>
      <c r="V27" s="116">
        <v>4.1000000000000003E-3</v>
      </c>
    </row>
    <row r="28" spans="4:22" x14ac:dyDescent="0.55000000000000004">
      <c r="L28" s="116">
        <v>0</v>
      </c>
      <c r="V28" s="116">
        <v>2.7000000000000001E-3</v>
      </c>
    </row>
    <row r="29" spans="4:22" x14ac:dyDescent="0.55000000000000004">
      <c r="L29" s="116">
        <v>1.8200000000000001E-2</v>
      </c>
      <c r="V29" s="116">
        <v>1.6999999999999999E-3</v>
      </c>
    </row>
    <row r="30" spans="4:22" x14ac:dyDescent="0.55000000000000004">
      <c r="L30" s="116">
        <v>3.3000000000000002E-2</v>
      </c>
      <c r="V30" s="116">
        <v>1.4E-3</v>
      </c>
    </row>
    <row r="31" spans="4:22" x14ac:dyDescent="0.55000000000000004">
      <c r="L31" s="116">
        <v>5.7999999999999996E-3</v>
      </c>
      <c r="V31" s="116">
        <v>6.9999999999999999E-4</v>
      </c>
    </row>
    <row r="32" spans="4:22" x14ac:dyDescent="0.55000000000000004">
      <c r="L32" s="116">
        <v>2.0000000000000001E-4</v>
      </c>
      <c r="V32" s="116">
        <v>0</v>
      </c>
    </row>
    <row r="33" spans="12:22" x14ac:dyDescent="0.55000000000000004">
      <c r="L33" s="116">
        <v>0</v>
      </c>
      <c r="V33" s="116">
        <v>0</v>
      </c>
    </row>
    <row r="34" spans="12:22" x14ac:dyDescent="0.55000000000000004">
      <c r="L34" s="116">
        <v>0</v>
      </c>
      <c r="V34" s="116">
        <v>0</v>
      </c>
    </row>
    <row r="35" spans="12:22" x14ac:dyDescent="0.55000000000000004">
      <c r="L35" s="116">
        <v>0</v>
      </c>
      <c r="V35" s="116">
        <v>0</v>
      </c>
    </row>
    <row r="36" spans="12:22" x14ac:dyDescent="0.55000000000000004">
      <c r="L36" s="116">
        <v>1E-4</v>
      </c>
      <c r="V36" s="116">
        <v>-1E-4</v>
      </c>
    </row>
    <row r="37" spans="12:22" x14ac:dyDescent="0.55000000000000004">
      <c r="L37" s="116">
        <v>-9.1000000000000004E-3</v>
      </c>
      <c r="V37" s="116">
        <v>-1E-3</v>
      </c>
    </row>
    <row r="38" spans="12:22" x14ac:dyDescent="0.55000000000000004">
      <c r="L38" s="116">
        <v>0</v>
      </c>
      <c r="V38" s="116">
        <v>-2.8E-3</v>
      </c>
    </row>
    <row r="39" spans="12:22" x14ac:dyDescent="0.55000000000000004">
      <c r="L39" s="116">
        <v>0</v>
      </c>
      <c r="V39" s="116">
        <v>-6.1000000000000004E-3</v>
      </c>
    </row>
    <row r="41" spans="12:22" x14ac:dyDescent="0.55000000000000004">
      <c r="L41" s="2">
        <f>SUM(L10:L39)</f>
        <v>1.5336999999999998</v>
      </c>
      <c r="V41" s="2">
        <f>SUM(V10:V39)</f>
        <v>0.38229999999999997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12</vt:i4>
      </vt:variant>
    </vt:vector>
  </HeadingPairs>
  <TitlesOfParts>
    <vt:vector size="29" baseType="lpstr">
      <vt:lpstr>صفحه اول 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'اوراق مشارکت'!Print_Area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'سرمایه گذاری ها'!Print_Area</vt:lpstr>
      <vt:lpstr>'سرمایه‌گذاری در اوراق بهادار'!Print_Area</vt:lpstr>
      <vt:lpstr>'سود اوراق بهادار و سپرده بانکی'!Print_Area</vt:lpstr>
      <vt:lpstr>'صفحه اول 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Leila Gholipour</cp:lastModifiedBy>
  <cp:lastPrinted>2024-04-24T11:44:10Z</cp:lastPrinted>
  <dcterms:created xsi:type="dcterms:W3CDTF">2021-12-28T12:49:50Z</dcterms:created>
  <dcterms:modified xsi:type="dcterms:W3CDTF">2024-04-27T08:28:20Z</dcterms:modified>
</cp:coreProperties>
</file>