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سفند\پایدار\"/>
    </mc:Choice>
  </mc:AlternateContent>
  <xr:revisionPtr revIDLastSave="0" documentId="13_ncr:1_{6DA557A4-7484-4553-97DC-BC01B13D6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مشارکت'!$A$1:$AN$37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سهام'!$A$1:$U$36</definedName>
    <definedName name="_xlnm.Print_Area" localSheetId="12">'درآمد ناشی از تغییر قیمت اوراق'!$A$1:$S$43</definedName>
    <definedName name="_xlnm.Print_Area" localSheetId="13">'درآمد ناشی از فروش'!$A$1:$U$63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بهادار'!$A$1:$U$45</definedName>
    <definedName name="_xlnm.Print_Area" localSheetId="9">'سود اوراق بهادار و سپرده بانکی'!$A$1:$U$47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4" i="14" l="1"/>
  <c r="F40" i="13"/>
  <c r="J40" i="13"/>
  <c r="N39" i="12"/>
  <c r="P39" i="12"/>
  <c r="R39" i="12"/>
  <c r="D41" i="9"/>
  <c r="F41" i="9"/>
  <c r="H41" i="9"/>
  <c r="J41" i="9"/>
  <c r="L41" i="9"/>
  <c r="P41" i="9"/>
  <c r="N41" i="9"/>
  <c r="R41" i="9"/>
  <c r="F19" i="8"/>
  <c r="H19" i="8"/>
  <c r="J19" i="8"/>
  <c r="L19" i="8"/>
  <c r="N19" i="8"/>
  <c r="P19" i="8"/>
  <c r="R19" i="8"/>
  <c r="T19" i="8"/>
  <c r="D44" i="11"/>
  <c r="F44" i="11"/>
  <c r="H44" i="11"/>
  <c r="J44" i="11"/>
  <c r="L44" i="11"/>
  <c r="N44" i="11"/>
  <c r="P44" i="11"/>
  <c r="R44" i="11"/>
  <c r="T44" i="11"/>
  <c r="V44" i="11"/>
  <c r="J44" i="7"/>
  <c r="L44" i="7"/>
  <c r="N44" i="7"/>
  <c r="P44" i="7"/>
  <c r="R44" i="7"/>
  <c r="T44" i="7"/>
  <c r="D13" i="15"/>
  <c r="H13" i="15"/>
  <c r="F25" i="4"/>
  <c r="H25" i="4"/>
  <c r="L25" i="4"/>
  <c r="L34" i="6"/>
  <c r="N34" i="6"/>
  <c r="P34" i="6"/>
  <c r="R34" i="6"/>
  <c r="P30" i="3"/>
  <c r="R30" i="3"/>
  <c r="T30" i="3"/>
  <c r="V30" i="3"/>
  <c r="X30" i="3"/>
  <c r="Z30" i="3"/>
  <c r="AB30" i="3"/>
  <c r="AD30" i="3"/>
  <c r="AH30" i="3"/>
  <c r="AJ30" i="3"/>
  <c r="E28" i="1"/>
  <c r="G28" i="1"/>
  <c r="I28" i="1"/>
  <c r="K28" i="1"/>
  <c r="M28" i="1"/>
  <c r="O28" i="1"/>
  <c r="Q28" i="1"/>
  <c r="S28" i="1"/>
  <c r="U28" i="1"/>
  <c r="W28" i="1"/>
  <c r="Y28" i="1"/>
  <c r="D39" i="12"/>
  <c r="F39" i="12"/>
  <c r="H39" i="12"/>
  <c r="J39" i="12"/>
  <c r="L39" i="12"/>
  <c r="R61" i="10"/>
  <c r="L61" i="10"/>
  <c r="N61" i="10"/>
  <c r="P61" i="10"/>
  <c r="D14" i="14" l="1"/>
  <c r="J25" i="4"/>
  <c r="D61" i="10" l="1"/>
  <c r="F61" i="10"/>
  <c r="H61" i="10"/>
  <c r="J61" i="10"/>
  <c r="E61" i="10"/>
  <c r="G61" i="10"/>
  <c r="I61" i="10"/>
  <c r="K61" i="10"/>
  <c r="M61" i="10"/>
  <c r="O61" i="10"/>
  <c r="Q61" i="10"/>
  <c r="L14" i="5" l="1"/>
  <c r="I12" i="16" l="1"/>
  <c r="F9" i="15" l="1"/>
  <c r="E13" i="16"/>
  <c r="F11" i="15" l="1"/>
  <c r="F10" i="15"/>
  <c r="F13" i="15" s="1"/>
  <c r="O13" i="16" l="1"/>
  <c r="L41" i="15"/>
  <c r="V41" i="15"/>
  <c r="V13" i="12"/>
  <c r="M13" i="16"/>
  <c r="I13" i="16"/>
  <c r="K13" i="16"/>
  <c r="G13" i="16" l="1"/>
  <c r="O12" i="16" l="1"/>
  <c r="E12" i="16"/>
  <c r="G12" i="16"/>
  <c r="K12" i="16"/>
  <c r="M12" i="16"/>
  <c r="M14" i="16"/>
  <c r="O14" i="16"/>
  <c r="E14" i="16"/>
  <c r="G14" i="16"/>
  <c r="I14" i="16"/>
  <c r="I16" i="16" s="1"/>
  <c r="O16" i="16" l="1"/>
  <c r="T31" i="6"/>
  <c r="T26" i="6"/>
  <c r="T30" i="6"/>
  <c r="T25" i="6"/>
  <c r="Q13" i="16"/>
  <c r="G16" i="16"/>
  <c r="E16" i="16"/>
  <c r="M16" i="16"/>
  <c r="K14" i="16"/>
  <c r="K16" i="16" s="1"/>
  <c r="AL13" i="3" l="1"/>
  <c r="AL17" i="3"/>
  <c r="AL21" i="3"/>
  <c r="AL25" i="3"/>
  <c r="AL14" i="3"/>
  <c r="AL18" i="3"/>
  <c r="AL22" i="3"/>
  <c r="AL26" i="3"/>
  <c r="AL16" i="3"/>
  <c r="AL20" i="3"/>
  <c r="AL24" i="3"/>
  <c r="AL15" i="3"/>
  <c r="AL19" i="3"/>
  <c r="AL23" i="3"/>
  <c r="AL27" i="3"/>
  <c r="AL28" i="3"/>
  <c r="T22" i="6"/>
  <c r="T27" i="6"/>
  <c r="AA15" i="1"/>
  <c r="AA19" i="1"/>
  <c r="AA23" i="1"/>
  <c r="AA22" i="1"/>
  <c r="AA12" i="1"/>
  <c r="AA16" i="1"/>
  <c r="AA20" i="1"/>
  <c r="AA24" i="1"/>
  <c r="AA18" i="1"/>
  <c r="AA13" i="1"/>
  <c r="AA17" i="1"/>
  <c r="AA21" i="1"/>
  <c r="AA25" i="1"/>
  <c r="AA14" i="1"/>
  <c r="AA26" i="1"/>
  <c r="T32" i="6"/>
  <c r="T28" i="6"/>
  <c r="T23" i="6"/>
  <c r="T29" i="6"/>
  <c r="T24" i="6"/>
  <c r="Q16" i="16"/>
  <c r="T20" i="6"/>
  <c r="T19" i="6"/>
  <c r="Q12" i="16"/>
  <c r="T21" i="6"/>
  <c r="T13" i="6"/>
  <c r="T18" i="6"/>
  <c r="Q14" i="16"/>
  <c r="T17" i="6"/>
  <c r="T16" i="6"/>
  <c r="T14" i="6"/>
  <c r="T15" i="6"/>
  <c r="T12" i="6"/>
  <c r="H11" i="15"/>
  <c r="H10" i="15"/>
  <c r="H9" i="15"/>
  <c r="AF14" i="5"/>
  <c r="AA11" i="1"/>
  <c r="T11" i="6"/>
  <c r="T10" i="6"/>
  <c r="T34" i="6" l="1"/>
  <c r="AL30" i="3"/>
  <c r="E39" i="12"/>
  <c r="G39" i="12"/>
  <c r="I39" i="12"/>
  <c r="K39" i="12"/>
  <c r="M39" i="12"/>
  <c r="O39" i="12"/>
  <c r="Q39" i="12"/>
  <c r="M34" i="6"/>
  <c r="O34" i="6"/>
  <c r="Q34" i="6"/>
  <c r="P16" i="16" l="1"/>
  <c r="N16" i="16"/>
  <c r="L41" i="16"/>
  <c r="J16" i="16"/>
  <c r="H16" i="16"/>
  <c r="F16" i="16"/>
  <c r="D16" i="16"/>
  <c r="AA28" i="1" l="1"/>
</calcChain>
</file>

<file path=xl/sharedStrings.xml><?xml version="1.0" encoding="utf-8"?>
<sst xmlns="http://schemas.openxmlformats.org/spreadsheetml/2006/main" count="1109" uniqueCount="293">
  <si>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</si>
  <si>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</si>
  <si>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</si>
  <si>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</si>
  <si>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</si>
  <si>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</si>
  <si>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</si>
  <si>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</si>
  <si>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</si>
  <si>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</si>
  <si>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</si>
  <si>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</si>
  <si>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</si>
  <si>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</si>
  <si>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</si>
  <si>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</si>
  <si>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</si>
  <si>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</si>
  <si>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</si>
  <si>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</si>
  <si>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</si>
  <si>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</si>
  <si>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</si>
  <si>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</si>
  <si>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</si>
  <si>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</si>
  <si>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</si>
  <si>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</si>
  <si>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</si>
  <si>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</si>
  <si>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</si>
  <si>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</si>
  <si>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</si>
  <si>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</si>
  <si>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</si>
  <si>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</si>
  <si>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</si>
  <si>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</si>
  <si>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</si>
  <si>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</si>
  <si>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</si>
  <si>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</si>
  <si>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</si>
  <si>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</si>
  <si>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</si>
  <si>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</si>
  <si>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</si>
  <si>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</si>
  <si>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</si>
  <si>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</si>
  <si>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</si>
  <si>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</si>
  <si>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</si>
  <si>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</si>
  <si>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</si>
  <si>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</si>
  <si>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</si>
  <si>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</si>
  <si>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</si>
  <si>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</si>
  <si>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</si>
  <si>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</si>
  <si>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</si>
  <si>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</si>
  <si>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</si>
  <si>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</si>
  <si>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</si>
  <si>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</si>
  <si>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</si>
  <si>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</si>
  <si>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</si>
  <si>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</si>
  <si>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</si>
  <si>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</si>
  <si>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</si>
  <si>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</si>
  <si>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</si>
  <si>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</si>
  <si>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</si>
  <si>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</si>
  <si>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</si>
  <si>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</si>
  <si>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</si>
  <si>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</si>
  <si>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</si>
  <si>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</si>
  <si>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</si>
  <si>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</si>
  <si>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</si>
  <si>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</si>
  <si>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</si>
  <si>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</si>
  <si>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</si>
  <si>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</si>
  <si>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</si>
  <si>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</si>
  <si>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</si>
  <si>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</si>
  <si>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</si>
  <si>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</si>
  <si>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</si>
  <si>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</si>
  <si>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</si>
  <si>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</si>
  <si>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</si>
  <si>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</si>
  <si>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</si>
  <si>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</si>
  <si>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</si>
  <si>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</si>
  <si>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</si>
  <si>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</si>
  <si>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</si>
  <si>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</si>
  <si>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</si>
  <si>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</si>
  <si>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</si>
  <si>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</si>
  <si>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</si>
  <si>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</si>
  <si>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</si>
  <si>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</si>
  <si>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</si>
  <si>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</si>
  <si>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</si>
  <si>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</si>
  <si>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</si>
  <si>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</si>
  <si>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</si>
  <si>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</si>
  <si>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</si>
  <si>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</si>
  <si>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</si>
  <si>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</si>
  <si>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</si>
  <si>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</si>
  <si>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</si>
  <si>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</si>
  <si>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</si>
  <si>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</si>
  <si>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</si>
  <si>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</si>
  <si>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</si>
  <si>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</si>
  <si>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</si>
  <si>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</si>
  <si>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</si>
  <si>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</si>
  <si>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</si>
  <si>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</si>
  <si>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</si>
  <si>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</si>
  <si>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</si>
  <si>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</si>
  <si>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</si>
  <si>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</si>
  <si>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</si>
  <si>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</si>
  <si>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</si>
  <si>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</si>
  <si>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</si>
  <si>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</si>
  <si>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</si>
  <si>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</si>
  <si>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</si>
  <si>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</si>
  <si>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</si>
  <si>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</si>
  <si>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</si>
  <si>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</si>
  <si>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</si>
  <si>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</si>
  <si>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</si>
  <si>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</si>
  <si>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</si>
  <si>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</si>
  <si>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</si>
  <si>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</si>
  <si>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</si>
  <si>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</si>
  <si>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</si>
  <si>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</si>
  <si>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</si>
  <si>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</si>
  <si>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گام بانک صادرات ایران0207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</si>
  <si>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</si>
  <si>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</si>
  <si>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</si>
  <si>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</si>
  <si>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</si>
  <si>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</si>
  <si>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</si>
  <si>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</si>
  <si>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</si>
  <si>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</si>
  <si>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</si>
  <si>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</si>
  <si>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</si>
  <si>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</si>
  <si>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</si>
  <si>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</si>
  <si>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اسنادخزانه-م7بودجه99-020704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</si>
  <si>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</si>
  <si>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</si>
  <si>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</si>
  <si>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</si>
  <si>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</si>
  <si>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</si>
  <si>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</si>
  <si>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</si>
  <si>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</si>
  <si>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</si>
  <si>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</si>
  <si>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</si>
  <si>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</si>
  <si>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</si>
  <si>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</si>
  <si>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</si>
  <si>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</si>
  <si>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</si>
  <si>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</si>
  <si>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</si>
  <si>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</si>
  <si>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</si>
  <si>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</si>
  <si>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</si>
  <si>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</si>
  <si>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</si>
  <si>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</si>
  <si>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</si>
  <si>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</si>
  <si>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</si>
  <si>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</si>
  <si>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</si>
  <si>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</si>
  <si>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</si>
  <si>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</si>
  <si>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026660386000000151</t>
  </si>
  <si>
    <t>141.1405.1452722.4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</si>
  <si>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</si>
  <si>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</si>
  <si>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</si>
  <si>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</si>
  <si>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</si>
  <si>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</si>
  <si>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</si>
  <si>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</si>
  <si>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</si>
  <si>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</si>
  <si>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</si>
  <si>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</si>
  <si>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</si>
  <si>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</si>
  <si>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</si>
  <si>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</si>
  <si>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</si>
  <si>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</si>
  <si>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</si>
  <si>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</si>
  <si>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سیمان‌ارومیه‌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</si>
  <si>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</si>
  <si>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</si>
  <si>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</si>
  <si>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</si>
  <si>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</si>
  <si>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پالایش نفت اصفهان</t>
  </si>
  <si>
    <t>فولاد امیرکبیرکاشان</t>
  </si>
  <si>
    <t>اسنادخزانه-م4بودجه01-040917</t>
  </si>
  <si>
    <t>1401/12/08</t>
  </si>
  <si>
    <t>1404/09/16</t>
  </si>
  <si>
    <t>1402/11/30</t>
  </si>
  <si>
    <t>1402/11/11</t>
  </si>
  <si>
    <t>1402/11/24</t>
  </si>
  <si>
    <t>برای ماه منتهی به 1402/12/29</t>
  </si>
  <si>
    <t>1402/12/29</t>
  </si>
  <si>
    <t>صندوق واسطه گری مالی یکم-سهام</t>
  </si>
  <si>
    <t>آهن و فولاد غدیر ایرانیان</t>
  </si>
  <si>
    <t>سرمایه گذاری خوارزمی</t>
  </si>
  <si>
    <t>3.06%</t>
  </si>
  <si>
    <t>3.26%</t>
  </si>
  <si>
    <t>4.50%</t>
  </si>
  <si>
    <t>5.11%</t>
  </si>
  <si>
    <t>6.13%</t>
  </si>
  <si>
    <t>4.75%</t>
  </si>
  <si>
    <t>3.98%</t>
  </si>
  <si>
    <t>4.04%</t>
  </si>
  <si>
    <t>3.07%</t>
  </si>
  <si>
    <t>3.40%</t>
  </si>
  <si>
    <t>4.11%</t>
  </si>
  <si>
    <t>3.13%</t>
  </si>
  <si>
    <t>4.32%</t>
  </si>
  <si>
    <t>2.90%</t>
  </si>
  <si>
    <t>1402/12/17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</si>
</sst>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165" fontId="0" fillId="0" borderId="0" xfId="0" applyNumberFormat="1"/>
    <xf numFmtId="0" fontId="10" fillId="0" borderId="0" xfId="0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552449</xdr:colOff>
      <xdr:row>52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F2478-5263-8A5F-2512-7918E792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18751" y="0"/>
          <a:ext cx="7867649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3" zoomScaleNormal="100" zoomScaleSheetLayoutView="100" workbookViewId="0">
      <selection activeCell="R28" sqref="R28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10" zoomScale="60" zoomScaleNormal="70" workbookViewId="0">
      <selection activeCell="J45" sqref="J45"/>
    </sheetView>
  </sheetViews>
  <sheetFormatPr defaultRowHeight="21.75" customHeight="1" x14ac:dyDescent="0.25"/>
  <cols>
    <col min="1" max="1" width="2.7109375" style="31" customWidth="1"/>
    <col min="2" max="2" width="38.85546875" style="31" customWidth="1"/>
    <col min="3" max="3" width="1" style="31" customWidth="1"/>
    <col min="4" max="4" width="13.140625" style="31" bestFit="1" customWidth="1"/>
    <col min="5" max="5" width="1" style="31" customWidth="1"/>
    <col min="6" max="6" width="14.85546875" style="31" customWidth="1"/>
    <col min="7" max="7" width="1" style="31" customWidth="1"/>
    <col min="8" max="8" width="5.85546875" style="31" bestFit="1" customWidth="1"/>
    <col min="9" max="9" width="1" style="31" customWidth="1"/>
    <col min="10" max="10" width="16.42578125" style="31" bestFit="1" customWidth="1"/>
    <col min="11" max="11" width="3" style="31" bestFit="1" customWidth="1"/>
    <col min="12" max="12" width="13.140625" style="31" bestFit="1" customWidth="1"/>
    <col min="13" max="13" width="3" style="31" bestFit="1" customWidth="1"/>
    <col min="14" max="14" width="16.42578125" style="31" bestFit="1" customWidth="1"/>
    <col min="15" max="15" width="3" style="31" bestFit="1" customWidth="1"/>
    <col min="16" max="16" width="17.85546875" style="31" bestFit="1" customWidth="1"/>
    <col min="17" max="17" width="3" style="31" bestFit="1" customWidth="1"/>
    <col min="18" max="18" width="13.28515625" style="31" customWidth="1"/>
    <col min="19" max="19" width="3" style="31" bestFit="1" customWidth="1"/>
    <col min="20" max="20" width="17.85546875" style="31" bestFit="1" customWidth="1"/>
    <col min="21" max="21" width="1" style="31" customWidth="1"/>
    <col min="22" max="22" width="9.140625" style="31" customWidth="1"/>
    <col min="23" max="16384" width="9.140625" style="31"/>
  </cols>
  <sheetData>
    <row r="2" spans="2:28" ht="27" customHeight="1" x14ac:dyDescent="0.25">
      <c r="B2" s="184" t="s">
        <v>124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2:28" ht="27" customHeight="1" x14ac:dyDescent="0.25">
      <c r="B3" s="184" t="s">
        <v>48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2:28" ht="27" customHeight="1" x14ac:dyDescent="0.25">
      <c r="B4" s="184" t="s">
        <v>273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</row>
    <row r="5" spans="2:28" s="32" customFormat="1" ht="21.75" customHeight="1" x14ac:dyDescent="0.2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2:28" s="2" customFormat="1" ht="30.75" customHeight="1" x14ac:dyDescent="0.55000000000000004">
      <c r="B6" s="183" t="s">
        <v>116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58"/>
      <c r="R6" s="58"/>
      <c r="S6" s="58"/>
      <c r="T6" s="58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57"/>
      <c r="C7" s="25"/>
      <c r="D7" s="25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2"/>
      <c r="V7" s="12"/>
      <c r="W7" s="12"/>
      <c r="X7" s="12"/>
      <c r="Y7" s="12"/>
      <c r="Z7" s="12"/>
      <c r="AA7" s="12"/>
      <c r="AB7" s="12"/>
    </row>
    <row r="8" spans="2:28" s="32" customFormat="1" ht="21.75" customHeight="1" x14ac:dyDescent="0.25">
      <c r="B8" s="182" t="s">
        <v>49</v>
      </c>
      <c r="C8" s="182" t="s">
        <v>49</v>
      </c>
      <c r="D8" s="182" t="s">
        <v>49</v>
      </c>
      <c r="E8" s="182" t="s">
        <v>49</v>
      </c>
      <c r="F8" s="182" t="s">
        <v>49</v>
      </c>
      <c r="G8" s="182" t="s">
        <v>49</v>
      </c>
      <c r="H8" s="182" t="s">
        <v>49</v>
      </c>
      <c r="I8" s="100"/>
      <c r="J8" s="182" t="s">
        <v>50</v>
      </c>
      <c r="K8" s="182" t="s">
        <v>50</v>
      </c>
      <c r="L8" s="182" t="s">
        <v>50</v>
      </c>
      <c r="M8" s="182" t="s">
        <v>50</v>
      </c>
      <c r="N8" s="182" t="s">
        <v>50</v>
      </c>
      <c r="O8" s="100"/>
      <c r="P8" s="182" t="s">
        <v>51</v>
      </c>
      <c r="Q8" s="182" t="s">
        <v>51</v>
      </c>
      <c r="R8" s="182" t="s">
        <v>51</v>
      </c>
      <c r="S8" s="182" t="s">
        <v>51</v>
      </c>
      <c r="T8" s="182" t="s">
        <v>51</v>
      </c>
    </row>
    <row r="9" spans="2:28" s="33" customFormat="1" ht="58.5" customHeight="1" x14ac:dyDescent="0.25">
      <c r="B9" s="181" t="s">
        <v>52</v>
      </c>
      <c r="C9" s="101"/>
      <c r="D9" s="181" t="s">
        <v>53</v>
      </c>
      <c r="E9" s="101"/>
      <c r="F9" s="181" t="s">
        <v>24</v>
      </c>
      <c r="G9" s="101"/>
      <c r="H9" s="181" t="s">
        <v>25</v>
      </c>
      <c r="I9" s="100"/>
      <c r="J9" s="181" t="s">
        <v>54</v>
      </c>
      <c r="K9" s="101"/>
      <c r="L9" s="181" t="s">
        <v>55</v>
      </c>
      <c r="M9" s="101"/>
      <c r="N9" s="181" t="s">
        <v>56</v>
      </c>
      <c r="O9" s="100"/>
      <c r="P9" s="181" t="s">
        <v>54</v>
      </c>
      <c r="Q9" s="101"/>
      <c r="R9" s="181" t="s">
        <v>55</v>
      </c>
      <c r="S9" s="101"/>
      <c r="T9" s="181" t="s">
        <v>56</v>
      </c>
    </row>
    <row r="10" spans="2:28" s="32" customFormat="1" ht="23.25" customHeight="1" x14ac:dyDescent="0.25">
      <c r="B10" s="102" t="s">
        <v>156</v>
      </c>
      <c r="C10" s="100"/>
      <c r="D10" s="103" t="s">
        <v>57</v>
      </c>
      <c r="E10" s="100"/>
      <c r="F10" s="100" t="s">
        <v>158</v>
      </c>
      <c r="G10" s="100"/>
      <c r="H10" s="103">
        <v>18</v>
      </c>
      <c r="I10" s="100"/>
      <c r="J10" s="104">
        <v>449665059</v>
      </c>
      <c r="K10" s="105"/>
      <c r="L10" s="104" t="s">
        <v>57</v>
      </c>
      <c r="M10" s="105"/>
      <c r="N10" s="104">
        <v>449665059</v>
      </c>
      <c r="O10" s="105"/>
      <c r="P10" s="104">
        <v>6547319310</v>
      </c>
      <c r="Q10" s="105"/>
      <c r="R10" s="104" t="s">
        <v>57</v>
      </c>
      <c r="S10" s="105"/>
      <c r="T10" s="104">
        <v>6547319310</v>
      </c>
    </row>
    <row r="11" spans="2:28" s="32" customFormat="1" ht="23.25" customHeight="1" x14ac:dyDescent="0.25">
      <c r="B11" s="102" t="s">
        <v>205</v>
      </c>
      <c r="C11" s="100"/>
      <c r="D11" s="103">
        <v>13</v>
      </c>
      <c r="E11" s="100"/>
      <c r="F11" s="100" t="s">
        <v>57</v>
      </c>
      <c r="G11" s="100"/>
      <c r="H11" s="103">
        <v>22</v>
      </c>
      <c r="I11" s="100"/>
      <c r="J11" s="104">
        <v>534356162</v>
      </c>
      <c r="K11" s="105"/>
      <c r="L11" s="104">
        <v>-467760</v>
      </c>
      <c r="M11" s="105"/>
      <c r="N11" s="104">
        <v>534823922</v>
      </c>
      <c r="O11" s="105"/>
      <c r="P11" s="104">
        <v>6112109573</v>
      </c>
      <c r="Q11" s="105"/>
      <c r="R11" s="104">
        <v>1894044</v>
      </c>
      <c r="S11" s="105"/>
      <c r="T11" s="104">
        <v>6110215529</v>
      </c>
    </row>
    <row r="12" spans="2:28" s="32" customFormat="1" ht="23.25" customHeight="1" x14ac:dyDescent="0.25">
      <c r="B12" s="102" t="s">
        <v>225</v>
      </c>
      <c r="C12" s="100"/>
      <c r="D12" s="103">
        <v>27</v>
      </c>
      <c r="E12" s="100"/>
      <c r="F12" s="100" t="s">
        <v>57</v>
      </c>
      <c r="G12" s="100"/>
      <c r="H12" s="103">
        <v>23</v>
      </c>
      <c r="I12" s="100"/>
      <c r="J12" s="104">
        <v>714308220</v>
      </c>
      <c r="K12" s="105"/>
      <c r="L12" s="104">
        <v>-208655</v>
      </c>
      <c r="M12" s="105"/>
      <c r="N12" s="104">
        <v>714516875</v>
      </c>
      <c r="O12" s="105"/>
      <c r="P12" s="104">
        <v>5134130133</v>
      </c>
      <c r="Q12" s="105"/>
      <c r="R12" s="104">
        <v>1091057</v>
      </c>
      <c r="S12" s="105"/>
      <c r="T12" s="104">
        <v>5133039076</v>
      </c>
    </row>
    <row r="13" spans="2:28" s="32" customFormat="1" ht="23.25" customHeight="1" x14ac:dyDescent="0.25">
      <c r="B13" s="102" t="s">
        <v>210</v>
      </c>
      <c r="C13" s="100"/>
      <c r="D13" s="103">
        <v>18</v>
      </c>
      <c r="E13" s="100"/>
      <c r="F13" s="100" t="s">
        <v>57</v>
      </c>
      <c r="G13" s="100"/>
      <c r="H13" s="103">
        <v>22</v>
      </c>
      <c r="I13" s="100"/>
      <c r="J13" s="104">
        <v>415343220</v>
      </c>
      <c r="K13" s="105"/>
      <c r="L13" s="104">
        <v>-129382</v>
      </c>
      <c r="M13" s="105"/>
      <c r="N13" s="104">
        <v>415472602</v>
      </c>
      <c r="O13" s="105"/>
      <c r="P13" s="104">
        <v>4489871503</v>
      </c>
      <c r="Q13" s="105"/>
      <c r="R13" s="104">
        <v>1552591</v>
      </c>
      <c r="S13" s="105"/>
      <c r="T13" s="104">
        <v>4488318912</v>
      </c>
    </row>
    <row r="14" spans="2:28" s="32" customFormat="1" ht="23.25" customHeight="1" x14ac:dyDescent="0.25">
      <c r="B14" s="102" t="s">
        <v>205</v>
      </c>
      <c r="C14" s="100"/>
      <c r="D14" s="103">
        <v>9</v>
      </c>
      <c r="E14" s="100"/>
      <c r="F14" s="100" t="s">
        <v>57</v>
      </c>
      <c r="G14" s="100"/>
      <c r="H14" s="103">
        <v>22</v>
      </c>
      <c r="I14" s="100"/>
      <c r="J14" s="104">
        <v>243671238</v>
      </c>
      <c r="K14" s="105"/>
      <c r="L14" s="104">
        <v>-680853</v>
      </c>
      <c r="M14" s="105"/>
      <c r="N14" s="104">
        <v>244352091</v>
      </c>
      <c r="O14" s="105"/>
      <c r="P14" s="104">
        <v>4336778922</v>
      </c>
      <c r="Q14" s="105"/>
      <c r="R14" s="104">
        <v>678489</v>
      </c>
      <c r="S14" s="105"/>
      <c r="T14" s="104">
        <v>4336100433</v>
      </c>
    </row>
    <row r="15" spans="2:28" s="32" customFormat="1" ht="23.25" customHeight="1" x14ac:dyDescent="0.25">
      <c r="B15" s="102" t="s">
        <v>210</v>
      </c>
      <c r="C15" s="100"/>
      <c r="D15" s="103">
        <v>7</v>
      </c>
      <c r="E15" s="100"/>
      <c r="F15" s="100" t="s">
        <v>57</v>
      </c>
      <c r="G15" s="100"/>
      <c r="H15" s="103">
        <v>22</v>
      </c>
      <c r="I15" s="100"/>
      <c r="J15" s="104">
        <v>350192469</v>
      </c>
      <c r="K15" s="105"/>
      <c r="L15" s="104">
        <v>-223541</v>
      </c>
      <c r="M15" s="105"/>
      <c r="N15" s="104">
        <v>350416010</v>
      </c>
      <c r="O15" s="105"/>
      <c r="P15" s="104">
        <v>3547466599</v>
      </c>
      <c r="Q15" s="105"/>
      <c r="R15" s="104">
        <v>809671</v>
      </c>
      <c r="S15" s="105"/>
      <c r="T15" s="104">
        <v>3546656928</v>
      </c>
    </row>
    <row r="16" spans="2:28" s="32" customFormat="1" ht="23.25" customHeight="1" x14ac:dyDescent="0.25">
      <c r="B16" s="102" t="s">
        <v>225</v>
      </c>
      <c r="C16" s="100"/>
      <c r="D16" s="103">
        <v>12</v>
      </c>
      <c r="E16" s="100"/>
      <c r="F16" s="100" t="s">
        <v>57</v>
      </c>
      <c r="G16" s="100"/>
      <c r="H16" s="103">
        <v>23</v>
      </c>
      <c r="I16" s="100"/>
      <c r="J16" s="104">
        <v>0</v>
      </c>
      <c r="K16" s="105"/>
      <c r="L16" s="104">
        <v>0</v>
      </c>
      <c r="M16" s="105"/>
      <c r="N16" s="104">
        <v>0</v>
      </c>
      <c r="O16" s="105"/>
      <c r="P16" s="104">
        <v>2219178001</v>
      </c>
      <c r="Q16" s="105"/>
      <c r="R16" s="104">
        <v>0</v>
      </c>
      <c r="S16" s="105"/>
      <c r="T16" s="104">
        <v>2219178001</v>
      </c>
    </row>
    <row r="17" spans="2:20" s="32" customFormat="1" ht="23.25" customHeight="1" x14ac:dyDescent="0.25">
      <c r="B17" s="102" t="s">
        <v>163</v>
      </c>
      <c r="C17" s="100"/>
      <c r="D17" s="103">
        <v>20</v>
      </c>
      <c r="E17" s="100"/>
      <c r="F17" s="100" t="s">
        <v>57</v>
      </c>
      <c r="G17" s="100"/>
      <c r="H17" s="103">
        <v>18</v>
      </c>
      <c r="I17" s="100"/>
      <c r="J17" s="104">
        <v>0</v>
      </c>
      <c r="K17" s="105"/>
      <c r="L17" s="104">
        <v>0</v>
      </c>
      <c r="M17" s="105"/>
      <c r="N17" s="104">
        <v>0</v>
      </c>
      <c r="O17" s="105"/>
      <c r="P17" s="104">
        <v>1988219183</v>
      </c>
      <c r="Q17" s="105"/>
      <c r="R17" s="104">
        <v>0</v>
      </c>
      <c r="S17" s="105"/>
      <c r="T17" s="104">
        <v>1988219183</v>
      </c>
    </row>
    <row r="18" spans="2:20" s="32" customFormat="1" ht="23.25" customHeight="1" x14ac:dyDescent="0.25">
      <c r="B18" s="102" t="s">
        <v>210</v>
      </c>
      <c r="C18" s="100"/>
      <c r="D18" s="103">
        <v>12</v>
      </c>
      <c r="E18" s="100"/>
      <c r="F18" s="100" t="s">
        <v>57</v>
      </c>
      <c r="G18" s="100"/>
      <c r="H18" s="103">
        <v>23</v>
      </c>
      <c r="I18" s="100"/>
      <c r="J18" s="104">
        <v>84603267</v>
      </c>
      <c r="K18" s="105"/>
      <c r="L18" s="104">
        <v>-339680</v>
      </c>
      <c r="M18" s="105"/>
      <c r="N18" s="104">
        <v>84942947</v>
      </c>
      <c r="O18" s="105"/>
      <c r="P18" s="104">
        <v>1716060566</v>
      </c>
      <c r="Q18" s="105"/>
      <c r="R18" s="104">
        <v>169828</v>
      </c>
      <c r="S18" s="105"/>
      <c r="T18" s="104">
        <v>1715890738</v>
      </c>
    </row>
    <row r="19" spans="2:20" s="32" customFormat="1" ht="23.25" customHeight="1" x14ac:dyDescent="0.25">
      <c r="B19" s="102" t="s">
        <v>104</v>
      </c>
      <c r="C19" s="100"/>
      <c r="D19" s="103" t="s">
        <v>57</v>
      </c>
      <c r="E19" s="100"/>
      <c r="F19" s="100" t="s">
        <v>106</v>
      </c>
      <c r="G19" s="100"/>
      <c r="H19" s="103">
        <v>18</v>
      </c>
      <c r="I19" s="100"/>
      <c r="J19" s="104">
        <v>107773317</v>
      </c>
      <c r="K19" s="105"/>
      <c r="L19" s="104" t="s">
        <v>57</v>
      </c>
      <c r="M19" s="105"/>
      <c r="N19" s="104">
        <v>107773317</v>
      </c>
      <c r="O19" s="105"/>
      <c r="P19" s="104">
        <v>1427066168</v>
      </c>
      <c r="Q19" s="105"/>
      <c r="R19" s="104" t="s">
        <v>57</v>
      </c>
      <c r="S19" s="105"/>
      <c r="T19" s="104">
        <v>1427066168</v>
      </c>
    </row>
    <row r="20" spans="2:20" s="32" customFormat="1" ht="23.25" customHeight="1" x14ac:dyDescent="0.25">
      <c r="B20" s="102" t="s">
        <v>161</v>
      </c>
      <c r="C20" s="100"/>
      <c r="D20" s="103" t="s">
        <v>57</v>
      </c>
      <c r="E20" s="100"/>
      <c r="F20" s="100" t="s">
        <v>162</v>
      </c>
      <c r="G20" s="100"/>
      <c r="H20" s="103">
        <v>17</v>
      </c>
      <c r="I20" s="100"/>
      <c r="J20" s="104">
        <v>0</v>
      </c>
      <c r="K20" s="105"/>
      <c r="L20" s="104" t="s">
        <v>57</v>
      </c>
      <c r="M20" s="105"/>
      <c r="N20" s="104">
        <v>0</v>
      </c>
      <c r="O20" s="105"/>
      <c r="P20" s="104">
        <v>1018692721</v>
      </c>
      <c r="Q20" s="105"/>
      <c r="R20" s="104" t="s">
        <v>57</v>
      </c>
      <c r="S20" s="105"/>
      <c r="T20" s="104">
        <v>1018692721</v>
      </c>
    </row>
    <row r="21" spans="2:20" s="32" customFormat="1" ht="23.25" customHeight="1" x14ac:dyDescent="0.25">
      <c r="B21" s="102" t="s">
        <v>174</v>
      </c>
      <c r="C21" s="100"/>
      <c r="D21" s="103">
        <v>10</v>
      </c>
      <c r="E21" s="100"/>
      <c r="F21" s="100" t="s">
        <v>57</v>
      </c>
      <c r="G21" s="100"/>
      <c r="H21" s="103">
        <v>18</v>
      </c>
      <c r="I21" s="100"/>
      <c r="J21" s="104">
        <v>484221</v>
      </c>
      <c r="K21" s="105"/>
      <c r="L21" s="104">
        <v>0</v>
      </c>
      <c r="M21" s="105"/>
      <c r="N21" s="104">
        <v>484221</v>
      </c>
      <c r="O21" s="105"/>
      <c r="P21" s="104">
        <v>959742586</v>
      </c>
      <c r="Q21" s="105"/>
      <c r="R21" s="104">
        <v>0</v>
      </c>
      <c r="S21" s="105"/>
      <c r="T21" s="104">
        <v>959742586</v>
      </c>
    </row>
    <row r="22" spans="2:20" s="32" customFormat="1" ht="23.25" customHeight="1" x14ac:dyDescent="0.25">
      <c r="B22" s="102" t="s">
        <v>112</v>
      </c>
      <c r="C22" s="100"/>
      <c r="D22" s="103">
        <v>9</v>
      </c>
      <c r="E22" s="100"/>
      <c r="F22" s="100" t="s">
        <v>57</v>
      </c>
      <c r="G22" s="100"/>
      <c r="H22" s="103">
        <v>23</v>
      </c>
      <c r="I22" s="100"/>
      <c r="J22" s="104">
        <v>1640000</v>
      </c>
      <c r="K22" s="105"/>
      <c r="L22" s="104">
        <v>0</v>
      </c>
      <c r="M22" s="105"/>
      <c r="N22" s="104">
        <v>1640000</v>
      </c>
      <c r="O22" s="105"/>
      <c r="P22" s="104">
        <v>736418766</v>
      </c>
      <c r="Q22" s="105"/>
      <c r="R22" s="104">
        <v>0</v>
      </c>
      <c r="S22" s="105"/>
      <c r="T22" s="104">
        <v>736418766</v>
      </c>
    </row>
    <row r="23" spans="2:20" s="32" customFormat="1" ht="23.25" customHeight="1" x14ac:dyDescent="0.25">
      <c r="B23" s="102" t="s">
        <v>225</v>
      </c>
      <c r="C23" s="100"/>
      <c r="D23" s="103">
        <v>13</v>
      </c>
      <c r="E23" s="100"/>
      <c r="F23" s="100" t="s">
        <v>57</v>
      </c>
      <c r="G23" s="100"/>
      <c r="H23" s="103">
        <v>23</v>
      </c>
      <c r="I23" s="100"/>
      <c r="J23" s="104">
        <v>6898319</v>
      </c>
      <c r="K23" s="105"/>
      <c r="L23" s="104">
        <v>-529808</v>
      </c>
      <c r="M23" s="105"/>
      <c r="N23" s="104">
        <v>7428127</v>
      </c>
      <c r="O23" s="105"/>
      <c r="P23" s="104">
        <v>674843433</v>
      </c>
      <c r="Q23" s="105"/>
      <c r="R23" s="104">
        <v>0</v>
      </c>
      <c r="S23" s="105"/>
      <c r="T23" s="104">
        <v>674843433</v>
      </c>
    </row>
    <row r="24" spans="2:20" s="32" customFormat="1" ht="23.25" customHeight="1" x14ac:dyDescent="0.25">
      <c r="B24" s="102" t="s">
        <v>210</v>
      </c>
      <c r="C24" s="100"/>
      <c r="D24" s="103">
        <v>21</v>
      </c>
      <c r="E24" s="100"/>
      <c r="F24" s="100" t="s">
        <v>57</v>
      </c>
      <c r="G24" s="100"/>
      <c r="H24" s="103">
        <v>23</v>
      </c>
      <c r="I24" s="100"/>
      <c r="J24" s="104">
        <v>2328767</v>
      </c>
      <c r="K24" s="105"/>
      <c r="L24" s="104">
        <v>0</v>
      </c>
      <c r="M24" s="105"/>
      <c r="N24" s="104">
        <v>2328767</v>
      </c>
      <c r="O24" s="105"/>
      <c r="P24" s="104">
        <v>637537781</v>
      </c>
      <c r="Q24" s="105"/>
      <c r="R24" s="104">
        <v>0</v>
      </c>
      <c r="S24" s="105"/>
      <c r="T24" s="104">
        <v>637537781</v>
      </c>
    </row>
    <row r="25" spans="2:20" s="32" customFormat="1" ht="23.25" customHeight="1" x14ac:dyDescent="0.25">
      <c r="B25" s="102" t="s">
        <v>260</v>
      </c>
      <c r="C25" s="100"/>
      <c r="D25" s="103" t="s">
        <v>57</v>
      </c>
      <c r="E25" s="100"/>
      <c r="F25" s="100" t="s">
        <v>262</v>
      </c>
      <c r="G25" s="100"/>
      <c r="H25" s="103">
        <v>21</v>
      </c>
      <c r="I25" s="100"/>
      <c r="J25" s="104">
        <v>72165705</v>
      </c>
      <c r="K25" s="105"/>
      <c r="L25" s="104" t="s">
        <v>57</v>
      </c>
      <c r="M25" s="105"/>
      <c r="N25" s="104">
        <v>72165705</v>
      </c>
      <c r="O25" s="105"/>
      <c r="P25" s="104">
        <v>524179706</v>
      </c>
      <c r="Q25" s="105"/>
      <c r="R25" s="104" t="s">
        <v>57</v>
      </c>
      <c r="S25" s="105"/>
      <c r="T25" s="104">
        <v>524179706</v>
      </c>
    </row>
    <row r="26" spans="2:20" s="32" customFormat="1" ht="23.25" customHeight="1" x14ac:dyDescent="0.25">
      <c r="B26" s="102" t="s">
        <v>225</v>
      </c>
      <c r="C26" s="100"/>
      <c r="D26" s="103">
        <v>7</v>
      </c>
      <c r="E26" s="100"/>
      <c r="F26" s="100" t="s">
        <v>57</v>
      </c>
      <c r="G26" s="100"/>
      <c r="H26" s="103">
        <v>23</v>
      </c>
      <c r="I26" s="100"/>
      <c r="J26" s="104">
        <v>4138991</v>
      </c>
      <c r="K26" s="105"/>
      <c r="L26" s="104">
        <v>-43314</v>
      </c>
      <c r="M26" s="105"/>
      <c r="N26" s="104">
        <v>4182305</v>
      </c>
      <c r="O26" s="105"/>
      <c r="P26" s="104">
        <v>334549932</v>
      </c>
      <c r="Q26" s="105"/>
      <c r="R26" s="104">
        <v>0</v>
      </c>
      <c r="S26" s="105"/>
      <c r="T26" s="104">
        <v>334549932</v>
      </c>
    </row>
    <row r="27" spans="2:20" s="32" customFormat="1" ht="23.25" customHeight="1" x14ac:dyDescent="0.25">
      <c r="B27" s="102" t="s">
        <v>225</v>
      </c>
      <c r="C27" s="100"/>
      <c r="D27" s="103">
        <v>21</v>
      </c>
      <c r="E27" s="100"/>
      <c r="F27" s="100" t="s">
        <v>57</v>
      </c>
      <c r="G27" s="100"/>
      <c r="H27" s="103">
        <v>23</v>
      </c>
      <c r="I27" s="100"/>
      <c r="J27" s="104">
        <v>3449160</v>
      </c>
      <c r="K27" s="105"/>
      <c r="L27" s="104">
        <v>-323817</v>
      </c>
      <c r="M27" s="105"/>
      <c r="N27" s="104">
        <v>3772977</v>
      </c>
      <c r="O27" s="105"/>
      <c r="P27" s="104">
        <v>214544988</v>
      </c>
      <c r="Q27" s="105"/>
      <c r="R27" s="104">
        <v>0</v>
      </c>
      <c r="S27" s="105"/>
      <c r="T27" s="104">
        <v>214544988</v>
      </c>
    </row>
    <row r="28" spans="2:20" s="32" customFormat="1" ht="23.25" customHeight="1" x14ac:dyDescent="0.25">
      <c r="B28" s="102" t="s">
        <v>159</v>
      </c>
      <c r="C28" s="100"/>
      <c r="D28" s="103" t="s">
        <v>57</v>
      </c>
      <c r="E28" s="100"/>
      <c r="F28" s="100" t="s">
        <v>160</v>
      </c>
      <c r="G28" s="100"/>
      <c r="H28" s="103">
        <v>18</v>
      </c>
      <c r="I28" s="100"/>
      <c r="J28" s="104">
        <v>0</v>
      </c>
      <c r="K28" s="105"/>
      <c r="L28" s="104" t="s">
        <v>57</v>
      </c>
      <c r="M28" s="105"/>
      <c r="N28" s="104">
        <v>0</v>
      </c>
      <c r="O28" s="105"/>
      <c r="P28" s="104">
        <v>20348385</v>
      </c>
      <c r="Q28" s="105"/>
      <c r="R28" s="104" t="s">
        <v>57</v>
      </c>
      <c r="S28" s="105"/>
      <c r="T28" s="104">
        <v>20348385</v>
      </c>
    </row>
    <row r="29" spans="2:20" s="32" customFormat="1" ht="23.25" customHeight="1" x14ac:dyDescent="0.25">
      <c r="B29" s="102" t="s">
        <v>210</v>
      </c>
      <c r="C29" s="100"/>
      <c r="D29" s="103">
        <v>18</v>
      </c>
      <c r="E29" s="100"/>
      <c r="F29" s="100" t="s">
        <v>57</v>
      </c>
      <c r="G29" s="100"/>
      <c r="H29" s="103">
        <v>0</v>
      </c>
      <c r="I29" s="100"/>
      <c r="J29" s="104">
        <v>142391</v>
      </c>
      <c r="K29" s="105"/>
      <c r="L29" s="104">
        <v>0</v>
      </c>
      <c r="M29" s="105"/>
      <c r="N29" s="104">
        <v>142391</v>
      </c>
      <c r="O29" s="105"/>
      <c r="P29" s="104">
        <v>769575</v>
      </c>
      <c r="Q29" s="105"/>
      <c r="R29" s="104">
        <v>0</v>
      </c>
      <c r="S29" s="105"/>
      <c r="T29" s="104">
        <v>769575</v>
      </c>
    </row>
    <row r="30" spans="2:20" s="32" customFormat="1" ht="23.25" customHeight="1" x14ac:dyDescent="0.25">
      <c r="B30" s="102" t="s">
        <v>205</v>
      </c>
      <c r="C30" s="100"/>
      <c r="D30" s="103">
        <v>9</v>
      </c>
      <c r="E30" s="100"/>
      <c r="F30" s="100" t="s">
        <v>57</v>
      </c>
      <c r="G30" s="100"/>
      <c r="H30" s="103">
        <v>0</v>
      </c>
      <c r="I30" s="100"/>
      <c r="J30" s="104">
        <v>3233</v>
      </c>
      <c r="K30" s="105"/>
      <c r="L30" s="104">
        <v>0</v>
      </c>
      <c r="M30" s="105"/>
      <c r="N30" s="104">
        <v>3233</v>
      </c>
      <c r="O30" s="105"/>
      <c r="P30" s="104">
        <v>638201</v>
      </c>
      <c r="Q30" s="105"/>
      <c r="R30" s="104">
        <v>0</v>
      </c>
      <c r="S30" s="105"/>
      <c r="T30" s="104">
        <v>638201</v>
      </c>
    </row>
    <row r="31" spans="2:20" s="32" customFormat="1" ht="23.25" customHeight="1" x14ac:dyDescent="0.25">
      <c r="B31" s="102" t="s">
        <v>130</v>
      </c>
      <c r="C31" s="100"/>
      <c r="D31" s="103">
        <v>13</v>
      </c>
      <c r="E31" s="100"/>
      <c r="F31" s="100" t="s">
        <v>57</v>
      </c>
      <c r="G31" s="100"/>
      <c r="H31" s="103">
        <v>0</v>
      </c>
      <c r="I31" s="100"/>
      <c r="J31" s="104">
        <v>29150</v>
      </c>
      <c r="K31" s="105"/>
      <c r="L31" s="104">
        <v>0</v>
      </c>
      <c r="M31" s="105"/>
      <c r="N31" s="104">
        <v>29150</v>
      </c>
      <c r="O31" s="105"/>
      <c r="P31" s="104">
        <v>324538</v>
      </c>
      <c r="Q31" s="105"/>
      <c r="R31" s="104">
        <v>0</v>
      </c>
      <c r="S31" s="105"/>
      <c r="T31" s="104">
        <v>324538</v>
      </c>
    </row>
    <row r="32" spans="2:20" s="32" customFormat="1" ht="23.25" customHeight="1" x14ac:dyDescent="0.25">
      <c r="B32" s="102" t="s">
        <v>225</v>
      </c>
      <c r="C32" s="100"/>
      <c r="D32" s="103">
        <v>12</v>
      </c>
      <c r="E32" s="100"/>
      <c r="F32" s="100" t="s">
        <v>57</v>
      </c>
      <c r="G32" s="100"/>
      <c r="H32" s="103">
        <v>0</v>
      </c>
      <c r="I32" s="100"/>
      <c r="J32" s="104">
        <v>3131</v>
      </c>
      <c r="K32" s="105"/>
      <c r="L32" s="104">
        <v>0</v>
      </c>
      <c r="M32" s="105"/>
      <c r="N32" s="104">
        <v>3131</v>
      </c>
      <c r="O32" s="105"/>
      <c r="P32" s="104">
        <v>127878</v>
      </c>
      <c r="Q32" s="105"/>
      <c r="R32" s="104">
        <v>0</v>
      </c>
      <c r="S32" s="105"/>
      <c r="T32" s="104">
        <v>127878</v>
      </c>
    </row>
    <row r="33" spans="2:20" s="32" customFormat="1" ht="23.25" customHeight="1" x14ac:dyDescent="0.25">
      <c r="B33" s="102" t="s">
        <v>163</v>
      </c>
      <c r="C33" s="100"/>
      <c r="D33" s="103">
        <v>20</v>
      </c>
      <c r="E33" s="100"/>
      <c r="F33" s="100" t="s">
        <v>57</v>
      </c>
      <c r="G33" s="100"/>
      <c r="H33" s="103">
        <v>0</v>
      </c>
      <c r="I33" s="100"/>
      <c r="J33" s="104">
        <v>1670</v>
      </c>
      <c r="K33" s="105"/>
      <c r="L33" s="104">
        <v>0</v>
      </c>
      <c r="M33" s="105"/>
      <c r="N33" s="104">
        <v>1670</v>
      </c>
      <c r="O33" s="105"/>
      <c r="P33" s="104">
        <v>51107</v>
      </c>
      <c r="Q33" s="105"/>
      <c r="R33" s="104">
        <v>0</v>
      </c>
      <c r="S33" s="105"/>
      <c r="T33" s="104">
        <v>51107</v>
      </c>
    </row>
    <row r="34" spans="2:20" s="32" customFormat="1" ht="23.25" customHeight="1" x14ac:dyDescent="0.25">
      <c r="B34" s="102" t="s">
        <v>45</v>
      </c>
      <c r="C34" s="100"/>
      <c r="D34" s="103">
        <v>27</v>
      </c>
      <c r="E34" s="100"/>
      <c r="F34" s="100" t="s">
        <v>57</v>
      </c>
      <c r="G34" s="100"/>
      <c r="H34" s="103">
        <v>0</v>
      </c>
      <c r="I34" s="100"/>
      <c r="J34" s="104">
        <v>3822</v>
      </c>
      <c r="K34" s="105"/>
      <c r="L34" s="104">
        <v>0</v>
      </c>
      <c r="M34" s="105"/>
      <c r="N34" s="104">
        <v>3822</v>
      </c>
      <c r="O34" s="105"/>
      <c r="P34" s="104">
        <v>50632</v>
      </c>
      <c r="Q34" s="105"/>
      <c r="R34" s="104">
        <v>0</v>
      </c>
      <c r="S34" s="105"/>
      <c r="T34" s="104">
        <v>50632</v>
      </c>
    </row>
    <row r="35" spans="2:20" s="32" customFormat="1" ht="23.25" customHeight="1" x14ac:dyDescent="0.25">
      <c r="B35" s="102" t="s">
        <v>112</v>
      </c>
      <c r="C35" s="100"/>
      <c r="D35" s="103">
        <v>21</v>
      </c>
      <c r="E35" s="100"/>
      <c r="F35" s="100" t="s">
        <v>57</v>
      </c>
      <c r="G35" s="100"/>
      <c r="H35" s="103">
        <v>0</v>
      </c>
      <c r="I35" s="100"/>
      <c r="J35" s="104">
        <v>0</v>
      </c>
      <c r="K35" s="105"/>
      <c r="L35" s="104">
        <v>0</v>
      </c>
      <c r="M35" s="105"/>
      <c r="N35" s="104">
        <v>0</v>
      </c>
      <c r="O35" s="105"/>
      <c r="P35" s="104">
        <v>47582</v>
      </c>
      <c r="Q35" s="105"/>
      <c r="R35" s="104">
        <v>0</v>
      </c>
      <c r="S35" s="105"/>
      <c r="T35" s="104">
        <v>47582</v>
      </c>
    </row>
    <row r="36" spans="2:20" s="32" customFormat="1" ht="23.25" customHeight="1" x14ac:dyDescent="0.25">
      <c r="B36" s="102" t="s">
        <v>45</v>
      </c>
      <c r="C36" s="100"/>
      <c r="D36" s="103">
        <v>24</v>
      </c>
      <c r="E36" s="100"/>
      <c r="F36" s="100" t="s">
        <v>57</v>
      </c>
      <c r="G36" s="100"/>
      <c r="H36" s="103">
        <v>0</v>
      </c>
      <c r="I36" s="100"/>
      <c r="J36" s="104">
        <v>2362</v>
      </c>
      <c r="K36" s="105"/>
      <c r="L36" s="104">
        <v>0</v>
      </c>
      <c r="M36" s="105"/>
      <c r="N36" s="104">
        <v>2362</v>
      </c>
      <c r="O36" s="105"/>
      <c r="P36" s="104">
        <v>32158</v>
      </c>
      <c r="Q36" s="105"/>
      <c r="R36" s="104">
        <v>0</v>
      </c>
      <c r="S36" s="105"/>
      <c r="T36" s="104">
        <v>32158</v>
      </c>
    </row>
    <row r="37" spans="2:20" s="32" customFormat="1" ht="23.25" customHeight="1" x14ac:dyDescent="0.25">
      <c r="B37" s="102" t="s">
        <v>134</v>
      </c>
      <c r="C37" s="100"/>
      <c r="D37" s="103">
        <v>13</v>
      </c>
      <c r="E37" s="100"/>
      <c r="F37" s="100" t="s">
        <v>57</v>
      </c>
      <c r="G37" s="100"/>
      <c r="H37" s="103">
        <v>0</v>
      </c>
      <c r="I37" s="100"/>
      <c r="J37" s="104">
        <v>0</v>
      </c>
      <c r="K37" s="105"/>
      <c r="L37" s="104">
        <v>0</v>
      </c>
      <c r="M37" s="105"/>
      <c r="N37" s="104">
        <v>0</v>
      </c>
      <c r="O37" s="105"/>
      <c r="P37" s="104">
        <v>30122</v>
      </c>
      <c r="Q37" s="105"/>
      <c r="R37" s="104">
        <v>0</v>
      </c>
      <c r="S37" s="105"/>
      <c r="T37" s="104">
        <v>30122</v>
      </c>
    </row>
    <row r="38" spans="2:20" s="32" customFormat="1" ht="23.25" customHeight="1" x14ac:dyDescent="0.25">
      <c r="B38" s="102" t="s">
        <v>141</v>
      </c>
      <c r="C38" s="100"/>
      <c r="D38" s="103">
        <v>17</v>
      </c>
      <c r="E38" s="100"/>
      <c r="F38" s="100" t="s">
        <v>57</v>
      </c>
      <c r="G38" s="100"/>
      <c r="H38" s="103">
        <v>0</v>
      </c>
      <c r="I38" s="100"/>
      <c r="J38" s="104">
        <v>444</v>
      </c>
      <c r="K38" s="105"/>
      <c r="L38" s="104">
        <v>0</v>
      </c>
      <c r="M38" s="105"/>
      <c r="N38" s="104">
        <v>444</v>
      </c>
      <c r="O38" s="105"/>
      <c r="P38" s="104">
        <v>18220</v>
      </c>
      <c r="Q38" s="105"/>
      <c r="R38" s="104">
        <v>0</v>
      </c>
      <c r="S38" s="105"/>
      <c r="T38" s="104">
        <v>18220</v>
      </c>
    </row>
    <row r="39" spans="2:20" s="32" customFormat="1" ht="23.25" customHeight="1" x14ac:dyDescent="0.25">
      <c r="B39" s="102" t="s">
        <v>110</v>
      </c>
      <c r="C39" s="100"/>
      <c r="D39" s="103">
        <v>18</v>
      </c>
      <c r="E39" s="100"/>
      <c r="F39" s="100" t="s">
        <v>57</v>
      </c>
      <c r="G39" s="100"/>
      <c r="H39" s="103">
        <v>0</v>
      </c>
      <c r="I39" s="100"/>
      <c r="J39" s="104">
        <v>0</v>
      </c>
      <c r="K39" s="105"/>
      <c r="L39" s="104">
        <v>0</v>
      </c>
      <c r="M39" s="105"/>
      <c r="N39" s="104">
        <v>0</v>
      </c>
      <c r="O39" s="105"/>
      <c r="P39" s="104">
        <v>11237</v>
      </c>
      <c r="Q39" s="105"/>
      <c r="R39" s="104">
        <v>0</v>
      </c>
      <c r="S39" s="105"/>
      <c r="T39" s="104">
        <v>11237</v>
      </c>
    </row>
    <row r="40" spans="2:20" s="32" customFormat="1" ht="23.25" customHeight="1" x14ac:dyDescent="0.25">
      <c r="B40" s="102" t="s">
        <v>111</v>
      </c>
      <c r="C40" s="100"/>
      <c r="D40" s="103">
        <v>23</v>
      </c>
      <c r="E40" s="100"/>
      <c r="F40" s="100" t="s">
        <v>57</v>
      </c>
      <c r="G40" s="100"/>
      <c r="H40" s="103">
        <v>0</v>
      </c>
      <c r="I40" s="100"/>
      <c r="J40" s="104">
        <v>0</v>
      </c>
      <c r="K40" s="105"/>
      <c r="L40" s="104">
        <v>0</v>
      </c>
      <c r="M40" s="105"/>
      <c r="N40" s="104">
        <v>0</v>
      </c>
      <c r="O40" s="105"/>
      <c r="P40" s="104">
        <v>10431</v>
      </c>
      <c r="Q40" s="105"/>
      <c r="R40" s="104">
        <v>0</v>
      </c>
      <c r="S40" s="105"/>
      <c r="T40" s="104">
        <v>10431</v>
      </c>
    </row>
    <row r="41" spans="2:20" s="32" customFormat="1" ht="23.25" customHeight="1" x14ac:dyDescent="0.25">
      <c r="B41" s="102" t="s">
        <v>130</v>
      </c>
      <c r="C41" s="100"/>
      <c r="D41" s="103">
        <v>13</v>
      </c>
      <c r="E41" s="100"/>
      <c r="F41" s="100" t="s">
        <v>57</v>
      </c>
      <c r="G41" s="100"/>
      <c r="H41" s="103">
        <v>0</v>
      </c>
      <c r="I41" s="100"/>
      <c r="J41" s="104">
        <v>716</v>
      </c>
      <c r="K41" s="105"/>
      <c r="L41" s="104">
        <v>0</v>
      </c>
      <c r="M41" s="105"/>
      <c r="N41" s="104">
        <v>716</v>
      </c>
      <c r="O41" s="105"/>
      <c r="P41" s="104">
        <v>7922</v>
      </c>
      <c r="Q41" s="105"/>
      <c r="R41" s="104">
        <v>0</v>
      </c>
      <c r="S41" s="105"/>
      <c r="T41" s="104">
        <v>7922</v>
      </c>
    </row>
    <row r="42" spans="2:20" s="32" customFormat="1" ht="23.25" customHeight="1" x14ac:dyDescent="0.25">
      <c r="B42" s="102" t="s">
        <v>107</v>
      </c>
      <c r="C42" s="100"/>
      <c r="D42" s="103">
        <v>18</v>
      </c>
      <c r="E42" s="100"/>
      <c r="F42" s="100" t="s">
        <v>57</v>
      </c>
      <c r="G42" s="100"/>
      <c r="H42" s="103">
        <v>0</v>
      </c>
      <c r="I42" s="100"/>
      <c r="J42" s="104">
        <v>411</v>
      </c>
      <c r="K42" s="105"/>
      <c r="L42" s="104">
        <v>0</v>
      </c>
      <c r="M42" s="105"/>
      <c r="N42" s="104">
        <v>411</v>
      </c>
      <c r="O42" s="105"/>
      <c r="P42" s="104">
        <v>5002</v>
      </c>
      <c r="Q42" s="105"/>
      <c r="R42" s="104">
        <v>0</v>
      </c>
      <c r="S42" s="105"/>
      <c r="T42" s="104">
        <v>5002</v>
      </c>
    </row>
    <row r="43" spans="2:20" s="32" customFormat="1" ht="21.75" customHeight="1" x14ac:dyDescent="0.25">
      <c r="B43" s="100"/>
      <c r="C43" s="100"/>
      <c r="D43" s="103"/>
      <c r="E43" s="100"/>
      <c r="F43" s="100"/>
      <c r="G43" s="100"/>
      <c r="H43" s="103"/>
      <c r="I43" s="100"/>
      <c r="J43" s="104"/>
      <c r="K43" s="105"/>
      <c r="L43" s="104">
        <v>0</v>
      </c>
      <c r="M43" s="105"/>
      <c r="N43" s="104"/>
      <c r="O43" s="105"/>
      <c r="P43" s="104"/>
      <c r="Q43" s="105"/>
      <c r="R43" s="104"/>
      <c r="S43" s="105"/>
      <c r="T43" s="104"/>
    </row>
    <row r="44" spans="2:20" s="32" customFormat="1" ht="21.75" customHeight="1" thickBot="1" x14ac:dyDescent="0.3">
      <c r="B44" s="180" t="s">
        <v>84</v>
      </c>
      <c r="C44" s="180"/>
      <c r="D44" s="180"/>
      <c r="E44" s="180"/>
      <c r="F44" s="180"/>
      <c r="G44" s="180"/>
      <c r="H44" s="180"/>
      <c r="I44" s="100"/>
      <c r="J44" s="106">
        <f>SUM(J10:J43)</f>
        <v>2991205445</v>
      </c>
      <c r="K44" s="106"/>
      <c r="L44" s="106">
        <f>SUM(L10:L43)</f>
        <v>-2946810</v>
      </c>
      <c r="M44" s="106"/>
      <c r="N44" s="106">
        <f>SUM(N10:N43)</f>
        <v>2994152255</v>
      </c>
      <c r="O44" s="106"/>
      <c r="P44" s="106">
        <f>SUM(P10:P43)</f>
        <v>42641182861</v>
      </c>
      <c r="Q44" s="106"/>
      <c r="R44" s="106">
        <f>SUM(R10:R42)</f>
        <v>6195680</v>
      </c>
      <c r="S44" s="106"/>
      <c r="T44" s="106">
        <f>SUM(T10:T43)</f>
        <v>42634987181</v>
      </c>
    </row>
    <row r="45" spans="2:20" ht="21.75" customHeight="1" thickTop="1" x14ac:dyDescent="0.25"/>
    <row r="46" spans="2:20" ht="21.75" customHeight="1" x14ac:dyDescent="0.25">
      <c r="L46" s="115"/>
    </row>
    <row r="47" spans="2:20" ht="21.75" customHeight="1" x14ac:dyDescent="0.25">
      <c r="J47" s="56">
        <v>9</v>
      </c>
    </row>
  </sheetData>
  <sortState xmlns:xlrd2="http://schemas.microsoft.com/office/spreadsheetml/2017/richdata2" ref="B10:T42">
    <sortCondition descending="1" ref="T10:T42"/>
  </sortState>
  <mergeCells count="18">
    <mergeCell ref="B6:P6"/>
    <mergeCell ref="B8:H8"/>
    <mergeCell ref="B2:T2"/>
    <mergeCell ref="B3:T3"/>
    <mergeCell ref="B4:T4"/>
    <mergeCell ref="B44:H4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7"/>
  <sheetViews>
    <sheetView rightToLeft="1" topLeftCell="A31" zoomScale="70" zoomScaleNormal="70" zoomScaleSheetLayoutView="70" workbookViewId="0">
      <selection activeCell="D45" sqref="D4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2:28" ht="35.25" x14ac:dyDescent="0.55000000000000004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2:28" ht="35.25" x14ac:dyDescent="0.55000000000000004">
      <c r="B4" s="185" t="s">
        <v>273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7" spans="2:28" s="2" customFormat="1" ht="30" x14ac:dyDescent="0.55000000000000004">
      <c r="B7" s="13" t="s">
        <v>117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K8" s="150" t="s">
        <v>50</v>
      </c>
      <c r="L8" s="150" t="s">
        <v>50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  <c r="S8" s="150" t="s">
        <v>51</v>
      </c>
      <c r="T8" s="150" t="s">
        <v>51</v>
      </c>
      <c r="U8" s="150" t="s">
        <v>51</v>
      </c>
      <c r="V8" s="150" t="s">
        <v>51</v>
      </c>
    </row>
    <row r="9" spans="2:28" s="39" customFormat="1" ht="55.5" customHeight="1" x14ac:dyDescent="0.25">
      <c r="B9" s="149" t="s">
        <v>1</v>
      </c>
      <c r="D9" s="186" t="s">
        <v>69</v>
      </c>
      <c r="E9" s="40"/>
      <c r="F9" s="186" t="s">
        <v>70</v>
      </c>
      <c r="G9" s="40"/>
      <c r="H9" s="186" t="s">
        <v>71</v>
      </c>
      <c r="I9" s="40"/>
      <c r="J9" s="186" t="s">
        <v>41</v>
      </c>
      <c r="K9" s="40"/>
      <c r="L9" s="186" t="s">
        <v>72</v>
      </c>
      <c r="N9" s="186" t="s">
        <v>69</v>
      </c>
      <c r="O9" s="40"/>
      <c r="P9" s="186" t="s">
        <v>70</v>
      </c>
      <c r="Q9" s="40"/>
      <c r="R9" s="186" t="s">
        <v>71</v>
      </c>
      <c r="S9" s="40"/>
      <c r="T9" s="186" t="s">
        <v>41</v>
      </c>
      <c r="U9" s="40"/>
      <c r="V9" s="186" t="s">
        <v>72</v>
      </c>
    </row>
    <row r="10" spans="2:28" x14ac:dyDescent="0.55000000000000004">
      <c r="B10" s="4" t="s">
        <v>179</v>
      </c>
      <c r="D10" s="80">
        <v>0</v>
      </c>
      <c r="E10" s="143"/>
      <c r="F10" s="80">
        <v>0</v>
      </c>
      <c r="G10" s="143"/>
      <c r="H10" s="80">
        <v>0</v>
      </c>
      <c r="I10" s="143"/>
      <c r="J10" s="80">
        <v>0</v>
      </c>
      <c r="K10" s="143"/>
      <c r="L10" s="144">
        <v>0</v>
      </c>
      <c r="M10" s="143"/>
      <c r="N10" s="80">
        <v>37466400</v>
      </c>
      <c r="O10" s="143"/>
      <c r="P10" s="80">
        <v>0</v>
      </c>
      <c r="Q10" s="143"/>
      <c r="R10" s="80">
        <v>2976630534</v>
      </c>
      <c r="S10" s="143"/>
      <c r="T10" s="80">
        <v>3014096934</v>
      </c>
      <c r="U10" s="143"/>
      <c r="V10" s="38">
        <v>3.3700000000000001E-2</v>
      </c>
    </row>
    <row r="11" spans="2:28" x14ac:dyDescent="0.55000000000000004">
      <c r="B11" s="4" t="s">
        <v>196</v>
      </c>
      <c r="D11" s="80">
        <v>0</v>
      </c>
      <c r="E11" s="143"/>
      <c r="F11" s="80">
        <v>298215000</v>
      </c>
      <c r="G11" s="143"/>
      <c r="H11" s="80">
        <v>0</v>
      </c>
      <c r="I11" s="143"/>
      <c r="J11" s="80">
        <v>298215000</v>
      </c>
      <c r="K11" s="143"/>
      <c r="L11" s="144">
        <v>6.2600000000000003E-2</v>
      </c>
      <c r="M11" s="143"/>
      <c r="N11" s="80">
        <v>686293200</v>
      </c>
      <c r="O11" s="143"/>
      <c r="P11" s="80">
        <v>619309277</v>
      </c>
      <c r="Q11" s="143"/>
      <c r="R11" s="80">
        <v>628891410</v>
      </c>
      <c r="S11" s="143"/>
      <c r="T11" s="80">
        <v>1934493887</v>
      </c>
      <c r="U11" s="143"/>
      <c r="V11" s="38">
        <v>2.1600000000000001E-2</v>
      </c>
    </row>
    <row r="12" spans="2:28" x14ac:dyDescent="0.55000000000000004">
      <c r="B12" s="4" t="s">
        <v>187</v>
      </c>
      <c r="D12" s="80">
        <v>0</v>
      </c>
      <c r="E12" s="143"/>
      <c r="F12" s="80">
        <v>0</v>
      </c>
      <c r="G12" s="143"/>
      <c r="H12" s="80">
        <v>0</v>
      </c>
      <c r="I12" s="143"/>
      <c r="J12" s="80">
        <v>0</v>
      </c>
      <c r="K12" s="143"/>
      <c r="L12" s="144">
        <v>0</v>
      </c>
      <c r="M12" s="143"/>
      <c r="N12" s="80">
        <v>0</v>
      </c>
      <c r="O12" s="143"/>
      <c r="P12" s="80">
        <v>0</v>
      </c>
      <c r="Q12" s="143"/>
      <c r="R12" s="80">
        <v>1665032823</v>
      </c>
      <c r="S12" s="143"/>
      <c r="T12" s="80">
        <v>1665032823</v>
      </c>
      <c r="U12" s="143"/>
      <c r="V12" s="38">
        <v>1.8599999999999998E-2</v>
      </c>
    </row>
    <row r="13" spans="2:28" x14ac:dyDescent="0.55000000000000004">
      <c r="B13" s="4" t="s">
        <v>189</v>
      </c>
      <c r="D13" s="80">
        <v>109919005</v>
      </c>
      <c r="E13" s="143"/>
      <c r="F13" s="80">
        <v>-96919875</v>
      </c>
      <c r="G13" s="143"/>
      <c r="H13" s="80">
        <v>0</v>
      </c>
      <c r="I13" s="143"/>
      <c r="J13" s="80">
        <v>12999130</v>
      </c>
      <c r="K13" s="143"/>
      <c r="L13" s="144">
        <v>2.7000000000000001E-3</v>
      </c>
      <c r="M13" s="143"/>
      <c r="N13" s="80">
        <v>109919005</v>
      </c>
      <c r="O13" s="143"/>
      <c r="P13" s="80">
        <v>43241176</v>
      </c>
      <c r="Q13" s="143"/>
      <c r="R13" s="80">
        <v>1057454158</v>
      </c>
      <c r="S13" s="143"/>
      <c r="T13" s="80">
        <v>1210614339</v>
      </c>
      <c r="U13" s="143"/>
      <c r="V13" s="38">
        <v>1.35E-2</v>
      </c>
    </row>
    <row r="14" spans="2:28" x14ac:dyDescent="0.55000000000000004">
      <c r="B14" s="4" t="s">
        <v>190</v>
      </c>
      <c r="D14" s="80">
        <v>0</v>
      </c>
      <c r="E14" s="143"/>
      <c r="F14" s="80">
        <v>0</v>
      </c>
      <c r="G14" s="143"/>
      <c r="H14" s="80">
        <v>0</v>
      </c>
      <c r="I14" s="143"/>
      <c r="J14" s="80">
        <v>0</v>
      </c>
      <c r="K14" s="143"/>
      <c r="L14" s="144">
        <v>0</v>
      </c>
      <c r="M14" s="143"/>
      <c r="N14" s="80">
        <v>338500000</v>
      </c>
      <c r="O14" s="143"/>
      <c r="P14" s="80">
        <v>0</v>
      </c>
      <c r="Q14" s="143"/>
      <c r="R14" s="80">
        <v>823226291</v>
      </c>
      <c r="S14" s="143"/>
      <c r="T14" s="80">
        <v>1161726291</v>
      </c>
      <c r="U14" s="143"/>
      <c r="V14" s="38">
        <v>1.2999999999999999E-2</v>
      </c>
    </row>
    <row r="15" spans="2:28" x14ac:dyDescent="0.55000000000000004">
      <c r="B15" s="4" t="s">
        <v>14</v>
      </c>
      <c r="D15" s="80">
        <v>0</v>
      </c>
      <c r="E15" s="143"/>
      <c r="F15" s="80">
        <v>234874134</v>
      </c>
      <c r="G15" s="143"/>
      <c r="H15" s="80">
        <v>0</v>
      </c>
      <c r="I15" s="143"/>
      <c r="J15" s="80">
        <v>234874134</v>
      </c>
      <c r="K15" s="143"/>
      <c r="L15" s="144">
        <v>4.9299999999999997E-2</v>
      </c>
      <c r="M15" s="143"/>
      <c r="N15" s="80">
        <v>566037500</v>
      </c>
      <c r="O15" s="143"/>
      <c r="P15" s="80">
        <v>246802732</v>
      </c>
      <c r="Q15" s="143"/>
      <c r="R15" s="80">
        <v>-29853128</v>
      </c>
      <c r="S15" s="143"/>
      <c r="T15" s="80">
        <v>782987104</v>
      </c>
      <c r="U15" s="143"/>
      <c r="V15" s="38">
        <v>8.8000000000000005E-3</v>
      </c>
    </row>
    <row r="16" spans="2:28" x14ac:dyDescent="0.55000000000000004">
      <c r="B16" s="4" t="s">
        <v>176</v>
      </c>
      <c r="D16" s="80">
        <v>0</v>
      </c>
      <c r="E16" s="143"/>
      <c r="F16" s="80">
        <v>483108300</v>
      </c>
      <c r="G16" s="143"/>
      <c r="H16" s="80">
        <v>0</v>
      </c>
      <c r="I16" s="143"/>
      <c r="J16" s="80">
        <v>483108300</v>
      </c>
      <c r="K16" s="143"/>
      <c r="L16" s="144">
        <v>0.10150000000000001</v>
      </c>
      <c r="M16" s="143"/>
      <c r="N16" s="80">
        <v>1040000000</v>
      </c>
      <c r="O16" s="143"/>
      <c r="P16" s="80">
        <v>17892884</v>
      </c>
      <c r="Q16" s="143"/>
      <c r="R16" s="80">
        <v>-297419699</v>
      </c>
      <c r="S16" s="143"/>
      <c r="T16" s="80">
        <v>760473185</v>
      </c>
      <c r="U16" s="143"/>
      <c r="V16" s="38">
        <v>8.5000000000000006E-3</v>
      </c>
    </row>
    <row r="17" spans="2:22" x14ac:dyDescent="0.55000000000000004">
      <c r="B17" s="4" t="s">
        <v>214</v>
      </c>
      <c r="D17" s="80">
        <v>0</v>
      </c>
      <c r="E17" s="143"/>
      <c r="F17" s="80">
        <v>-72010264</v>
      </c>
      <c r="G17" s="143"/>
      <c r="H17" s="80">
        <v>0</v>
      </c>
      <c r="I17" s="143"/>
      <c r="J17" s="80">
        <v>-72010264</v>
      </c>
      <c r="K17" s="143"/>
      <c r="L17" s="144">
        <v>-1.5100000000000001E-2</v>
      </c>
      <c r="M17" s="143"/>
      <c r="N17" s="80">
        <v>0</v>
      </c>
      <c r="O17" s="143"/>
      <c r="P17" s="80">
        <v>149727498</v>
      </c>
      <c r="Q17" s="143"/>
      <c r="R17" s="80">
        <v>305224508</v>
      </c>
      <c r="S17" s="143"/>
      <c r="T17" s="80">
        <v>454952006</v>
      </c>
      <c r="U17" s="143"/>
      <c r="V17" s="38">
        <v>5.1000000000000004E-3</v>
      </c>
    </row>
    <row r="18" spans="2:22" x14ac:dyDescent="0.55000000000000004">
      <c r="B18" s="4" t="s">
        <v>223</v>
      </c>
      <c r="D18" s="80">
        <v>0</v>
      </c>
      <c r="E18" s="143"/>
      <c r="F18" s="80">
        <v>636186700</v>
      </c>
      <c r="G18" s="143"/>
      <c r="H18" s="80">
        <v>-44769819</v>
      </c>
      <c r="I18" s="143"/>
      <c r="J18" s="80">
        <v>591416881</v>
      </c>
      <c r="K18" s="143"/>
      <c r="L18" s="144">
        <v>0.1242</v>
      </c>
      <c r="M18" s="143"/>
      <c r="N18" s="80">
        <v>0</v>
      </c>
      <c r="O18" s="143"/>
      <c r="P18" s="80">
        <v>232691101</v>
      </c>
      <c r="Q18" s="143"/>
      <c r="R18" s="80">
        <v>166490341</v>
      </c>
      <c r="S18" s="143"/>
      <c r="T18" s="80">
        <v>399181442</v>
      </c>
      <c r="U18" s="143"/>
      <c r="V18" s="38">
        <v>4.4999999999999997E-3</v>
      </c>
    </row>
    <row r="19" spans="2:22" x14ac:dyDescent="0.55000000000000004">
      <c r="B19" s="4" t="s">
        <v>195</v>
      </c>
      <c r="D19" s="80">
        <v>0</v>
      </c>
      <c r="E19" s="143"/>
      <c r="F19" s="80">
        <v>0</v>
      </c>
      <c r="G19" s="143"/>
      <c r="H19" s="80">
        <v>0</v>
      </c>
      <c r="I19" s="143"/>
      <c r="J19" s="80">
        <v>0</v>
      </c>
      <c r="K19" s="143"/>
      <c r="L19" s="144">
        <v>0</v>
      </c>
      <c r="M19" s="143"/>
      <c r="N19" s="80">
        <v>0</v>
      </c>
      <c r="O19" s="143"/>
      <c r="P19" s="80">
        <v>0</v>
      </c>
      <c r="Q19" s="143"/>
      <c r="R19" s="80">
        <v>354097252</v>
      </c>
      <c r="S19" s="143"/>
      <c r="T19" s="80">
        <v>354097252</v>
      </c>
      <c r="U19" s="143"/>
      <c r="V19" s="38">
        <v>4.0000000000000001E-3</v>
      </c>
    </row>
    <row r="20" spans="2:22" x14ac:dyDescent="0.55000000000000004">
      <c r="B20" s="4" t="s">
        <v>247</v>
      </c>
      <c r="D20" s="80">
        <v>0</v>
      </c>
      <c r="E20" s="143"/>
      <c r="F20" s="80">
        <v>132208650</v>
      </c>
      <c r="G20" s="143"/>
      <c r="H20" s="80">
        <v>0</v>
      </c>
      <c r="I20" s="143"/>
      <c r="J20" s="80">
        <v>132208650</v>
      </c>
      <c r="K20" s="143"/>
      <c r="L20" s="144">
        <v>2.7799999999999998E-2</v>
      </c>
      <c r="M20" s="143"/>
      <c r="N20" s="80">
        <v>252700000</v>
      </c>
      <c r="O20" s="143"/>
      <c r="P20" s="80">
        <v>68861898</v>
      </c>
      <c r="Q20" s="143"/>
      <c r="R20" s="80">
        <v>0</v>
      </c>
      <c r="S20" s="143"/>
      <c r="T20" s="80">
        <v>321561898</v>
      </c>
      <c r="U20" s="143"/>
      <c r="V20" s="38">
        <v>3.5999999999999999E-3</v>
      </c>
    </row>
    <row r="21" spans="2:22" x14ac:dyDescent="0.55000000000000004">
      <c r="B21" s="4" t="s">
        <v>259</v>
      </c>
      <c r="D21" s="80">
        <v>0</v>
      </c>
      <c r="E21" s="143"/>
      <c r="F21" s="80">
        <v>94235940</v>
      </c>
      <c r="G21" s="143"/>
      <c r="H21" s="80">
        <v>0</v>
      </c>
      <c r="I21" s="143"/>
      <c r="J21" s="80">
        <v>94235940</v>
      </c>
      <c r="K21" s="143"/>
      <c r="L21" s="144">
        <v>1.9800000000000002E-2</v>
      </c>
      <c r="M21" s="143"/>
      <c r="N21" s="80">
        <v>0</v>
      </c>
      <c r="O21" s="143"/>
      <c r="P21" s="80">
        <v>313140961</v>
      </c>
      <c r="Q21" s="143"/>
      <c r="R21" s="80">
        <v>0</v>
      </c>
      <c r="S21" s="143"/>
      <c r="T21" s="80">
        <v>313140961</v>
      </c>
      <c r="U21" s="143"/>
      <c r="V21" s="38">
        <v>3.5000000000000001E-3</v>
      </c>
    </row>
    <row r="22" spans="2:22" x14ac:dyDescent="0.55000000000000004">
      <c r="B22" s="4" t="s">
        <v>248</v>
      </c>
      <c r="D22" s="80">
        <v>0</v>
      </c>
      <c r="E22" s="143"/>
      <c r="F22" s="80">
        <v>0</v>
      </c>
      <c r="G22" s="143"/>
      <c r="H22" s="80">
        <v>0</v>
      </c>
      <c r="I22" s="143"/>
      <c r="J22" s="80">
        <v>0</v>
      </c>
      <c r="K22" s="143"/>
      <c r="L22" s="144">
        <v>0</v>
      </c>
      <c r="M22" s="143"/>
      <c r="N22" s="80">
        <v>0</v>
      </c>
      <c r="O22" s="143"/>
      <c r="P22" s="80">
        <v>0</v>
      </c>
      <c r="Q22" s="143"/>
      <c r="R22" s="80">
        <v>245716542</v>
      </c>
      <c r="S22" s="143"/>
      <c r="T22" s="80">
        <v>245716542</v>
      </c>
      <c r="U22" s="143"/>
      <c r="V22" s="38">
        <v>2.7000000000000001E-3</v>
      </c>
    </row>
    <row r="23" spans="2:22" x14ac:dyDescent="0.55000000000000004">
      <c r="B23" s="4" t="s">
        <v>151</v>
      </c>
      <c r="D23" s="80">
        <v>0</v>
      </c>
      <c r="E23" s="143"/>
      <c r="F23" s="80">
        <v>34791750</v>
      </c>
      <c r="G23" s="143"/>
      <c r="H23" s="80">
        <v>0</v>
      </c>
      <c r="I23" s="143"/>
      <c r="J23" s="80">
        <v>34791750</v>
      </c>
      <c r="K23" s="143"/>
      <c r="L23" s="144">
        <v>7.3000000000000001E-3</v>
      </c>
      <c r="M23" s="143"/>
      <c r="N23" s="80">
        <v>405146080</v>
      </c>
      <c r="O23" s="143"/>
      <c r="P23" s="80">
        <v>-109345505</v>
      </c>
      <c r="Q23" s="143"/>
      <c r="R23" s="80">
        <v>-111903077</v>
      </c>
      <c r="S23" s="143"/>
      <c r="T23" s="80">
        <v>183897498</v>
      </c>
      <c r="U23" s="143"/>
      <c r="V23" s="38">
        <v>2.0999999999999999E-3</v>
      </c>
    </row>
    <row r="24" spans="2:22" x14ac:dyDescent="0.55000000000000004">
      <c r="B24" s="4" t="s">
        <v>249</v>
      </c>
      <c r="D24" s="80">
        <v>0</v>
      </c>
      <c r="E24" s="143"/>
      <c r="F24" s="80">
        <v>9940500</v>
      </c>
      <c r="G24" s="143"/>
      <c r="H24" s="80">
        <v>0</v>
      </c>
      <c r="I24" s="143"/>
      <c r="J24" s="80">
        <v>9940500</v>
      </c>
      <c r="K24" s="143"/>
      <c r="L24" s="144">
        <v>2.0999999999999999E-3</v>
      </c>
      <c r="M24" s="143"/>
      <c r="N24" s="80">
        <v>0</v>
      </c>
      <c r="O24" s="143"/>
      <c r="P24" s="80">
        <v>183589300</v>
      </c>
      <c r="Q24" s="143"/>
      <c r="R24" s="80">
        <v>0</v>
      </c>
      <c r="S24" s="143"/>
      <c r="T24" s="80">
        <v>183589300</v>
      </c>
      <c r="U24" s="143"/>
      <c r="V24" s="38">
        <v>2.0999999999999999E-3</v>
      </c>
    </row>
    <row r="25" spans="2:22" x14ac:dyDescent="0.55000000000000004">
      <c r="B25" s="4" t="s">
        <v>266</v>
      </c>
      <c r="D25" s="80">
        <v>0</v>
      </c>
      <c r="E25" s="143"/>
      <c r="F25" s="80">
        <v>111149981</v>
      </c>
      <c r="G25" s="143"/>
      <c r="H25" s="80">
        <v>0</v>
      </c>
      <c r="I25" s="143"/>
      <c r="J25" s="80">
        <v>111149981</v>
      </c>
      <c r="K25" s="143"/>
      <c r="L25" s="144">
        <v>2.3300000000000001E-2</v>
      </c>
      <c r="M25" s="143"/>
      <c r="N25" s="80">
        <v>0</v>
      </c>
      <c r="O25" s="143"/>
      <c r="P25" s="80">
        <v>146569929</v>
      </c>
      <c r="Q25" s="143"/>
      <c r="R25" s="80">
        <v>0</v>
      </c>
      <c r="S25" s="143"/>
      <c r="T25" s="80">
        <v>146569929</v>
      </c>
      <c r="U25" s="143"/>
      <c r="V25" s="38">
        <v>1.6000000000000001E-3</v>
      </c>
    </row>
    <row r="26" spans="2:22" x14ac:dyDescent="0.55000000000000004">
      <c r="B26" s="4" t="s">
        <v>246</v>
      </c>
      <c r="D26" s="80">
        <v>0</v>
      </c>
      <c r="E26" s="143"/>
      <c r="F26" s="80">
        <v>32100992</v>
      </c>
      <c r="G26" s="143"/>
      <c r="H26" s="80">
        <v>0</v>
      </c>
      <c r="I26" s="143"/>
      <c r="J26" s="80">
        <v>32100992</v>
      </c>
      <c r="K26" s="143"/>
      <c r="L26" s="144">
        <v>6.7000000000000002E-3</v>
      </c>
      <c r="M26" s="143"/>
      <c r="N26" s="80">
        <v>0</v>
      </c>
      <c r="O26" s="143"/>
      <c r="P26" s="80">
        <v>38078582</v>
      </c>
      <c r="Q26" s="143"/>
      <c r="R26" s="80">
        <v>58952145</v>
      </c>
      <c r="S26" s="143"/>
      <c r="T26" s="80">
        <v>97030727</v>
      </c>
      <c r="U26" s="143"/>
      <c r="V26" s="38">
        <v>1.1000000000000001E-3</v>
      </c>
    </row>
    <row r="27" spans="2:22" x14ac:dyDescent="0.55000000000000004">
      <c r="B27" s="4" t="s">
        <v>153</v>
      </c>
      <c r="D27" s="80">
        <v>0</v>
      </c>
      <c r="E27" s="143"/>
      <c r="F27" s="80">
        <v>0</v>
      </c>
      <c r="G27" s="143"/>
      <c r="H27" s="80">
        <v>0</v>
      </c>
      <c r="I27" s="143"/>
      <c r="J27" s="80">
        <v>0</v>
      </c>
      <c r="K27" s="143"/>
      <c r="L27" s="144">
        <v>0</v>
      </c>
      <c r="M27" s="143"/>
      <c r="N27" s="80">
        <v>0</v>
      </c>
      <c r="O27" s="143"/>
      <c r="P27" s="80">
        <v>0</v>
      </c>
      <c r="Q27" s="143"/>
      <c r="R27" s="80">
        <v>35299354</v>
      </c>
      <c r="S27" s="143"/>
      <c r="T27" s="80">
        <v>35299354</v>
      </c>
      <c r="U27" s="143"/>
      <c r="V27" s="38">
        <v>4.0000000000000002E-4</v>
      </c>
    </row>
    <row r="28" spans="2:22" x14ac:dyDescent="0.55000000000000004">
      <c r="B28" s="4" t="s">
        <v>191</v>
      </c>
      <c r="D28" s="80">
        <v>0</v>
      </c>
      <c r="E28" s="143"/>
      <c r="F28" s="80">
        <v>0</v>
      </c>
      <c r="G28" s="143"/>
      <c r="H28" s="80">
        <v>0</v>
      </c>
      <c r="I28" s="143"/>
      <c r="J28" s="80">
        <v>0</v>
      </c>
      <c r="K28" s="143"/>
      <c r="L28" s="144">
        <v>0</v>
      </c>
      <c r="M28" s="143"/>
      <c r="N28" s="80">
        <v>0</v>
      </c>
      <c r="O28" s="143"/>
      <c r="P28" s="80">
        <v>0</v>
      </c>
      <c r="Q28" s="143"/>
      <c r="R28" s="80">
        <v>6559540</v>
      </c>
      <c r="S28" s="143"/>
      <c r="T28" s="80">
        <v>6559540</v>
      </c>
      <c r="U28" s="143"/>
      <c r="V28" s="38">
        <v>1E-4</v>
      </c>
    </row>
    <row r="29" spans="2:22" x14ac:dyDescent="0.55000000000000004">
      <c r="B29" s="4" t="s">
        <v>203</v>
      </c>
      <c r="D29" s="80">
        <v>0</v>
      </c>
      <c r="E29" s="143"/>
      <c r="F29" s="80">
        <v>0</v>
      </c>
      <c r="G29" s="143"/>
      <c r="H29" s="80">
        <v>0</v>
      </c>
      <c r="I29" s="143"/>
      <c r="J29" s="80">
        <v>0</v>
      </c>
      <c r="K29" s="143"/>
      <c r="L29" s="144">
        <v>0</v>
      </c>
      <c r="M29" s="143"/>
      <c r="N29" s="80">
        <v>0</v>
      </c>
      <c r="O29" s="143"/>
      <c r="P29" s="80">
        <v>0</v>
      </c>
      <c r="Q29" s="143"/>
      <c r="R29" s="80">
        <v>590986</v>
      </c>
      <c r="S29" s="143"/>
      <c r="T29" s="80">
        <v>590986</v>
      </c>
      <c r="U29" s="143"/>
      <c r="V29" s="38">
        <v>0</v>
      </c>
    </row>
    <row r="30" spans="2:22" x14ac:dyDescent="0.55000000000000004">
      <c r="B30" s="4" t="s">
        <v>169</v>
      </c>
      <c r="D30" s="80">
        <v>0</v>
      </c>
      <c r="E30" s="143"/>
      <c r="F30" s="80">
        <v>0</v>
      </c>
      <c r="G30" s="143"/>
      <c r="H30" s="80">
        <v>0</v>
      </c>
      <c r="I30" s="143"/>
      <c r="J30" s="80">
        <v>0</v>
      </c>
      <c r="K30" s="143"/>
      <c r="L30" s="144">
        <v>0</v>
      </c>
      <c r="M30" s="143"/>
      <c r="N30" s="80">
        <v>0</v>
      </c>
      <c r="O30" s="143"/>
      <c r="P30" s="80">
        <v>0</v>
      </c>
      <c r="Q30" s="143"/>
      <c r="R30" s="80">
        <v>91817</v>
      </c>
      <c r="S30" s="143"/>
      <c r="T30" s="80">
        <v>91817</v>
      </c>
      <c r="U30" s="143"/>
      <c r="V30" s="38">
        <v>0</v>
      </c>
    </row>
    <row r="31" spans="2:22" x14ac:dyDescent="0.55000000000000004">
      <c r="B31" s="4" t="s">
        <v>152</v>
      </c>
      <c r="D31" s="80">
        <v>0</v>
      </c>
      <c r="E31" s="143"/>
      <c r="F31" s="80">
        <v>0</v>
      </c>
      <c r="G31" s="143"/>
      <c r="H31" s="80">
        <v>0</v>
      </c>
      <c r="I31" s="143"/>
      <c r="J31" s="80">
        <v>0</v>
      </c>
      <c r="K31" s="143"/>
      <c r="L31" s="144">
        <v>0</v>
      </c>
      <c r="M31" s="143"/>
      <c r="N31" s="80">
        <v>0</v>
      </c>
      <c r="O31" s="143"/>
      <c r="P31" s="80">
        <v>0</v>
      </c>
      <c r="Q31" s="143"/>
      <c r="R31" s="80">
        <v>-9700</v>
      </c>
      <c r="S31" s="143"/>
      <c r="T31" s="80">
        <v>-9700</v>
      </c>
      <c r="U31" s="143"/>
      <c r="V31" s="38">
        <v>0</v>
      </c>
    </row>
    <row r="32" spans="2:22" x14ac:dyDescent="0.55000000000000004">
      <c r="B32" s="4" t="s">
        <v>13</v>
      </c>
      <c r="D32" s="80">
        <v>0</v>
      </c>
      <c r="E32" s="143"/>
      <c r="F32" s="80">
        <v>0</v>
      </c>
      <c r="G32" s="143"/>
      <c r="H32" s="80">
        <v>0</v>
      </c>
      <c r="I32" s="143"/>
      <c r="J32" s="80">
        <v>0</v>
      </c>
      <c r="K32" s="143"/>
      <c r="L32" s="144">
        <v>0</v>
      </c>
      <c r="M32" s="143"/>
      <c r="N32" s="80">
        <v>0</v>
      </c>
      <c r="O32" s="143"/>
      <c r="P32" s="80">
        <v>0</v>
      </c>
      <c r="Q32" s="143"/>
      <c r="R32" s="80">
        <v>-478120</v>
      </c>
      <c r="S32" s="143"/>
      <c r="T32" s="80">
        <v>-478120</v>
      </c>
      <c r="U32" s="143"/>
      <c r="V32" s="38">
        <v>0</v>
      </c>
    </row>
    <row r="33" spans="2:22" x14ac:dyDescent="0.55000000000000004">
      <c r="B33" s="4" t="s">
        <v>154</v>
      </c>
      <c r="D33" s="80">
        <v>0</v>
      </c>
      <c r="E33" s="143"/>
      <c r="F33" s="80">
        <v>0</v>
      </c>
      <c r="G33" s="143"/>
      <c r="H33" s="80">
        <v>0</v>
      </c>
      <c r="I33" s="143"/>
      <c r="J33" s="80">
        <v>0</v>
      </c>
      <c r="K33" s="143"/>
      <c r="L33" s="144">
        <v>0</v>
      </c>
      <c r="M33" s="143"/>
      <c r="N33" s="80">
        <v>0</v>
      </c>
      <c r="O33" s="143"/>
      <c r="P33" s="80">
        <v>0</v>
      </c>
      <c r="Q33" s="143"/>
      <c r="R33" s="80">
        <v>-1844738</v>
      </c>
      <c r="S33" s="143"/>
      <c r="T33" s="80">
        <v>-1844738</v>
      </c>
      <c r="U33" s="143"/>
      <c r="V33" s="38">
        <v>0</v>
      </c>
    </row>
    <row r="34" spans="2:22" x14ac:dyDescent="0.55000000000000004">
      <c r="B34" s="4" t="s">
        <v>277</v>
      </c>
      <c r="D34" s="80">
        <v>0</v>
      </c>
      <c r="E34" s="143"/>
      <c r="F34" s="80">
        <v>-10623244</v>
      </c>
      <c r="G34" s="143"/>
      <c r="H34" s="80">
        <v>0</v>
      </c>
      <c r="I34" s="143"/>
      <c r="J34" s="80">
        <v>-10623244</v>
      </c>
      <c r="K34" s="143"/>
      <c r="L34" s="144">
        <v>-2.2000000000000001E-3</v>
      </c>
      <c r="M34" s="143"/>
      <c r="N34" s="80">
        <v>0</v>
      </c>
      <c r="O34" s="143"/>
      <c r="P34" s="80">
        <v>-10623244</v>
      </c>
      <c r="Q34" s="143"/>
      <c r="R34" s="80">
        <v>0</v>
      </c>
      <c r="S34" s="143"/>
      <c r="T34" s="80">
        <v>-10623244</v>
      </c>
      <c r="U34" s="143"/>
      <c r="V34" s="38">
        <v>-1E-4</v>
      </c>
    </row>
    <row r="35" spans="2:22" x14ac:dyDescent="0.55000000000000004">
      <c r="B35" s="4" t="s">
        <v>276</v>
      </c>
      <c r="D35" s="80">
        <v>0</v>
      </c>
      <c r="E35" s="143"/>
      <c r="F35" s="80">
        <v>-38624234</v>
      </c>
      <c r="G35" s="143"/>
      <c r="H35" s="80">
        <v>0</v>
      </c>
      <c r="I35" s="143"/>
      <c r="J35" s="80">
        <v>-38624234</v>
      </c>
      <c r="K35" s="143"/>
      <c r="L35" s="144">
        <v>-8.0999999999999996E-3</v>
      </c>
      <c r="M35" s="143"/>
      <c r="N35" s="80">
        <v>0</v>
      </c>
      <c r="O35" s="143"/>
      <c r="P35" s="80">
        <v>-38624234</v>
      </c>
      <c r="Q35" s="143"/>
      <c r="R35" s="80">
        <v>0</v>
      </c>
      <c r="S35" s="143"/>
      <c r="T35" s="80">
        <v>-38624234</v>
      </c>
      <c r="U35" s="143"/>
      <c r="V35" s="38">
        <v>-4.0000000000000002E-4</v>
      </c>
    </row>
    <row r="36" spans="2:22" x14ac:dyDescent="0.55000000000000004">
      <c r="B36" s="4" t="s">
        <v>275</v>
      </c>
      <c r="D36" s="80">
        <v>0</v>
      </c>
      <c r="E36" s="143"/>
      <c r="F36" s="80">
        <v>-83715998</v>
      </c>
      <c r="G36" s="143"/>
      <c r="H36" s="80">
        <v>0</v>
      </c>
      <c r="I36" s="143"/>
      <c r="J36" s="80">
        <v>-83715998</v>
      </c>
      <c r="K36" s="143"/>
      <c r="L36" s="144">
        <v>-1.7600000000000001E-2</v>
      </c>
      <c r="M36" s="143"/>
      <c r="N36" s="80">
        <v>0</v>
      </c>
      <c r="O36" s="143"/>
      <c r="P36" s="80">
        <v>-83715998</v>
      </c>
      <c r="Q36" s="143"/>
      <c r="R36" s="80">
        <v>0</v>
      </c>
      <c r="S36" s="143"/>
      <c r="T36" s="80">
        <v>-83715998</v>
      </c>
      <c r="U36" s="143"/>
      <c r="V36" s="38">
        <v>-8.9999999999999998E-4</v>
      </c>
    </row>
    <row r="37" spans="2:22" x14ac:dyDescent="0.55000000000000004">
      <c r="B37" s="4" t="s">
        <v>265</v>
      </c>
      <c r="D37" s="80">
        <v>0</v>
      </c>
      <c r="E37" s="143"/>
      <c r="F37" s="80">
        <v>0</v>
      </c>
      <c r="G37" s="143"/>
      <c r="H37" s="80">
        <v>0</v>
      </c>
      <c r="I37" s="143"/>
      <c r="J37" s="80">
        <v>0</v>
      </c>
      <c r="K37" s="143"/>
      <c r="L37" s="144">
        <v>0</v>
      </c>
      <c r="M37" s="143"/>
      <c r="N37" s="80">
        <v>0</v>
      </c>
      <c r="O37" s="143"/>
      <c r="P37" s="80">
        <v>0</v>
      </c>
      <c r="Q37" s="143"/>
      <c r="R37" s="80">
        <v>-113783032</v>
      </c>
      <c r="S37" s="143"/>
      <c r="T37" s="80">
        <v>-113783032</v>
      </c>
      <c r="U37" s="143"/>
      <c r="V37" s="38">
        <v>-1.2999999999999999E-3</v>
      </c>
    </row>
    <row r="38" spans="2:22" x14ac:dyDescent="0.55000000000000004">
      <c r="B38" s="4" t="s">
        <v>155</v>
      </c>
      <c r="D38" s="80">
        <v>0</v>
      </c>
      <c r="E38" s="143"/>
      <c r="F38" s="80">
        <v>0</v>
      </c>
      <c r="G38" s="143"/>
      <c r="H38" s="80">
        <v>0</v>
      </c>
      <c r="I38" s="143"/>
      <c r="J38" s="80">
        <v>0</v>
      </c>
      <c r="K38" s="143"/>
      <c r="L38" s="144">
        <v>0</v>
      </c>
      <c r="M38" s="143"/>
      <c r="N38" s="80">
        <v>0</v>
      </c>
      <c r="O38" s="143"/>
      <c r="P38" s="80">
        <v>0</v>
      </c>
      <c r="Q38" s="143"/>
      <c r="R38" s="80">
        <v>-342698777</v>
      </c>
      <c r="S38" s="143"/>
      <c r="T38" s="80">
        <v>-342698777</v>
      </c>
      <c r="U38" s="143"/>
      <c r="V38" s="38">
        <v>-3.8E-3</v>
      </c>
    </row>
    <row r="39" spans="2:22" x14ac:dyDescent="0.55000000000000004">
      <c r="B39" s="4" t="s">
        <v>224</v>
      </c>
      <c r="D39" s="80">
        <v>0</v>
      </c>
      <c r="E39" s="143"/>
      <c r="F39" s="80">
        <v>0</v>
      </c>
      <c r="G39" s="143"/>
      <c r="H39" s="80">
        <v>0</v>
      </c>
      <c r="I39" s="143"/>
      <c r="J39" s="80">
        <v>0</v>
      </c>
      <c r="K39" s="143"/>
      <c r="L39" s="144">
        <v>0</v>
      </c>
      <c r="M39" s="143"/>
      <c r="N39" s="80">
        <v>0</v>
      </c>
      <c r="O39" s="143"/>
      <c r="P39" s="80">
        <v>0</v>
      </c>
      <c r="Q39" s="143"/>
      <c r="R39" s="80">
        <v>-531308456</v>
      </c>
      <c r="S39" s="143"/>
      <c r="T39" s="80">
        <v>-531308456</v>
      </c>
      <c r="U39" s="143"/>
      <c r="V39" s="38">
        <v>-5.8999999999999999E-3</v>
      </c>
    </row>
    <row r="40" spans="2:22" x14ac:dyDescent="0.55000000000000004">
      <c r="B40" s="4" t="s">
        <v>215</v>
      </c>
      <c r="D40" s="80">
        <v>0</v>
      </c>
      <c r="E40" s="143"/>
      <c r="F40" s="80">
        <v>-16998255</v>
      </c>
      <c r="G40" s="143"/>
      <c r="H40" s="80">
        <v>0</v>
      </c>
      <c r="I40" s="143"/>
      <c r="J40" s="80">
        <v>-16998255</v>
      </c>
      <c r="K40" s="143"/>
      <c r="L40" s="144">
        <v>-3.5999999999999999E-3</v>
      </c>
      <c r="M40" s="143"/>
      <c r="N40" s="80">
        <v>0</v>
      </c>
      <c r="O40" s="143"/>
      <c r="P40" s="80">
        <v>-526824185</v>
      </c>
      <c r="Q40" s="143"/>
      <c r="R40" s="80">
        <v>-211874632</v>
      </c>
      <c r="S40" s="143"/>
      <c r="T40" s="80">
        <v>-738698817</v>
      </c>
      <c r="U40" s="143"/>
      <c r="V40" s="38">
        <v>-8.3000000000000001E-3</v>
      </c>
    </row>
    <row r="41" spans="2:22" x14ac:dyDescent="0.55000000000000004">
      <c r="B41" s="4" t="s">
        <v>178</v>
      </c>
      <c r="D41" s="80">
        <v>0</v>
      </c>
      <c r="E41" s="143"/>
      <c r="F41" s="80">
        <v>0</v>
      </c>
      <c r="G41" s="143"/>
      <c r="H41" s="80">
        <v>0</v>
      </c>
      <c r="I41" s="143"/>
      <c r="J41" s="80">
        <v>0</v>
      </c>
      <c r="K41" s="143"/>
      <c r="L41" s="144">
        <v>0</v>
      </c>
      <c r="M41" s="143"/>
      <c r="N41" s="80">
        <v>1800000000</v>
      </c>
      <c r="O41" s="143"/>
      <c r="P41" s="80">
        <v>0</v>
      </c>
      <c r="Q41" s="143"/>
      <c r="R41" s="80">
        <v>-3388458430</v>
      </c>
      <c r="S41" s="143"/>
      <c r="T41" s="80">
        <v>-1588458430</v>
      </c>
      <c r="U41" s="143"/>
      <c r="V41" s="38">
        <v>-1.78E-2</v>
      </c>
    </row>
    <row r="42" spans="2:22" x14ac:dyDescent="0.55000000000000004">
      <c r="B42" s="4" t="s">
        <v>188</v>
      </c>
      <c r="D42" s="80">
        <v>0</v>
      </c>
      <c r="E42" s="143"/>
      <c r="F42" s="80">
        <v>0</v>
      </c>
      <c r="G42" s="143"/>
      <c r="H42" s="80">
        <v>0</v>
      </c>
      <c r="I42" s="143"/>
      <c r="J42" s="80">
        <v>0</v>
      </c>
      <c r="K42" s="143"/>
      <c r="L42" s="144">
        <v>0</v>
      </c>
      <c r="M42" s="143"/>
      <c r="N42" s="80">
        <v>297000000</v>
      </c>
      <c r="O42" s="143"/>
      <c r="P42" s="80">
        <v>0</v>
      </c>
      <c r="Q42" s="143"/>
      <c r="R42" s="80">
        <v>-2220031962</v>
      </c>
      <c r="S42" s="143"/>
      <c r="T42" s="80">
        <v>-1923031962</v>
      </c>
      <c r="U42" s="143"/>
      <c r="V42" s="38">
        <v>-2.1499999999999998E-2</v>
      </c>
    </row>
    <row r="43" spans="2:22" x14ac:dyDescent="0.55000000000000004">
      <c r="D43" s="80"/>
      <c r="E43" s="143"/>
      <c r="F43" s="80"/>
      <c r="G43" s="143"/>
      <c r="H43" s="80"/>
      <c r="I43" s="143"/>
      <c r="J43" s="80"/>
      <c r="K43" s="143"/>
      <c r="L43" s="144"/>
      <c r="M43" s="143"/>
      <c r="N43" s="80"/>
      <c r="O43" s="143"/>
      <c r="P43" s="80"/>
      <c r="Q43" s="143"/>
      <c r="R43" s="80"/>
      <c r="S43" s="143"/>
      <c r="T43" s="80"/>
      <c r="U43" s="143"/>
      <c r="V43" s="38"/>
    </row>
    <row r="44" spans="2:22" ht="21.75" thickBot="1" x14ac:dyDescent="0.6">
      <c r="B44" s="42" t="s">
        <v>84</v>
      </c>
      <c r="D44" s="85">
        <f>SUM(D10:D43)</f>
        <v>109919005</v>
      </c>
      <c r="E44" s="6"/>
      <c r="F44" s="85">
        <f>SUM(F10:F43)</f>
        <v>1747920077</v>
      </c>
      <c r="G44" s="6"/>
      <c r="H44" s="85">
        <f>SUM(H10:H43)</f>
        <v>-44769819</v>
      </c>
      <c r="I44" s="6"/>
      <c r="J44" s="85">
        <f>SUM(J10:J43)</f>
        <v>1813069263</v>
      </c>
      <c r="K44" s="6"/>
      <c r="L44" s="129">
        <f>SUM(L10:L43)</f>
        <v>0.38069999999999998</v>
      </c>
      <c r="M44" s="6"/>
      <c r="N44" s="85">
        <f>SUM(N10:N43)</f>
        <v>5533062185</v>
      </c>
      <c r="O44" s="6"/>
      <c r="P44" s="85">
        <f>SUM(P10:P43)</f>
        <v>1290772172</v>
      </c>
      <c r="Q44" s="6"/>
      <c r="R44" s="85">
        <f>SUM(R10:R43)</f>
        <v>1074593950</v>
      </c>
      <c r="S44" s="6"/>
      <c r="T44" s="85">
        <f>SUM(T10:T43)</f>
        <v>7898428307</v>
      </c>
      <c r="U44" s="6"/>
      <c r="V44" s="82">
        <f>SUM(V10:V43)</f>
        <v>8.8499999999999968E-2</v>
      </c>
    </row>
    <row r="45" spans="2:22" ht="21.75" thickTop="1" x14ac:dyDescent="0.55000000000000004"/>
    <row r="46" spans="2:22" ht="30" x14ac:dyDescent="0.75">
      <c r="L46" s="54">
        <v>10</v>
      </c>
      <c r="T46" s="28"/>
    </row>
    <row r="47" spans="2:22" x14ac:dyDescent="0.55000000000000004">
      <c r="T47" s="28"/>
    </row>
  </sheetData>
  <sortState xmlns:xlrd2="http://schemas.microsoft.com/office/spreadsheetml/2017/richdata2" ref="B10:V42">
    <sortCondition descending="1" ref="T10:T4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6"/>
  <sheetViews>
    <sheetView rightToLeft="1" view="pageBreakPreview" zoomScale="85" zoomScaleNormal="110" zoomScaleSheetLayoutView="85" workbookViewId="0">
      <selection activeCell="V18" sqref="V18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67.5" customHeight="1" x14ac:dyDescent="0.55000000000000004"/>
    <row r="6" spans="2:28" ht="30" x14ac:dyDescent="0.55000000000000004">
      <c r="B6" s="167" t="s">
        <v>118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36" customFormat="1" ht="24" x14ac:dyDescent="0.6">
      <c r="B7" s="189" t="s">
        <v>1</v>
      </c>
      <c r="D7" s="188" t="s">
        <v>58</v>
      </c>
      <c r="E7" s="188" t="s">
        <v>58</v>
      </c>
      <c r="F7" s="188" t="s">
        <v>58</v>
      </c>
      <c r="G7" s="188" t="s">
        <v>58</v>
      </c>
      <c r="H7" s="188" t="s">
        <v>58</v>
      </c>
      <c r="J7" s="188" t="s">
        <v>50</v>
      </c>
      <c r="K7" s="188" t="s">
        <v>50</v>
      </c>
      <c r="L7" s="188" t="s">
        <v>50</v>
      </c>
      <c r="M7" s="188" t="s">
        <v>50</v>
      </c>
      <c r="N7" s="188" t="s">
        <v>50</v>
      </c>
      <c r="P7" s="188" t="s">
        <v>51</v>
      </c>
      <c r="Q7" s="188" t="s">
        <v>51</v>
      </c>
      <c r="R7" s="188" t="s">
        <v>51</v>
      </c>
      <c r="S7" s="188" t="s">
        <v>51</v>
      </c>
      <c r="T7" s="188" t="s">
        <v>51</v>
      </c>
    </row>
    <row r="8" spans="2:28" s="36" customFormat="1" ht="63.75" customHeight="1" x14ac:dyDescent="0.6">
      <c r="B8" s="189" t="s">
        <v>1</v>
      </c>
      <c r="D8" s="187" t="s">
        <v>59</v>
      </c>
      <c r="E8" s="55"/>
      <c r="F8" s="187" t="s">
        <v>60</v>
      </c>
      <c r="G8" s="55"/>
      <c r="H8" s="187" t="s">
        <v>61</v>
      </c>
      <c r="J8" s="187" t="s">
        <v>62</v>
      </c>
      <c r="K8" s="55"/>
      <c r="L8" s="187" t="s">
        <v>55</v>
      </c>
      <c r="M8" s="55"/>
      <c r="N8" s="187" t="s">
        <v>63</v>
      </c>
      <c r="P8" s="187" t="s">
        <v>62</v>
      </c>
      <c r="Q8" s="55"/>
      <c r="R8" s="187" t="s">
        <v>55</v>
      </c>
      <c r="S8" s="55"/>
      <c r="T8" s="187" t="s">
        <v>63</v>
      </c>
    </row>
    <row r="9" spans="2:28" s="36" customFormat="1" ht="24" x14ac:dyDescent="0.6">
      <c r="B9" s="122" t="s">
        <v>178</v>
      </c>
      <c r="D9" s="93" t="s">
        <v>231</v>
      </c>
      <c r="F9" s="84">
        <v>400000</v>
      </c>
      <c r="H9" s="84">
        <v>4500</v>
      </c>
      <c r="J9" s="93">
        <v>0</v>
      </c>
      <c r="L9" s="93">
        <v>0</v>
      </c>
      <c r="N9" s="93">
        <v>0</v>
      </c>
      <c r="P9" s="84">
        <v>1800000000</v>
      </c>
      <c r="R9" s="93">
        <v>0</v>
      </c>
      <c r="T9" s="84">
        <v>1800000000</v>
      </c>
    </row>
    <row r="10" spans="2:28" s="36" customFormat="1" ht="24" x14ac:dyDescent="0.6">
      <c r="B10" s="122" t="s">
        <v>176</v>
      </c>
      <c r="D10" s="93" t="s">
        <v>232</v>
      </c>
      <c r="F10" s="84">
        <v>520000</v>
      </c>
      <c r="H10" s="84">
        <v>2000</v>
      </c>
      <c r="J10" s="93">
        <v>0</v>
      </c>
      <c r="L10" s="93">
        <v>0</v>
      </c>
      <c r="N10" s="93">
        <v>0</v>
      </c>
      <c r="P10" s="84">
        <v>1040000000</v>
      </c>
      <c r="R10" s="93">
        <v>0</v>
      </c>
      <c r="T10" s="84">
        <v>1040000000</v>
      </c>
    </row>
    <row r="11" spans="2:28" s="36" customFormat="1" ht="24" x14ac:dyDescent="0.6">
      <c r="B11" s="122" t="s">
        <v>196</v>
      </c>
      <c r="D11" s="93" t="s">
        <v>271</v>
      </c>
      <c r="F11" s="84">
        <v>181080</v>
      </c>
      <c r="H11" s="84">
        <v>3790</v>
      </c>
      <c r="J11" s="93">
        <v>0</v>
      </c>
      <c r="L11" s="93">
        <v>0</v>
      </c>
      <c r="N11" s="93">
        <v>0</v>
      </c>
      <c r="P11" s="84">
        <v>686293200</v>
      </c>
      <c r="R11" s="93">
        <v>0</v>
      </c>
      <c r="T11" s="84">
        <v>686293200</v>
      </c>
    </row>
    <row r="12" spans="2:28" s="36" customFormat="1" ht="24" x14ac:dyDescent="0.6">
      <c r="B12" s="122" t="s">
        <v>14</v>
      </c>
      <c r="D12" s="93" t="s">
        <v>233</v>
      </c>
      <c r="F12" s="84">
        <v>1132075</v>
      </c>
      <c r="H12" s="84">
        <v>500</v>
      </c>
      <c r="J12" s="93">
        <v>0</v>
      </c>
      <c r="L12" s="93">
        <v>0</v>
      </c>
      <c r="N12" s="93">
        <v>0</v>
      </c>
      <c r="P12" s="84">
        <v>566037500</v>
      </c>
      <c r="R12" s="93">
        <v>0</v>
      </c>
      <c r="T12" s="84">
        <v>566037500</v>
      </c>
    </row>
    <row r="13" spans="2:28" s="36" customFormat="1" ht="24" x14ac:dyDescent="0.6">
      <c r="B13" s="122" t="s">
        <v>151</v>
      </c>
      <c r="D13" s="93" t="s">
        <v>234</v>
      </c>
      <c r="F13" s="84">
        <v>36434</v>
      </c>
      <c r="H13" s="84">
        <v>11120</v>
      </c>
      <c r="J13" s="93">
        <v>0</v>
      </c>
      <c r="L13" s="93">
        <v>0</v>
      </c>
      <c r="N13" s="93">
        <v>0</v>
      </c>
      <c r="P13" s="84">
        <v>405146080</v>
      </c>
      <c r="R13" s="93">
        <v>0</v>
      </c>
      <c r="T13" s="84">
        <v>405146080</v>
      </c>
    </row>
    <row r="14" spans="2:28" s="36" customFormat="1" ht="24" x14ac:dyDescent="0.6">
      <c r="B14" s="122" t="s">
        <v>190</v>
      </c>
      <c r="D14" s="93" t="s">
        <v>160</v>
      </c>
      <c r="F14" s="84">
        <v>500000</v>
      </c>
      <c r="H14" s="84">
        <v>677</v>
      </c>
      <c r="J14" s="93">
        <v>0</v>
      </c>
      <c r="L14" s="93">
        <v>0</v>
      </c>
      <c r="N14" s="93">
        <v>0</v>
      </c>
      <c r="P14" s="84">
        <v>338500000</v>
      </c>
      <c r="R14" s="93">
        <v>0</v>
      </c>
      <c r="T14" s="84">
        <v>338500000</v>
      </c>
    </row>
    <row r="15" spans="2:28" s="36" customFormat="1" ht="24" x14ac:dyDescent="0.6">
      <c r="B15" s="122" t="s">
        <v>188</v>
      </c>
      <c r="D15" s="93" t="s">
        <v>235</v>
      </c>
      <c r="F15" s="84">
        <v>27000</v>
      </c>
      <c r="H15" s="84">
        <v>11000</v>
      </c>
      <c r="J15" s="93">
        <v>0</v>
      </c>
      <c r="L15" s="93">
        <v>0</v>
      </c>
      <c r="N15" s="93">
        <v>0</v>
      </c>
      <c r="P15" s="84">
        <v>297000000</v>
      </c>
      <c r="R15" s="93">
        <v>0</v>
      </c>
      <c r="T15" s="84">
        <v>297000000</v>
      </c>
    </row>
    <row r="16" spans="2:28" s="36" customFormat="1" ht="24" x14ac:dyDescent="0.6">
      <c r="B16" s="122" t="s">
        <v>247</v>
      </c>
      <c r="D16" s="93" t="s">
        <v>272</v>
      </c>
      <c r="F16" s="84">
        <v>35000</v>
      </c>
      <c r="H16" s="84">
        <v>7220</v>
      </c>
      <c r="J16" s="93">
        <v>0</v>
      </c>
      <c r="L16" s="93">
        <v>0</v>
      </c>
      <c r="N16" s="93">
        <v>0</v>
      </c>
      <c r="P16" s="84">
        <v>252700000</v>
      </c>
      <c r="R16" s="93">
        <v>0</v>
      </c>
      <c r="T16" s="84">
        <v>252700000</v>
      </c>
    </row>
    <row r="17" spans="2:22" s="36" customFormat="1" ht="24" x14ac:dyDescent="0.6">
      <c r="B17" s="122" t="s">
        <v>189</v>
      </c>
      <c r="D17" s="93" t="s">
        <v>292</v>
      </c>
      <c r="F17" s="84">
        <v>30000</v>
      </c>
      <c r="H17" s="84">
        <v>3935</v>
      </c>
      <c r="J17" s="93">
        <v>118050000</v>
      </c>
      <c r="L17" s="93">
        <v>8130995</v>
      </c>
      <c r="N17" s="93">
        <v>109919005</v>
      </c>
      <c r="P17" s="84">
        <v>118050000</v>
      </c>
      <c r="R17" s="93">
        <v>8130995</v>
      </c>
      <c r="T17" s="84">
        <v>109919005</v>
      </c>
      <c r="V17" s="2"/>
    </row>
    <row r="18" spans="2:22" s="36" customFormat="1" ht="24" x14ac:dyDescent="0.6">
      <c r="B18" s="93" t="s">
        <v>179</v>
      </c>
      <c r="C18" s="94"/>
      <c r="D18" s="93" t="s">
        <v>221</v>
      </c>
      <c r="E18" s="94"/>
      <c r="F18" s="84">
        <v>93666</v>
      </c>
      <c r="G18" s="94"/>
      <c r="H18" s="84">
        <v>400</v>
      </c>
      <c r="I18" s="94"/>
      <c r="J18" s="93">
        <v>0</v>
      </c>
      <c r="K18" s="94"/>
      <c r="L18" s="120">
        <v>0</v>
      </c>
      <c r="M18" s="94"/>
      <c r="N18" s="93">
        <v>0</v>
      </c>
      <c r="O18" s="94"/>
      <c r="P18" s="93">
        <v>37466400</v>
      </c>
      <c r="Q18" s="94"/>
      <c r="R18" s="93">
        <v>0</v>
      </c>
      <c r="S18" s="94"/>
      <c r="T18" s="93">
        <v>37466400</v>
      </c>
    </row>
    <row r="19" spans="2:22" ht="21.75" thickBot="1" x14ac:dyDescent="0.6">
      <c r="B19" s="88" t="s">
        <v>84</v>
      </c>
      <c r="C19" s="126"/>
      <c r="D19" s="126"/>
      <c r="E19" s="126"/>
      <c r="F19" s="86">
        <f>SUM(F9:F18)</f>
        <v>2955255</v>
      </c>
      <c r="G19" s="88"/>
      <c r="H19" s="86">
        <f>SUM(H9:H18)</f>
        <v>45142</v>
      </c>
      <c r="I19" s="87"/>
      <c r="J19" s="86">
        <f>SUM(J9:J18)</f>
        <v>118050000</v>
      </c>
      <c r="K19" s="87"/>
      <c r="L19" s="86">
        <f>SUM(L9:L18)</f>
        <v>8130995</v>
      </c>
      <c r="M19" s="87"/>
      <c r="N19" s="86">
        <f>SUM(N9:N18)</f>
        <v>109919005</v>
      </c>
      <c r="O19" s="87"/>
      <c r="P19" s="86">
        <f>SUM(P9:P18)</f>
        <v>5541193180</v>
      </c>
      <c r="Q19" s="87"/>
      <c r="R19" s="86">
        <f>SUM(R9:R18)</f>
        <v>8130995</v>
      </c>
      <c r="S19" s="87"/>
      <c r="T19" s="86">
        <f>SUM(T9:T18)</f>
        <v>5533062185</v>
      </c>
    </row>
    <row r="20" spans="2:22" ht="21.75" thickTop="1" x14ac:dyDescent="0.55000000000000004">
      <c r="L20"/>
    </row>
    <row r="21" spans="2:22" ht="30" x14ac:dyDescent="0.75">
      <c r="J21" s="49">
        <v>11</v>
      </c>
      <c r="L21"/>
    </row>
    <row r="22" spans="2:22" x14ac:dyDescent="0.55000000000000004">
      <c r="L22"/>
    </row>
    <row r="23" spans="2:22" x14ac:dyDescent="0.55000000000000004">
      <c r="L23"/>
    </row>
    <row r="24" spans="2:22" x14ac:dyDescent="0.55000000000000004">
      <c r="L24"/>
    </row>
    <row r="25" spans="2:22" x14ac:dyDescent="0.55000000000000004">
      <c r="L25"/>
    </row>
    <row r="26" spans="2:22" x14ac:dyDescent="0.55000000000000004">
      <c r="L26"/>
    </row>
    <row r="27" spans="2:22" x14ac:dyDescent="0.55000000000000004">
      <c r="L27"/>
    </row>
    <row r="28" spans="2:22" x14ac:dyDescent="0.55000000000000004">
      <c r="L28"/>
    </row>
    <row r="29" spans="2:22" x14ac:dyDescent="0.55000000000000004">
      <c r="L29"/>
    </row>
    <row r="30" spans="2:22" x14ac:dyDescent="0.55000000000000004">
      <c r="L30"/>
    </row>
    <row r="31" spans="2:22" x14ac:dyDescent="0.55000000000000004">
      <c r="L31"/>
    </row>
    <row r="32" spans="2:22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 s="114"/>
    </row>
  </sheetData>
  <mergeCells count="17">
    <mergeCell ref="J7:N7"/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</mergeCells>
  <printOptions horizontalCentered="1" verticalCentered="1"/>
  <pageMargins left="0" right="0" top="0" bottom="0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6"/>
  <sheetViews>
    <sheetView rightToLeft="1" view="pageBreakPreview" topLeftCell="B34" zoomScaleNormal="55" zoomScaleSheetLayoutView="100" workbookViewId="0">
      <selection activeCell="V45" sqref="V10:V45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0" t="s">
        <v>124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273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2:28" ht="61.5" customHeight="1" x14ac:dyDescent="0.55000000000000004"/>
    <row r="6" spans="2:28" s="2" customFormat="1" ht="30" x14ac:dyDescent="0.55000000000000004">
      <c r="B6" s="13" t="s">
        <v>119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L8" s="150" t="s">
        <v>51</v>
      </c>
      <c r="M8" s="150" t="s">
        <v>51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</row>
    <row r="9" spans="2:28" ht="57" customHeight="1" x14ac:dyDescent="0.65">
      <c r="B9" s="149" t="s">
        <v>1</v>
      </c>
      <c r="D9" s="153" t="s">
        <v>5</v>
      </c>
      <c r="E9" s="47"/>
      <c r="F9" s="153" t="s">
        <v>65</v>
      </c>
      <c r="G9" s="47"/>
      <c r="H9" s="153" t="s">
        <v>66</v>
      </c>
      <c r="I9" s="47"/>
      <c r="J9" s="153" t="s">
        <v>67</v>
      </c>
      <c r="K9" s="35"/>
      <c r="L9" s="153" t="s">
        <v>5</v>
      </c>
      <c r="M9" s="47"/>
      <c r="N9" s="153" t="s">
        <v>65</v>
      </c>
      <c r="O9" s="47"/>
      <c r="P9" s="153" t="s">
        <v>66</v>
      </c>
      <c r="Q9" s="47"/>
      <c r="R9" s="187" t="s">
        <v>67</v>
      </c>
    </row>
    <row r="10" spans="2:28" ht="21.75" customHeight="1" x14ac:dyDescent="0.55000000000000004">
      <c r="B10" s="107" t="s">
        <v>180</v>
      </c>
      <c r="D10" s="83">
        <v>42300</v>
      </c>
      <c r="E10" s="6"/>
      <c r="F10" s="83">
        <v>31063887849</v>
      </c>
      <c r="G10" s="6"/>
      <c r="H10" s="83">
        <v>35397120096</v>
      </c>
      <c r="I10" s="6"/>
      <c r="J10" s="83">
        <v>-4333232246</v>
      </c>
      <c r="K10" s="6"/>
      <c r="L10" s="83">
        <v>42300</v>
      </c>
      <c r="M10" s="6"/>
      <c r="N10" s="83">
        <v>31063887849</v>
      </c>
      <c r="O10" s="6"/>
      <c r="P10" s="83">
        <v>23970278319</v>
      </c>
      <c r="Q10" s="6"/>
      <c r="R10" s="83">
        <v>7093609530</v>
      </c>
    </row>
    <row r="11" spans="2:28" ht="21.75" customHeight="1" x14ac:dyDescent="0.55000000000000004">
      <c r="B11" s="29" t="s">
        <v>99</v>
      </c>
      <c r="D11" s="84">
        <v>14491</v>
      </c>
      <c r="E11" s="6"/>
      <c r="F11" s="84">
        <v>14019674623</v>
      </c>
      <c r="G11" s="6"/>
      <c r="H11" s="84">
        <v>13726792152</v>
      </c>
      <c r="I11" s="6"/>
      <c r="J11" s="84">
        <v>292882471</v>
      </c>
      <c r="K11" s="6"/>
      <c r="L11" s="84">
        <v>14491</v>
      </c>
      <c r="M11" s="6"/>
      <c r="N11" s="84">
        <v>14019674623</v>
      </c>
      <c r="O11" s="6"/>
      <c r="P11" s="84">
        <v>10670687087</v>
      </c>
      <c r="Q11" s="6"/>
      <c r="R11" s="84">
        <v>3348987536</v>
      </c>
    </row>
    <row r="12" spans="2:28" ht="21.75" customHeight="1" x14ac:dyDescent="0.55000000000000004">
      <c r="B12" s="29" t="s">
        <v>156</v>
      </c>
      <c r="D12" s="84">
        <v>31100</v>
      </c>
      <c r="E12" s="6"/>
      <c r="F12" s="84">
        <v>30995296484</v>
      </c>
      <c r="G12" s="6"/>
      <c r="H12" s="84">
        <v>30995296484</v>
      </c>
      <c r="I12" s="6"/>
      <c r="J12" s="84">
        <v>0</v>
      </c>
      <c r="K12" s="6"/>
      <c r="L12" s="84">
        <v>31100</v>
      </c>
      <c r="M12" s="6"/>
      <c r="N12" s="84">
        <v>30995296484</v>
      </c>
      <c r="O12" s="6"/>
      <c r="P12" s="84">
        <v>27673983180</v>
      </c>
      <c r="Q12" s="6"/>
      <c r="R12" s="84">
        <v>3321313304</v>
      </c>
    </row>
    <row r="13" spans="2:28" ht="21.75" customHeight="1" x14ac:dyDescent="0.55000000000000004">
      <c r="B13" s="29" t="s">
        <v>239</v>
      </c>
      <c r="D13" s="84">
        <v>12200</v>
      </c>
      <c r="E13" s="6"/>
      <c r="F13" s="84">
        <v>10720307192</v>
      </c>
      <c r="G13" s="6"/>
      <c r="H13" s="84">
        <v>10604159847</v>
      </c>
      <c r="I13" s="6"/>
      <c r="J13" s="84">
        <v>116147345</v>
      </c>
      <c r="K13" s="6"/>
      <c r="L13" s="84">
        <v>12200</v>
      </c>
      <c r="M13" s="6"/>
      <c r="N13" s="84">
        <v>10720307192</v>
      </c>
      <c r="O13" s="6"/>
      <c r="P13" s="84">
        <v>9413505887</v>
      </c>
      <c r="Q13" s="6"/>
      <c r="R13" s="84">
        <v>1306801305</v>
      </c>
    </row>
    <row r="14" spans="2:28" ht="21.75" customHeight="1" x14ac:dyDescent="0.55000000000000004">
      <c r="B14" s="29" t="s">
        <v>254</v>
      </c>
      <c r="D14" s="84">
        <v>18900</v>
      </c>
      <c r="E14" s="6"/>
      <c r="F14" s="84">
        <v>17303423086</v>
      </c>
      <c r="G14" s="6"/>
      <c r="H14" s="84">
        <v>16638462596</v>
      </c>
      <c r="I14" s="6"/>
      <c r="J14" s="84">
        <v>664960490</v>
      </c>
      <c r="K14" s="6"/>
      <c r="L14" s="84">
        <v>18900</v>
      </c>
      <c r="M14" s="6"/>
      <c r="N14" s="84">
        <v>17303423086</v>
      </c>
      <c r="O14" s="6"/>
      <c r="P14" s="84">
        <v>16000289515</v>
      </c>
      <c r="Q14" s="6"/>
      <c r="R14" s="84">
        <v>1303133571</v>
      </c>
    </row>
    <row r="15" spans="2:28" ht="21.75" customHeight="1" x14ac:dyDescent="0.55000000000000004">
      <c r="B15" s="29" t="s">
        <v>242</v>
      </c>
      <c r="D15" s="84">
        <v>7000</v>
      </c>
      <c r="E15" s="6"/>
      <c r="F15" s="84">
        <v>6583230573</v>
      </c>
      <c r="G15" s="6"/>
      <c r="H15" s="84">
        <v>6453012179</v>
      </c>
      <c r="I15" s="6"/>
      <c r="J15" s="84">
        <v>130218394</v>
      </c>
      <c r="K15" s="6"/>
      <c r="L15" s="84">
        <v>7000</v>
      </c>
      <c r="M15" s="6"/>
      <c r="N15" s="84">
        <v>6583230573</v>
      </c>
      <c r="O15" s="6"/>
      <c r="P15" s="84">
        <v>5692031493</v>
      </c>
      <c r="Q15" s="6"/>
      <c r="R15" s="84">
        <v>891199080</v>
      </c>
    </row>
    <row r="16" spans="2:28" ht="21.75" customHeight="1" x14ac:dyDescent="0.55000000000000004">
      <c r="B16" s="29" t="s">
        <v>101</v>
      </c>
      <c r="D16" s="84">
        <v>5810</v>
      </c>
      <c r="E16" s="6"/>
      <c r="F16" s="84">
        <v>5195185221</v>
      </c>
      <c r="G16" s="6"/>
      <c r="H16" s="84">
        <v>5127714303</v>
      </c>
      <c r="I16" s="6"/>
      <c r="J16" s="84">
        <v>67470918</v>
      </c>
      <c r="K16" s="6"/>
      <c r="L16" s="84">
        <v>5810</v>
      </c>
      <c r="M16" s="6"/>
      <c r="N16" s="84">
        <v>5195185221</v>
      </c>
      <c r="O16" s="6"/>
      <c r="P16" s="84">
        <v>4475351698</v>
      </c>
      <c r="Q16" s="6"/>
      <c r="R16" s="84">
        <v>719833523</v>
      </c>
    </row>
    <row r="17" spans="2:18" ht="21.75" customHeight="1" x14ac:dyDescent="0.55000000000000004">
      <c r="B17" s="29" t="s">
        <v>196</v>
      </c>
      <c r="D17" s="84">
        <v>150000</v>
      </c>
      <c r="E17" s="6"/>
      <c r="F17" s="84">
        <v>4245090525</v>
      </c>
      <c r="G17" s="6"/>
      <c r="H17" s="84">
        <v>3946875525</v>
      </c>
      <c r="I17" s="6"/>
      <c r="J17" s="84">
        <v>298215000</v>
      </c>
      <c r="K17" s="6"/>
      <c r="L17" s="84">
        <v>150000</v>
      </c>
      <c r="M17" s="6"/>
      <c r="N17" s="84">
        <v>4245090525</v>
      </c>
      <c r="O17" s="6"/>
      <c r="P17" s="84">
        <v>3625781248</v>
      </c>
      <c r="Q17" s="6"/>
      <c r="R17" s="84">
        <v>619309277</v>
      </c>
    </row>
    <row r="18" spans="2:18" ht="21.75" customHeight="1" x14ac:dyDescent="0.55000000000000004">
      <c r="B18" s="29" t="s">
        <v>98</v>
      </c>
      <c r="D18" s="84">
        <v>6000</v>
      </c>
      <c r="E18" s="6"/>
      <c r="F18" s="84">
        <v>5239612148</v>
      </c>
      <c r="G18" s="6"/>
      <c r="H18" s="84">
        <v>5193264550</v>
      </c>
      <c r="I18" s="6"/>
      <c r="J18" s="84">
        <v>46347598</v>
      </c>
      <c r="K18" s="6"/>
      <c r="L18" s="84">
        <v>6000</v>
      </c>
      <c r="M18" s="6"/>
      <c r="N18" s="84">
        <v>5239612148</v>
      </c>
      <c r="O18" s="6"/>
      <c r="P18" s="84">
        <v>4650242703</v>
      </c>
      <c r="Q18" s="6"/>
      <c r="R18" s="84">
        <v>589369445</v>
      </c>
    </row>
    <row r="19" spans="2:18" ht="21.75" customHeight="1" x14ac:dyDescent="0.55000000000000004">
      <c r="B19" s="29" t="s">
        <v>259</v>
      </c>
      <c r="D19" s="84">
        <v>40000</v>
      </c>
      <c r="E19" s="6"/>
      <c r="F19" s="84">
        <v>2017921500</v>
      </c>
      <c r="G19" s="6"/>
      <c r="H19" s="84">
        <v>1923685560</v>
      </c>
      <c r="I19" s="6"/>
      <c r="J19" s="84">
        <v>94235940</v>
      </c>
      <c r="K19" s="6"/>
      <c r="L19" s="84">
        <v>40000</v>
      </c>
      <c r="M19" s="6"/>
      <c r="N19" s="84">
        <v>2017921500</v>
      </c>
      <c r="O19" s="6"/>
      <c r="P19" s="84">
        <v>1704780539</v>
      </c>
      <c r="Q19" s="6"/>
      <c r="R19" s="84">
        <v>313140961</v>
      </c>
    </row>
    <row r="20" spans="2:18" ht="27" customHeight="1" x14ac:dyDescent="0.55000000000000004">
      <c r="B20" s="29" t="s">
        <v>14</v>
      </c>
      <c r="D20" s="84">
        <v>405000</v>
      </c>
      <c r="E20" s="6"/>
      <c r="F20" s="84">
        <v>2003289084</v>
      </c>
      <c r="G20" s="6"/>
      <c r="H20" s="84">
        <v>1768414950</v>
      </c>
      <c r="I20" s="6"/>
      <c r="J20" s="84">
        <v>234874134</v>
      </c>
      <c r="K20" s="6"/>
      <c r="L20" s="84">
        <v>405000</v>
      </c>
      <c r="M20" s="6"/>
      <c r="N20" s="84">
        <v>2003289084</v>
      </c>
      <c r="O20" s="6"/>
      <c r="P20" s="84">
        <v>1756486352</v>
      </c>
      <c r="Q20" s="6"/>
      <c r="R20" s="84">
        <v>246802732</v>
      </c>
    </row>
    <row r="21" spans="2:18" ht="27" customHeight="1" x14ac:dyDescent="0.55000000000000004">
      <c r="B21" s="29" t="s">
        <v>223</v>
      </c>
      <c r="D21" s="84">
        <v>4250000</v>
      </c>
      <c r="E21" s="6"/>
      <c r="F21" s="84">
        <v>10080164025</v>
      </c>
      <c r="G21" s="6"/>
      <c r="H21" s="84">
        <v>9443977325</v>
      </c>
      <c r="I21" s="6"/>
      <c r="J21" s="84">
        <v>636186700</v>
      </c>
      <c r="K21" s="6"/>
      <c r="L21" s="84">
        <v>4250000</v>
      </c>
      <c r="M21" s="6"/>
      <c r="N21" s="84">
        <v>10080164025</v>
      </c>
      <c r="O21" s="6"/>
      <c r="P21" s="84">
        <v>9847472924</v>
      </c>
      <c r="Q21" s="6"/>
      <c r="R21" s="84">
        <v>232691101</v>
      </c>
    </row>
    <row r="22" spans="2:18" ht="27" customHeight="1" x14ac:dyDescent="0.55000000000000004">
      <c r="B22" s="29" t="s">
        <v>103</v>
      </c>
      <c r="D22" s="84">
        <v>1100</v>
      </c>
      <c r="E22" s="6"/>
      <c r="F22" s="84">
        <v>945681164</v>
      </c>
      <c r="G22" s="6"/>
      <c r="H22" s="84">
        <v>937190703</v>
      </c>
      <c r="I22" s="6"/>
      <c r="J22" s="84">
        <v>8490461</v>
      </c>
      <c r="K22" s="6"/>
      <c r="L22" s="84">
        <v>1100</v>
      </c>
      <c r="M22" s="6"/>
      <c r="N22" s="84">
        <v>945681164</v>
      </c>
      <c r="O22" s="6"/>
      <c r="P22" s="84">
        <v>740635193</v>
      </c>
      <c r="Q22" s="6"/>
      <c r="R22" s="84">
        <v>205045971</v>
      </c>
    </row>
    <row r="23" spans="2:18" ht="27" customHeight="1" x14ac:dyDescent="0.55000000000000004">
      <c r="B23" s="29" t="s">
        <v>251</v>
      </c>
      <c r="D23" s="84">
        <v>5000</v>
      </c>
      <c r="E23" s="6"/>
      <c r="F23" s="84">
        <v>3316138840</v>
      </c>
      <c r="G23" s="6"/>
      <c r="H23" s="84">
        <v>3380402191</v>
      </c>
      <c r="I23" s="6"/>
      <c r="J23" s="84">
        <v>-64263350</v>
      </c>
      <c r="K23" s="6"/>
      <c r="L23" s="84">
        <v>5000</v>
      </c>
      <c r="M23" s="6"/>
      <c r="N23" s="84">
        <v>3316138840</v>
      </c>
      <c r="O23" s="6"/>
      <c r="P23" s="84">
        <v>3128066858</v>
      </c>
      <c r="Q23" s="6"/>
      <c r="R23" s="84">
        <v>188071982</v>
      </c>
    </row>
    <row r="24" spans="2:18" ht="21.75" customHeight="1" x14ac:dyDescent="0.55000000000000004">
      <c r="B24" s="29" t="s">
        <v>249</v>
      </c>
      <c r="D24" s="84">
        <v>50000</v>
      </c>
      <c r="E24" s="6"/>
      <c r="F24" s="84">
        <v>1006475625</v>
      </c>
      <c r="G24" s="6"/>
      <c r="H24" s="84">
        <v>996535125</v>
      </c>
      <c r="I24" s="6"/>
      <c r="J24" s="84">
        <v>9940500</v>
      </c>
      <c r="K24" s="6"/>
      <c r="L24" s="84">
        <v>50000</v>
      </c>
      <c r="M24" s="6"/>
      <c r="N24" s="84">
        <v>1006475625</v>
      </c>
      <c r="O24" s="6"/>
      <c r="P24" s="84">
        <v>822886325</v>
      </c>
      <c r="Q24" s="6"/>
      <c r="R24" s="84">
        <v>183589300</v>
      </c>
    </row>
    <row r="25" spans="2:18" ht="21.75" customHeight="1" x14ac:dyDescent="0.55000000000000004">
      <c r="B25" s="29" t="s">
        <v>214</v>
      </c>
      <c r="D25" s="84">
        <v>120690</v>
      </c>
      <c r="E25" s="6"/>
      <c r="F25" s="84">
        <v>2430510610</v>
      </c>
      <c r="G25" s="6"/>
      <c r="H25" s="84">
        <v>2502520875</v>
      </c>
      <c r="I25" s="6"/>
      <c r="J25" s="84">
        <v>-72010264</v>
      </c>
      <c r="K25" s="6"/>
      <c r="L25" s="84">
        <v>120690</v>
      </c>
      <c r="M25" s="6"/>
      <c r="N25" s="84">
        <v>2430510610</v>
      </c>
      <c r="O25" s="6"/>
      <c r="P25" s="84">
        <v>2280783112</v>
      </c>
      <c r="Q25" s="6"/>
      <c r="R25" s="84">
        <v>149727498</v>
      </c>
    </row>
    <row r="26" spans="2:18" ht="21.75" customHeight="1" x14ac:dyDescent="0.55000000000000004">
      <c r="B26" s="29" t="s">
        <v>266</v>
      </c>
      <c r="D26" s="84">
        <v>230551</v>
      </c>
      <c r="E26" s="6"/>
      <c r="F26" s="84">
        <v>1187606726</v>
      </c>
      <c r="G26" s="6"/>
      <c r="H26" s="84">
        <v>1076456745</v>
      </c>
      <c r="I26" s="6"/>
      <c r="J26" s="84">
        <v>111149981</v>
      </c>
      <c r="K26" s="6"/>
      <c r="L26" s="84">
        <v>230551</v>
      </c>
      <c r="M26" s="6"/>
      <c r="N26" s="84">
        <v>1187606726</v>
      </c>
      <c r="O26" s="6"/>
      <c r="P26" s="84">
        <v>1041036797</v>
      </c>
      <c r="Q26" s="6"/>
      <c r="R26" s="84">
        <v>146569929</v>
      </c>
    </row>
    <row r="27" spans="2:18" ht="21.75" customHeight="1" x14ac:dyDescent="0.55000000000000004">
      <c r="B27" s="29" t="s">
        <v>218</v>
      </c>
      <c r="D27" s="84">
        <v>1300</v>
      </c>
      <c r="E27" s="6"/>
      <c r="F27" s="84">
        <v>1083621358</v>
      </c>
      <c r="G27" s="6"/>
      <c r="H27" s="84">
        <v>1075804575</v>
      </c>
      <c r="I27" s="6"/>
      <c r="J27" s="84">
        <v>7816783</v>
      </c>
      <c r="K27" s="6"/>
      <c r="L27" s="84">
        <v>1300</v>
      </c>
      <c r="M27" s="6"/>
      <c r="N27" s="84">
        <v>1083621358</v>
      </c>
      <c r="O27" s="6"/>
      <c r="P27" s="84">
        <v>1009627920</v>
      </c>
      <c r="Q27" s="6"/>
      <c r="R27" s="84">
        <v>73993438</v>
      </c>
    </row>
    <row r="28" spans="2:18" ht="21.75" customHeight="1" x14ac:dyDescent="0.55000000000000004">
      <c r="B28" s="29" t="s">
        <v>247</v>
      </c>
      <c r="D28" s="84">
        <v>35000</v>
      </c>
      <c r="E28" s="6"/>
      <c r="F28" s="84">
        <v>1595201737</v>
      </c>
      <c r="G28" s="6"/>
      <c r="H28" s="84">
        <v>1462993087</v>
      </c>
      <c r="I28" s="6"/>
      <c r="J28" s="84">
        <v>132208650</v>
      </c>
      <c r="K28" s="6"/>
      <c r="L28" s="84">
        <v>35000</v>
      </c>
      <c r="M28" s="6"/>
      <c r="N28" s="84">
        <v>1595201737</v>
      </c>
      <c r="O28" s="6"/>
      <c r="P28" s="84">
        <v>1526339839</v>
      </c>
      <c r="Q28" s="6"/>
      <c r="R28" s="84">
        <v>68861898</v>
      </c>
    </row>
    <row r="29" spans="2:18" ht="21.75" customHeight="1" x14ac:dyDescent="0.55000000000000004">
      <c r="B29" s="29" t="s">
        <v>263</v>
      </c>
      <c r="D29" s="84">
        <v>2000</v>
      </c>
      <c r="E29" s="6"/>
      <c r="F29" s="84">
        <v>1339823113</v>
      </c>
      <c r="G29" s="6"/>
      <c r="H29" s="84">
        <v>1367118164</v>
      </c>
      <c r="I29" s="6"/>
      <c r="J29" s="84">
        <v>-27295050</v>
      </c>
      <c r="K29" s="6"/>
      <c r="L29" s="84">
        <v>2000</v>
      </c>
      <c r="M29" s="6"/>
      <c r="N29" s="84">
        <v>1339823113</v>
      </c>
      <c r="O29" s="6"/>
      <c r="P29" s="84">
        <v>1278831745</v>
      </c>
      <c r="Q29" s="6"/>
      <c r="R29" s="84">
        <v>60991368</v>
      </c>
    </row>
    <row r="30" spans="2:18" ht="21.75" customHeight="1" x14ac:dyDescent="0.55000000000000004">
      <c r="B30" s="29" t="s">
        <v>189</v>
      </c>
      <c r="D30" s="84">
        <v>30000</v>
      </c>
      <c r="E30" s="6"/>
      <c r="F30" s="84">
        <v>665019450</v>
      </c>
      <c r="G30" s="6"/>
      <c r="H30" s="84">
        <v>761939325</v>
      </c>
      <c r="I30" s="6"/>
      <c r="J30" s="84">
        <v>-96919875</v>
      </c>
      <c r="K30" s="6"/>
      <c r="L30" s="84">
        <v>30000</v>
      </c>
      <c r="M30" s="6"/>
      <c r="N30" s="84">
        <v>665019450</v>
      </c>
      <c r="O30" s="6"/>
      <c r="P30" s="84">
        <v>621778274</v>
      </c>
      <c r="Q30" s="6"/>
      <c r="R30" s="84">
        <v>43241176</v>
      </c>
    </row>
    <row r="31" spans="2:18" ht="21.75" customHeight="1" x14ac:dyDescent="0.55000000000000004">
      <c r="B31" s="29" t="s">
        <v>246</v>
      </c>
      <c r="D31" s="84">
        <v>83708</v>
      </c>
      <c r="E31" s="6"/>
      <c r="F31" s="84">
        <v>254123148</v>
      </c>
      <c r="G31" s="6"/>
      <c r="H31" s="84">
        <v>222022156</v>
      </c>
      <c r="I31" s="6"/>
      <c r="J31" s="84">
        <v>32100992</v>
      </c>
      <c r="K31" s="6"/>
      <c r="L31" s="84">
        <v>83708</v>
      </c>
      <c r="M31" s="6"/>
      <c r="N31" s="84">
        <v>254123148</v>
      </c>
      <c r="O31" s="6"/>
      <c r="P31" s="84">
        <v>216044566</v>
      </c>
      <c r="Q31" s="6"/>
      <c r="R31" s="84">
        <v>38078582</v>
      </c>
    </row>
    <row r="32" spans="2:18" ht="21.75" customHeight="1" x14ac:dyDescent="0.55000000000000004">
      <c r="B32" s="29" t="s">
        <v>150</v>
      </c>
      <c r="D32" s="84">
        <v>196</v>
      </c>
      <c r="E32" s="6"/>
      <c r="F32" s="84">
        <v>160310110</v>
      </c>
      <c r="G32" s="6"/>
      <c r="H32" s="84">
        <v>159852533</v>
      </c>
      <c r="I32" s="6"/>
      <c r="J32" s="84">
        <v>457577</v>
      </c>
      <c r="K32" s="6"/>
      <c r="L32" s="84">
        <v>196</v>
      </c>
      <c r="M32" s="6"/>
      <c r="N32" s="84">
        <v>160310110</v>
      </c>
      <c r="O32" s="6"/>
      <c r="P32" s="84">
        <v>126242274</v>
      </c>
      <c r="Q32" s="6"/>
      <c r="R32" s="84">
        <v>34067836</v>
      </c>
    </row>
    <row r="33" spans="2:52" ht="21.75" customHeight="1" x14ac:dyDescent="0.55000000000000004">
      <c r="B33" s="29" t="s">
        <v>267</v>
      </c>
      <c r="D33" s="84">
        <v>1500</v>
      </c>
      <c r="E33" s="6"/>
      <c r="F33" s="84">
        <v>958788188</v>
      </c>
      <c r="G33" s="6"/>
      <c r="H33" s="84">
        <v>981048652</v>
      </c>
      <c r="I33" s="6"/>
      <c r="J33" s="84">
        <v>-22260463</v>
      </c>
      <c r="K33" s="6"/>
      <c r="L33" s="84">
        <v>1500</v>
      </c>
      <c r="M33" s="6"/>
      <c r="N33" s="84">
        <v>958788188</v>
      </c>
      <c r="O33" s="6"/>
      <c r="P33" s="84">
        <v>933169105</v>
      </c>
      <c r="Q33" s="6"/>
      <c r="R33" s="84">
        <v>25619083</v>
      </c>
    </row>
    <row r="34" spans="2:52" ht="21.75" customHeight="1" x14ac:dyDescent="0.55000000000000004">
      <c r="B34" s="29" t="s">
        <v>176</v>
      </c>
      <c r="D34" s="84">
        <v>300000</v>
      </c>
      <c r="E34" s="6"/>
      <c r="F34" s="84">
        <v>3316150800</v>
      </c>
      <c r="G34" s="6"/>
      <c r="H34" s="84">
        <v>2833042500</v>
      </c>
      <c r="I34" s="6"/>
      <c r="J34" s="84">
        <v>483108300</v>
      </c>
      <c r="K34" s="6"/>
      <c r="L34" s="84">
        <v>300000</v>
      </c>
      <c r="M34" s="6"/>
      <c r="N34" s="84">
        <v>3316150800</v>
      </c>
      <c r="O34" s="6"/>
      <c r="P34" s="84">
        <v>3298257916</v>
      </c>
      <c r="Q34" s="6"/>
      <c r="R34" s="84">
        <v>17892884</v>
      </c>
    </row>
    <row r="35" spans="2:52" ht="21.75" customHeight="1" x14ac:dyDescent="0.55000000000000004">
      <c r="B35" s="29" t="s">
        <v>277</v>
      </c>
      <c r="D35" s="84">
        <v>300000</v>
      </c>
      <c r="E35" s="6"/>
      <c r="F35" s="84">
        <v>545137020</v>
      </c>
      <c r="G35" s="6"/>
      <c r="H35" s="84">
        <v>555760264</v>
      </c>
      <c r="I35" s="6"/>
      <c r="J35" s="84">
        <v>-10623244</v>
      </c>
      <c r="K35" s="6"/>
      <c r="L35" s="84">
        <v>300000</v>
      </c>
      <c r="M35" s="6"/>
      <c r="N35" s="84">
        <v>545137020</v>
      </c>
      <c r="O35" s="6"/>
      <c r="P35" s="84">
        <v>555760264</v>
      </c>
      <c r="Q35" s="6"/>
      <c r="R35" s="84">
        <v>-10623244</v>
      </c>
    </row>
    <row r="36" spans="2:52" ht="21.75" customHeight="1" x14ac:dyDescent="0.55000000000000004">
      <c r="B36" s="29" t="s">
        <v>276</v>
      </c>
      <c r="D36" s="84">
        <v>250000</v>
      </c>
      <c r="E36" s="6"/>
      <c r="F36" s="84">
        <v>2000525625</v>
      </c>
      <c r="G36" s="6"/>
      <c r="H36" s="84">
        <v>2039149859</v>
      </c>
      <c r="I36" s="6"/>
      <c r="J36" s="84">
        <v>-38624234</v>
      </c>
      <c r="K36" s="6"/>
      <c r="L36" s="84">
        <v>250000</v>
      </c>
      <c r="M36" s="6"/>
      <c r="N36" s="84">
        <v>2000525625</v>
      </c>
      <c r="O36" s="6"/>
      <c r="P36" s="84">
        <v>2039149859</v>
      </c>
      <c r="Q36" s="6"/>
      <c r="R36" s="84">
        <v>-38624234</v>
      </c>
    </row>
    <row r="37" spans="2:52" ht="21.75" customHeight="1" x14ac:dyDescent="0.55000000000000004">
      <c r="B37" s="29" t="s">
        <v>275</v>
      </c>
      <c r="D37" s="84">
        <v>30000</v>
      </c>
      <c r="E37" s="6"/>
      <c r="F37" s="84">
        <v>5263841756</v>
      </c>
      <c r="G37" s="6"/>
      <c r="H37" s="84">
        <v>5347557755</v>
      </c>
      <c r="I37" s="6"/>
      <c r="J37" s="84">
        <v>-83715998</v>
      </c>
      <c r="K37" s="6"/>
      <c r="L37" s="84">
        <v>30000</v>
      </c>
      <c r="M37" s="6"/>
      <c r="N37" s="84">
        <v>5263841756</v>
      </c>
      <c r="O37" s="6"/>
      <c r="P37" s="84">
        <v>5347557755</v>
      </c>
      <c r="Q37" s="6"/>
      <c r="R37" s="84">
        <v>-83715998</v>
      </c>
      <c r="AI37" s="29"/>
      <c r="AK37" s="84"/>
      <c r="AL37" s="6"/>
      <c r="AM37" s="84"/>
      <c r="AN37" s="6"/>
      <c r="AO37" s="84"/>
      <c r="AP37" s="6"/>
      <c r="AQ37" s="84"/>
      <c r="AR37" s="6"/>
      <c r="AS37" s="84"/>
      <c r="AT37" s="6"/>
      <c r="AU37" s="84"/>
      <c r="AV37" s="6"/>
      <c r="AW37" s="84"/>
      <c r="AX37" s="6"/>
      <c r="AY37" s="84"/>
    </row>
    <row r="38" spans="2:52" ht="21.75" customHeight="1" x14ac:dyDescent="0.55000000000000004">
      <c r="B38" s="29" t="s">
        <v>151</v>
      </c>
      <c r="D38" s="84">
        <v>20000</v>
      </c>
      <c r="E38" s="6"/>
      <c r="F38" s="84">
        <v>1494057150</v>
      </c>
      <c r="G38" s="6"/>
      <c r="H38" s="84">
        <v>1459265400</v>
      </c>
      <c r="I38" s="6"/>
      <c r="J38" s="84">
        <v>34791750</v>
      </c>
      <c r="K38" s="6"/>
      <c r="L38" s="84">
        <v>20000</v>
      </c>
      <c r="M38" s="6"/>
      <c r="N38" s="84">
        <v>1494057150</v>
      </c>
      <c r="O38" s="6"/>
      <c r="P38" s="84">
        <v>1603402655</v>
      </c>
      <c r="Q38" s="6"/>
      <c r="R38" s="84">
        <v>-109345505</v>
      </c>
      <c r="AI38" s="29"/>
      <c r="AK38" s="84"/>
      <c r="AL38" s="6"/>
      <c r="AM38" s="84"/>
      <c r="AN38" s="6"/>
      <c r="AO38" s="84"/>
      <c r="AP38" s="6"/>
      <c r="AQ38" s="84"/>
      <c r="AR38" s="6"/>
      <c r="AS38" s="84"/>
      <c r="AT38" s="6"/>
      <c r="AU38" s="84"/>
      <c r="AV38" s="6"/>
      <c r="AW38" s="84"/>
      <c r="AX38" s="6"/>
      <c r="AY38" s="84"/>
    </row>
    <row r="39" spans="2:52" ht="21.75" customHeight="1" x14ac:dyDescent="0.55000000000000004">
      <c r="B39" s="4" t="s">
        <v>215</v>
      </c>
      <c r="D39" s="84">
        <v>90000</v>
      </c>
      <c r="E39" s="6"/>
      <c r="F39" s="84">
        <v>2682145710</v>
      </c>
      <c r="G39" s="6"/>
      <c r="H39" s="84">
        <v>2699143965</v>
      </c>
      <c r="I39" s="6"/>
      <c r="J39" s="84">
        <v>-16998255</v>
      </c>
      <c r="K39" s="6"/>
      <c r="L39" s="84">
        <v>90000</v>
      </c>
      <c r="M39" s="6"/>
      <c r="N39" s="84">
        <v>2682145710</v>
      </c>
      <c r="O39" s="6"/>
      <c r="P39" s="84">
        <v>3208969895</v>
      </c>
      <c r="Q39" s="6"/>
      <c r="R39" s="84">
        <v>-526824185</v>
      </c>
      <c r="AI39" s="29"/>
      <c r="AK39" s="84"/>
      <c r="AL39" s="6"/>
      <c r="AM39" s="84"/>
      <c r="AN39" s="6"/>
      <c r="AO39" s="84"/>
      <c r="AP39" s="6"/>
      <c r="AQ39" s="84"/>
      <c r="AR39" s="6"/>
      <c r="AS39" s="84"/>
      <c r="AT39" s="6"/>
      <c r="AU39" s="84"/>
      <c r="AV39" s="6"/>
      <c r="AW39" s="84"/>
      <c r="AX39" s="6"/>
      <c r="AY39" s="84"/>
    </row>
    <row r="40" spans="2:52" ht="21.75" customHeight="1" x14ac:dyDescent="0.55000000000000004">
      <c r="D40" s="84"/>
      <c r="E40" s="6"/>
      <c r="F40" s="84"/>
      <c r="G40" s="6"/>
      <c r="H40" s="84"/>
      <c r="I40" s="6"/>
      <c r="J40" s="84"/>
      <c r="K40" s="6"/>
      <c r="L40" s="84"/>
      <c r="M40" s="6"/>
      <c r="N40" s="84"/>
      <c r="O40" s="6"/>
      <c r="P40" s="84"/>
      <c r="Q40" s="6"/>
      <c r="R40" s="84"/>
      <c r="AI40" s="29"/>
      <c r="AK40" s="84"/>
      <c r="AL40" s="6"/>
      <c r="AM40" s="84"/>
      <c r="AN40" s="6"/>
      <c r="AO40" s="84"/>
      <c r="AP40" s="6"/>
      <c r="AQ40" s="84"/>
      <c r="AR40" s="6"/>
      <c r="AS40" s="84"/>
      <c r="AT40" s="6"/>
      <c r="AU40" s="84"/>
      <c r="AV40" s="6"/>
      <c r="AW40" s="84"/>
      <c r="AX40" s="6"/>
      <c r="AY40" s="84"/>
    </row>
    <row r="41" spans="2:52" ht="21.75" thickBot="1" x14ac:dyDescent="0.6">
      <c r="B41" s="43" t="s">
        <v>84</v>
      </c>
      <c r="D41" s="85">
        <f>SUM(D10:D39)</f>
        <v>6533846</v>
      </c>
      <c r="E41" s="6"/>
      <c r="F41" s="85">
        <f>SUM(F10:F39)</f>
        <v>169712240440</v>
      </c>
      <c r="G41" s="6"/>
      <c r="H41" s="85">
        <f>SUM(H10:H39)</f>
        <v>171076579441</v>
      </c>
      <c r="I41" s="6"/>
      <c r="J41" s="85">
        <f>SUM(J10:J39)</f>
        <v>-1364338995</v>
      </c>
      <c r="K41" s="6"/>
      <c r="L41" s="85">
        <f>SUM(L10:L39)</f>
        <v>6533846</v>
      </c>
      <c r="M41" s="6"/>
      <c r="N41" s="85">
        <f>SUM(N10:N39)</f>
        <v>169712240440</v>
      </c>
      <c r="O41" s="6"/>
      <c r="P41" s="85">
        <f>SUM(P10:P39)</f>
        <v>149259431297</v>
      </c>
      <c r="Q41" s="6"/>
      <c r="R41" s="85">
        <f>SUM(R10:R39)</f>
        <v>20452809144</v>
      </c>
      <c r="AI41" s="29"/>
      <c r="AK41" s="84"/>
      <c r="AL41" s="6"/>
      <c r="AM41" s="84"/>
      <c r="AN41" s="6"/>
      <c r="AO41" s="84"/>
      <c r="AP41" s="6"/>
      <c r="AQ41" s="84"/>
      <c r="AR41" s="6"/>
      <c r="AS41" s="84"/>
      <c r="AT41" s="6"/>
      <c r="AU41" s="84"/>
      <c r="AV41" s="6"/>
      <c r="AW41" s="84"/>
      <c r="AX41" s="6"/>
      <c r="AY41" s="84"/>
    </row>
    <row r="42" spans="2:52" ht="21.75" thickTop="1" x14ac:dyDescent="0.55000000000000004">
      <c r="AI42" s="29"/>
      <c r="AK42" s="84"/>
      <c r="AL42" s="6"/>
      <c r="AM42" s="84"/>
      <c r="AN42" s="6"/>
      <c r="AO42" s="84"/>
      <c r="AP42" s="6"/>
      <c r="AQ42" s="84"/>
      <c r="AR42" s="6"/>
      <c r="AS42" s="84"/>
      <c r="AT42" s="6"/>
      <c r="AU42" s="84"/>
      <c r="AV42" s="6"/>
      <c r="AW42" s="84"/>
      <c r="AX42" s="6"/>
      <c r="AY42" s="84"/>
    </row>
    <row r="43" spans="2:52" ht="30" x14ac:dyDescent="0.75">
      <c r="J43" s="54">
        <v>12</v>
      </c>
      <c r="L43" s="28"/>
      <c r="AI43" s="29"/>
      <c r="AK43" s="84"/>
      <c r="AL43" s="6"/>
      <c r="AM43" s="84"/>
      <c r="AN43" s="6"/>
      <c r="AO43" s="84"/>
      <c r="AP43" s="6"/>
      <c r="AQ43" s="84"/>
      <c r="AR43" s="6"/>
      <c r="AS43" s="84"/>
      <c r="AT43" s="6"/>
      <c r="AU43" s="84"/>
      <c r="AV43" s="6"/>
      <c r="AW43" s="84"/>
      <c r="AX43" s="6"/>
      <c r="AY43" s="84"/>
    </row>
    <row r="44" spans="2:52" x14ac:dyDescent="0.55000000000000004">
      <c r="AI44" s="29"/>
      <c r="AK44" s="84"/>
      <c r="AL44" s="6"/>
      <c r="AM44" s="84"/>
      <c r="AN44" s="6"/>
      <c r="AO44" s="84"/>
      <c r="AP44" s="6"/>
      <c r="AQ44" s="84"/>
      <c r="AR44" s="6"/>
      <c r="AS44" s="84"/>
      <c r="AT44" s="6"/>
      <c r="AU44" s="84"/>
      <c r="AV44" s="6"/>
      <c r="AW44" s="84"/>
      <c r="AX44" s="6"/>
      <c r="AY44" s="84"/>
    </row>
    <row r="45" spans="2:52" x14ac:dyDescent="0.55000000000000004">
      <c r="AI45" s="29"/>
      <c r="AK45" s="84"/>
      <c r="AL45" s="6"/>
      <c r="AM45" s="84"/>
      <c r="AN45" s="6"/>
      <c r="AO45" s="84"/>
      <c r="AP45" s="6"/>
      <c r="AQ45" s="84"/>
      <c r="AR45" s="6"/>
      <c r="AS45" s="84"/>
      <c r="AT45" s="6"/>
      <c r="AU45" s="84"/>
      <c r="AV45" s="6"/>
      <c r="AW45" s="84"/>
      <c r="AX45" s="6"/>
      <c r="AY45" s="84"/>
    </row>
    <row r="46" spans="2:52" x14ac:dyDescent="0.55000000000000004">
      <c r="AJ46" s="29"/>
      <c r="AL46" s="84"/>
      <c r="AM46" s="6"/>
      <c r="AN46" s="84"/>
      <c r="AO46" s="6"/>
      <c r="AP46" s="84"/>
      <c r="AQ46" s="6"/>
      <c r="AR46" s="84"/>
      <c r="AS46" s="6"/>
      <c r="AT46" s="84"/>
      <c r="AU46" s="6"/>
      <c r="AV46" s="84"/>
      <c r="AW46" s="6"/>
      <c r="AX46" s="84"/>
      <c r="AY46" s="6"/>
      <c r="AZ46" s="84"/>
    </row>
    <row r="47" spans="2:52" x14ac:dyDescent="0.55000000000000004">
      <c r="AJ47" s="29"/>
      <c r="AL47" s="84"/>
      <c r="AM47" s="6"/>
      <c r="AN47" s="84"/>
      <c r="AO47" s="6"/>
      <c r="AP47" s="84"/>
      <c r="AQ47" s="6"/>
      <c r="AR47" s="84"/>
      <c r="AS47" s="6"/>
      <c r="AT47" s="84"/>
      <c r="AU47" s="6"/>
      <c r="AV47" s="84"/>
      <c r="AW47" s="6"/>
      <c r="AX47" s="84"/>
      <c r="AY47" s="6"/>
      <c r="AZ47" s="84"/>
    </row>
    <row r="48" spans="2:52" x14ac:dyDescent="0.55000000000000004">
      <c r="AJ48" s="29"/>
      <c r="AL48" s="84"/>
      <c r="AM48" s="6"/>
      <c r="AN48" s="84"/>
      <c r="AO48" s="6"/>
      <c r="AP48" s="84"/>
      <c r="AQ48" s="6"/>
      <c r="AR48" s="84"/>
      <c r="AS48" s="6"/>
      <c r="AT48" s="84"/>
      <c r="AU48" s="6"/>
      <c r="AV48" s="84"/>
      <c r="AW48" s="6"/>
      <c r="AX48" s="84"/>
      <c r="AY48" s="6"/>
      <c r="AZ48" s="84"/>
    </row>
    <row r="49" spans="36:52" x14ac:dyDescent="0.55000000000000004">
      <c r="AJ49" s="29"/>
      <c r="AL49" s="84"/>
      <c r="AM49" s="6"/>
      <c r="AN49" s="84"/>
      <c r="AO49" s="6"/>
      <c r="AP49" s="84"/>
      <c r="AQ49" s="6"/>
      <c r="AR49" s="84"/>
      <c r="AS49" s="6"/>
      <c r="AT49" s="84"/>
      <c r="AU49" s="6"/>
      <c r="AV49" s="84"/>
      <c r="AW49" s="6"/>
      <c r="AX49" s="84"/>
      <c r="AY49" s="6"/>
      <c r="AZ49" s="84"/>
    </row>
    <row r="50" spans="36:52" x14ac:dyDescent="0.55000000000000004">
      <c r="AJ50" s="29"/>
      <c r="AL50" s="84"/>
      <c r="AM50" s="6"/>
      <c r="AN50" s="84"/>
      <c r="AO50" s="6"/>
      <c r="AP50" s="84"/>
      <c r="AQ50" s="6"/>
      <c r="AR50" s="84"/>
      <c r="AS50" s="6"/>
      <c r="AT50" s="84"/>
      <c r="AU50" s="6"/>
      <c r="AV50" s="84"/>
      <c r="AW50" s="6"/>
      <c r="AX50" s="84"/>
      <c r="AY50" s="6"/>
      <c r="AZ50" s="84"/>
    </row>
    <row r="51" spans="36:52" x14ac:dyDescent="0.55000000000000004">
      <c r="AJ51" s="29"/>
      <c r="AL51" s="84"/>
      <c r="AM51" s="6"/>
      <c r="AN51" s="84"/>
      <c r="AO51" s="6"/>
      <c r="AP51" s="84"/>
      <c r="AQ51" s="6"/>
      <c r="AR51" s="84"/>
      <c r="AS51" s="6"/>
      <c r="AT51" s="84"/>
      <c r="AU51" s="6"/>
      <c r="AV51" s="84"/>
      <c r="AW51" s="6"/>
      <c r="AX51" s="84"/>
      <c r="AY51" s="6"/>
      <c r="AZ51" s="84"/>
    </row>
    <row r="52" spans="36:52" x14ac:dyDescent="0.55000000000000004">
      <c r="AJ52" s="29"/>
      <c r="AL52" s="84"/>
      <c r="AM52" s="6"/>
      <c r="AN52" s="84"/>
      <c r="AO52" s="6"/>
      <c r="AP52" s="84"/>
      <c r="AQ52" s="6"/>
      <c r="AR52" s="84"/>
      <c r="AS52" s="6"/>
      <c r="AT52" s="84"/>
      <c r="AU52" s="6"/>
      <c r="AV52" s="84"/>
      <c r="AW52" s="6"/>
      <c r="AX52" s="84"/>
      <c r="AY52" s="6"/>
      <c r="AZ52" s="84"/>
    </row>
    <row r="53" spans="36:52" x14ac:dyDescent="0.55000000000000004">
      <c r="AJ53" s="29"/>
      <c r="AL53" s="84"/>
      <c r="AM53" s="6"/>
      <c r="AN53" s="84"/>
      <c r="AO53" s="6"/>
      <c r="AP53" s="84"/>
      <c r="AQ53" s="6"/>
      <c r="AR53" s="84"/>
      <c r="AS53" s="6"/>
      <c r="AT53" s="84"/>
      <c r="AU53" s="6"/>
      <c r="AV53" s="84"/>
      <c r="AW53" s="6"/>
      <c r="AX53" s="84"/>
      <c r="AY53" s="6"/>
      <c r="AZ53" s="84"/>
    </row>
    <row r="54" spans="36:52" x14ac:dyDescent="0.55000000000000004">
      <c r="AJ54" s="29"/>
      <c r="AL54" s="84"/>
      <c r="AM54" s="6"/>
      <c r="AN54" s="84"/>
      <c r="AO54" s="6"/>
      <c r="AP54" s="84"/>
      <c r="AQ54" s="6"/>
      <c r="AR54" s="84"/>
      <c r="AS54" s="6"/>
      <c r="AT54" s="84"/>
      <c r="AU54" s="6"/>
      <c r="AV54" s="84"/>
      <c r="AW54" s="6"/>
      <c r="AX54" s="84"/>
      <c r="AY54" s="6"/>
      <c r="AZ54" s="84"/>
    </row>
    <row r="55" spans="36:52" x14ac:dyDescent="0.55000000000000004">
      <c r="AJ55" s="29"/>
      <c r="AL55" s="84"/>
      <c r="AM55" s="6"/>
      <c r="AN55" s="84"/>
      <c r="AO55" s="6"/>
      <c r="AP55" s="84"/>
      <c r="AQ55" s="6"/>
      <c r="AR55" s="84"/>
      <c r="AS55" s="6"/>
      <c r="AT55" s="84"/>
      <c r="AU55" s="6"/>
      <c r="AV55" s="84"/>
      <c r="AW55" s="6"/>
      <c r="AX55" s="84"/>
      <c r="AY55" s="6"/>
      <c r="AZ55" s="84"/>
    </row>
    <row r="56" spans="36:52" x14ac:dyDescent="0.55000000000000004">
      <c r="AJ56" s="29"/>
      <c r="AL56" s="84"/>
      <c r="AM56" s="6"/>
      <c r="AN56" s="84"/>
      <c r="AO56" s="6"/>
      <c r="AP56" s="84"/>
      <c r="AQ56" s="6"/>
      <c r="AR56" s="84"/>
      <c r="AS56" s="6"/>
      <c r="AT56" s="84"/>
      <c r="AU56" s="6"/>
      <c r="AV56" s="84"/>
      <c r="AW56" s="6"/>
      <c r="AX56" s="84"/>
      <c r="AY56" s="6"/>
      <c r="AZ56" s="84"/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63"/>
  <sheetViews>
    <sheetView rightToLeft="1" view="pageBreakPreview" topLeftCell="A23" zoomScale="85" zoomScaleNormal="85" zoomScaleSheetLayoutView="85" workbookViewId="0">
      <selection activeCell="V44" sqref="V24:V44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 x14ac:dyDescent="0.55000000000000004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0" x14ac:dyDescent="0.55000000000000004">
      <c r="B6" s="13" t="s">
        <v>120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8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L8" s="148" t="s">
        <v>51</v>
      </c>
      <c r="M8" s="148" t="s">
        <v>51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</row>
    <row r="9" spans="2:28" s="4" customFormat="1" ht="63" customHeight="1" x14ac:dyDescent="0.55000000000000004">
      <c r="B9" s="178" t="s">
        <v>1</v>
      </c>
      <c r="D9" s="151" t="s">
        <v>5</v>
      </c>
      <c r="E9" s="41"/>
      <c r="F9" s="151" t="s">
        <v>65</v>
      </c>
      <c r="G9" s="41"/>
      <c r="H9" s="151" t="s">
        <v>66</v>
      </c>
      <c r="I9" s="41"/>
      <c r="J9" s="151" t="s">
        <v>68</v>
      </c>
      <c r="L9" s="151" t="s">
        <v>5</v>
      </c>
      <c r="M9" s="41"/>
      <c r="N9" s="151" t="s">
        <v>65</v>
      </c>
      <c r="O9" s="41"/>
      <c r="P9" s="151" t="s">
        <v>66</v>
      </c>
      <c r="Q9" s="41"/>
      <c r="R9" s="151" t="s">
        <v>68</v>
      </c>
    </row>
    <row r="10" spans="2:28" x14ac:dyDescent="0.55000000000000004">
      <c r="B10" s="37" t="s">
        <v>180</v>
      </c>
      <c r="D10" s="145">
        <v>23100</v>
      </c>
      <c r="E10" s="87"/>
      <c r="F10" s="145">
        <v>16093871471</v>
      </c>
      <c r="G10" s="87"/>
      <c r="H10" s="145">
        <v>13090151992</v>
      </c>
      <c r="I10" s="87"/>
      <c r="J10" s="145">
        <v>3003719479</v>
      </c>
      <c r="K10" s="87"/>
      <c r="L10" s="145">
        <v>66000</v>
      </c>
      <c r="M10" s="87"/>
      <c r="N10" s="145">
        <v>45257365651</v>
      </c>
      <c r="O10" s="87"/>
      <c r="P10" s="145">
        <v>36816853900</v>
      </c>
      <c r="Q10" s="87"/>
      <c r="R10" s="145">
        <v>8440511751</v>
      </c>
      <c r="V10" s="116">
        <v>6.5500000000000003E-2</v>
      </c>
    </row>
    <row r="11" spans="2:28" x14ac:dyDescent="0.55000000000000004">
      <c r="B11" s="2" t="s">
        <v>183</v>
      </c>
      <c r="D11" s="89">
        <v>0</v>
      </c>
      <c r="E11" s="87"/>
      <c r="F11" s="89">
        <v>0</v>
      </c>
      <c r="G11" s="87"/>
      <c r="H11" s="89">
        <v>0</v>
      </c>
      <c r="I11" s="87"/>
      <c r="J11" s="89">
        <v>0</v>
      </c>
      <c r="K11" s="87"/>
      <c r="L11" s="89">
        <v>30800</v>
      </c>
      <c r="M11" s="87"/>
      <c r="N11" s="89">
        <v>20483586688</v>
      </c>
      <c r="O11" s="87"/>
      <c r="P11" s="89">
        <v>17447604382</v>
      </c>
      <c r="Q11" s="87"/>
      <c r="R11" s="89">
        <v>3035982306</v>
      </c>
      <c r="V11" s="116"/>
    </row>
    <row r="12" spans="2:28" x14ac:dyDescent="0.55000000000000004">
      <c r="B12" s="2" t="s">
        <v>179</v>
      </c>
      <c r="D12" s="89">
        <v>0</v>
      </c>
      <c r="E12" s="87"/>
      <c r="F12" s="89">
        <v>0</v>
      </c>
      <c r="G12" s="87"/>
      <c r="H12" s="89">
        <v>0</v>
      </c>
      <c r="I12" s="87"/>
      <c r="J12" s="89">
        <v>0</v>
      </c>
      <c r="K12" s="87"/>
      <c r="L12" s="89">
        <v>574276</v>
      </c>
      <c r="M12" s="87"/>
      <c r="N12" s="89">
        <v>8479711851</v>
      </c>
      <c r="O12" s="87"/>
      <c r="P12" s="89">
        <v>5503081317</v>
      </c>
      <c r="Q12" s="87"/>
      <c r="R12" s="89">
        <v>2976630534</v>
      </c>
      <c r="V12" s="116"/>
    </row>
    <row r="13" spans="2:28" x14ac:dyDescent="0.55000000000000004">
      <c r="B13" s="2" t="s">
        <v>187</v>
      </c>
      <c r="D13" s="89">
        <v>0</v>
      </c>
      <c r="E13" s="87"/>
      <c r="F13" s="89">
        <v>0</v>
      </c>
      <c r="G13" s="87"/>
      <c r="H13" s="89">
        <v>0</v>
      </c>
      <c r="I13" s="87"/>
      <c r="J13" s="89">
        <v>0</v>
      </c>
      <c r="K13" s="87"/>
      <c r="L13" s="89">
        <v>857261</v>
      </c>
      <c r="M13" s="87"/>
      <c r="N13" s="89">
        <v>12308514933</v>
      </c>
      <c r="O13" s="87"/>
      <c r="P13" s="89">
        <v>10643482110</v>
      </c>
      <c r="Q13" s="87"/>
      <c r="R13" s="89">
        <v>1665032823</v>
      </c>
      <c r="V13" s="116"/>
    </row>
    <row r="14" spans="2:28" x14ac:dyDescent="0.55000000000000004">
      <c r="B14" s="2" t="s">
        <v>189</v>
      </c>
      <c r="D14" s="89">
        <v>0</v>
      </c>
      <c r="E14" s="87"/>
      <c r="F14" s="89">
        <v>0</v>
      </c>
      <c r="G14" s="87"/>
      <c r="H14" s="89">
        <v>0</v>
      </c>
      <c r="I14" s="87"/>
      <c r="J14" s="89">
        <v>0</v>
      </c>
      <c r="K14" s="87"/>
      <c r="L14" s="89">
        <v>280000</v>
      </c>
      <c r="M14" s="87"/>
      <c r="N14" s="89">
        <v>6860718059</v>
      </c>
      <c r="O14" s="87"/>
      <c r="P14" s="89">
        <v>5803263901</v>
      </c>
      <c r="Q14" s="87"/>
      <c r="R14" s="89">
        <v>1057454158</v>
      </c>
      <c r="V14" s="116"/>
    </row>
    <row r="15" spans="2:28" x14ac:dyDescent="0.55000000000000004">
      <c r="B15" s="2" t="s">
        <v>201</v>
      </c>
      <c r="D15" s="89">
        <v>0</v>
      </c>
      <c r="E15" s="87"/>
      <c r="F15" s="89">
        <v>0</v>
      </c>
      <c r="G15" s="87"/>
      <c r="H15" s="89">
        <v>0</v>
      </c>
      <c r="I15" s="87"/>
      <c r="J15" s="89">
        <v>0</v>
      </c>
      <c r="K15" s="87"/>
      <c r="L15" s="89">
        <v>16000</v>
      </c>
      <c r="M15" s="87"/>
      <c r="N15" s="89">
        <v>15967397732</v>
      </c>
      <c r="O15" s="87"/>
      <c r="P15" s="89">
        <v>15109859157</v>
      </c>
      <c r="Q15" s="87"/>
      <c r="R15" s="89">
        <v>857538575</v>
      </c>
      <c r="V15" s="116"/>
    </row>
    <row r="16" spans="2:28" x14ac:dyDescent="0.55000000000000004">
      <c r="B16" s="2" t="s">
        <v>190</v>
      </c>
      <c r="D16" s="89">
        <v>0</v>
      </c>
      <c r="E16" s="87"/>
      <c r="F16" s="89">
        <v>0</v>
      </c>
      <c r="G16" s="87"/>
      <c r="H16" s="89">
        <v>0</v>
      </c>
      <c r="I16" s="87"/>
      <c r="J16" s="89">
        <v>0</v>
      </c>
      <c r="K16" s="87"/>
      <c r="L16" s="89">
        <v>500000</v>
      </c>
      <c r="M16" s="87"/>
      <c r="N16" s="89">
        <v>4476360041</v>
      </c>
      <c r="O16" s="87"/>
      <c r="P16" s="89">
        <v>3653133750</v>
      </c>
      <c r="Q16" s="87"/>
      <c r="R16" s="89">
        <v>823226291</v>
      </c>
      <c r="V16" s="116"/>
    </row>
    <row r="17" spans="2:22" x14ac:dyDescent="0.55000000000000004">
      <c r="B17" s="2" t="s">
        <v>184</v>
      </c>
      <c r="D17" s="89">
        <v>0</v>
      </c>
      <c r="E17" s="87"/>
      <c r="F17" s="89">
        <v>0</v>
      </c>
      <c r="G17" s="87"/>
      <c r="H17" s="89">
        <v>0</v>
      </c>
      <c r="I17" s="87"/>
      <c r="J17" s="89">
        <v>0</v>
      </c>
      <c r="K17" s="87"/>
      <c r="L17" s="89">
        <v>10000</v>
      </c>
      <c r="M17" s="87"/>
      <c r="N17" s="89">
        <v>10000000000</v>
      </c>
      <c r="O17" s="87"/>
      <c r="P17" s="89">
        <v>9185752176</v>
      </c>
      <c r="Q17" s="87"/>
      <c r="R17" s="89">
        <v>814247824</v>
      </c>
      <c r="V17" s="116"/>
    </row>
    <row r="18" spans="2:22" x14ac:dyDescent="0.55000000000000004">
      <c r="B18" s="2" t="s">
        <v>156</v>
      </c>
      <c r="D18" s="89">
        <v>0</v>
      </c>
      <c r="E18" s="87"/>
      <c r="F18" s="89">
        <v>0</v>
      </c>
      <c r="G18" s="87"/>
      <c r="H18" s="89">
        <v>0</v>
      </c>
      <c r="I18" s="87"/>
      <c r="J18" s="89">
        <v>0</v>
      </c>
      <c r="K18" s="87"/>
      <c r="L18" s="89">
        <v>10000</v>
      </c>
      <c r="M18" s="87"/>
      <c r="N18" s="89">
        <v>9697242060</v>
      </c>
      <c r="O18" s="87"/>
      <c r="P18" s="89">
        <v>8898386876</v>
      </c>
      <c r="Q18" s="87"/>
      <c r="R18" s="89">
        <v>798855184</v>
      </c>
      <c r="V18" s="116"/>
    </row>
    <row r="19" spans="2:22" x14ac:dyDescent="0.55000000000000004">
      <c r="B19" s="2" t="s">
        <v>217</v>
      </c>
      <c r="D19" s="89">
        <v>0</v>
      </c>
      <c r="E19" s="87"/>
      <c r="F19" s="89">
        <v>0</v>
      </c>
      <c r="G19" s="87"/>
      <c r="H19" s="89">
        <v>0</v>
      </c>
      <c r="I19" s="87"/>
      <c r="J19" s="89">
        <v>0</v>
      </c>
      <c r="K19" s="87"/>
      <c r="L19" s="89">
        <v>10000</v>
      </c>
      <c r="M19" s="87"/>
      <c r="N19" s="89">
        <v>10000000000</v>
      </c>
      <c r="O19" s="87"/>
      <c r="P19" s="89">
        <v>9237323958</v>
      </c>
      <c r="Q19" s="87"/>
      <c r="R19" s="89">
        <v>762676042</v>
      </c>
      <c r="V19" s="116"/>
    </row>
    <row r="20" spans="2:22" x14ac:dyDescent="0.55000000000000004">
      <c r="B20" s="2" t="s">
        <v>161</v>
      </c>
      <c r="D20" s="89">
        <v>0</v>
      </c>
      <c r="E20" s="87"/>
      <c r="F20" s="89">
        <v>0</v>
      </c>
      <c r="G20" s="87"/>
      <c r="H20" s="89">
        <v>0</v>
      </c>
      <c r="I20" s="87"/>
      <c r="J20" s="89">
        <v>0</v>
      </c>
      <c r="K20" s="87"/>
      <c r="L20" s="89">
        <v>7200</v>
      </c>
      <c r="M20" s="87"/>
      <c r="N20" s="89">
        <v>7200000000</v>
      </c>
      <c r="O20" s="87"/>
      <c r="P20" s="89">
        <v>6478825500</v>
      </c>
      <c r="Q20" s="87"/>
      <c r="R20" s="89">
        <v>721174500</v>
      </c>
      <c r="V20" s="116"/>
    </row>
    <row r="21" spans="2:22" x14ac:dyDescent="0.55000000000000004">
      <c r="B21" s="2" t="s">
        <v>197</v>
      </c>
      <c r="D21" s="89">
        <v>0</v>
      </c>
      <c r="E21" s="87"/>
      <c r="F21" s="89">
        <v>0</v>
      </c>
      <c r="G21" s="87"/>
      <c r="H21" s="89">
        <v>0</v>
      </c>
      <c r="I21" s="87"/>
      <c r="J21" s="89">
        <v>0</v>
      </c>
      <c r="K21" s="87"/>
      <c r="L21" s="89">
        <v>15600</v>
      </c>
      <c r="M21" s="87"/>
      <c r="N21" s="89">
        <v>15600000000</v>
      </c>
      <c r="O21" s="87"/>
      <c r="P21" s="89">
        <v>14967613381</v>
      </c>
      <c r="Q21" s="87"/>
      <c r="R21" s="89">
        <v>632386619</v>
      </c>
      <c r="V21" s="116"/>
    </row>
    <row r="22" spans="2:22" x14ac:dyDescent="0.55000000000000004">
      <c r="B22" s="2" t="s">
        <v>196</v>
      </c>
      <c r="D22" s="89">
        <v>0</v>
      </c>
      <c r="E22" s="87"/>
      <c r="F22" s="89">
        <v>0</v>
      </c>
      <c r="G22" s="87"/>
      <c r="H22" s="89">
        <v>0</v>
      </c>
      <c r="I22" s="87"/>
      <c r="J22" s="89">
        <v>0</v>
      </c>
      <c r="K22" s="87"/>
      <c r="L22" s="89">
        <v>359000</v>
      </c>
      <c r="M22" s="87"/>
      <c r="N22" s="89">
        <v>9306594525</v>
      </c>
      <c r="O22" s="87"/>
      <c r="P22" s="89">
        <v>8677703115</v>
      </c>
      <c r="Q22" s="87"/>
      <c r="R22" s="89">
        <v>628891410</v>
      </c>
      <c r="V22" s="116"/>
    </row>
    <row r="23" spans="2:22" x14ac:dyDescent="0.55000000000000004">
      <c r="B23" s="2" t="s">
        <v>192</v>
      </c>
      <c r="D23" s="89">
        <v>0</v>
      </c>
      <c r="E23" s="87"/>
      <c r="F23" s="89">
        <v>0</v>
      </c>
      <c r="G23" s="87"/>
      <c r="H23" s="89">
        <v>0</v>
      </c>
      <c r="I23" s="87"/>
      <c r="J23" s="89">
        <v>0</v>
      </c>
      <c r="K23" s="87"/>
      <c r="L23" s="89">
        <v>6600</v>
      </c>
      <c r="M23" s="87"/>
      <c r="N23" s="89">
        <v>6471419411</v>
      </c>
      <c r="O23" s="87"/>
      <c r="P23" s="89">
        <v>5996990494</v>
      </c>
      <c r="Q23" s="87"/>
      <c r="R23" s="89">
        <v>474428917</v>
      </c>
      <c r="V23" s="116"/>
    </row>
    <row r="24" spans="2:22" x14ac:dyDescent="0.55000000000000004">
      <c r="B24" s="2" t="s">
        <v>101</v>
      </c>
      <c r="D24" s="89">
        <v>0</v>
      </c>
      <c r="E24" s="87"/>
      <c r="F24" s="89">
        <v>0</v>
      </c>
      <c r="G24" s="87"/>
      <c r="H24" s="89">
        <v>0</v>
      </c>
      <c r="I24" s="87"/>
      <c r="J24" s="89">
        <v>0</v>
      </c>
      <c r="K24" s="87"/>
      <c r="L24" s="89">
        <v>11800</v>
      </c>
      <c r="M24" s="87"/>
      <c r="N24" s="89">
        <v>8693528015</v>
      </c>
      <c r="O24" s="87"/>
      <c r="P24" s="89">
        <v>8257812480</v>
      </c>
      <c r="Q24" s="87"/>
      <c r="R24" s="89">
        <v>435715535</v>
      </c>
    </row>
    <row r="25" spans="2:22" x14ac:dyDescent="0.55000000000000004">
      <c r="B25" s="2" t="s">
        <v>104</v>
      </c>
      <c r="D25" s="89">
        <v>8000</v>
      </c>
      <c r="E25" s="87"/>
      <c r="F25" s="89">
        <v>7998550000</v>
      </c>
      <c r="G25" s="87"/>
      <c r="H25" s="89">
        <v>7598622500</v>
      </c>
      <c r="I25" s="87"/>
      <c r="J25" s="89">
        <v>399927500</v>
      </c>
      <c r="K25" s="87"/>
      <c r="L25" s="89">
        <v>8000</v>
      </c>
      <c r="M25" s="87"/>
      <c r="N25" s="89">
        <v>7998550000</v>
      </c>
      <c r="O25" s="87"/>
      <c r="P25" s="89">
        <v>7598622500</v>
      </c>
      <c r="Q25" s="87"/>
      <c r="R25" s="89">
        <v>399927500</v>
      </c>
    </row>
    <row r="26" spans="2:22" x14ac:dyDescent="0.55000000000000004">
      <c r="B26" s="2" t="s">
        <v>200</v>
      </c>
      <c r="D26" s="89">
        <v>0</v>
      </c>
      <c r="E26" s="87"/>
      <c r="F26" s="89">
        <v>0</v>
      </c>
      <c r="G26" s="87"/>
      <c r="H26" s="89">
        <v>0</v>
      </c>
      <c r="I26" s="87"/>
      <c r="J26" s="89">
        <v>0</v>
      </c>
      <c r="K26" s="87"/>
      <c r="L26" s="89">
        <v>12100</v>
      </c>
      <c r="M26" s="87"/>
      <c r="N26" s="89">
        <v>11388316189</v>
      </c>
      <c r="O26" s="87"/>
      <c r="P26" s="89">
        <v>11019916991</v>
      </c>
      <c r="Q26" s="87"/>
      <c r="R26" s="89">
        <v>368399198</v>
      </c>
    </row>
    <row r="27" spans="2:22" x14ac:dyDescent="0.55000000000000004">
      <c r="B27" s="2" t="s">
        <v>150</v>
      </c>
      <c r="D27" s="89">
        <v>0</v>
      </c>
      <c r="E27" s="87"/>
      <c r="F27" s="89">
        <v>0</v>
      </c>
      <c r="G27" s="87"/>
      <c r="H27" s="89">
        <v>0</v>
      </c>
      <c r="I27" s="87"/>
      <c r="J27" s="89">
        <v>0</v>
      </c>
      <c r="K27" s="87"/>
      <c r="L27" s="89">
        <v>3804</v>
      </c>
      <c r="M27" s="87"/>
      <c r="N27" s="89">
        <v>2814048945</v>
      </c>
      <c r="O27" s="87"/>
      <c r="P27" s="89">
        <v>2450130673</v>
      </c>
      <c r="Q27" s="87"/>
      <c r="R27" s="89">
        <v>363918272</v>
      </c>
    </row>
    <row r="28" spans="2:22" x14ac:dyDescent="0.55000000000000004">
      <c r="B28" s="2" t="s">
        <v>195</v>
      </c>
      <c r="D28" s="89">
        <v>0</v>
      </c>
      <c r="E28" s="87"/>
      <c r="F28" s="89">
        <v>0</v>
      </c>
      <c r="G28" s="87"/>
      <c r="H28" s="89">
        <v>0</v>
      </c>
      <c r="I28" s="87"/>
      <c r="J28" s="89">
        <v>0</v>
      </c>
      <c r="K28" s="87"/>
      <c r="L28" s="89">
        <v>492596</v>
      </c>
      <c r="M28" s="87"/>
      <c r="N28" s="89">
        <v>4815046192</v>
      </c>
      <c r="O28" s="87"/>
      <c r="P28" s="89">
        <v>4460948940</v>
      </c>
      <c r="Q28" s="87"/>
      <c r="R28" s="89">
        <v>354097252</v>
      </c>
    </row>
    <row r="29" spans="2:22" x14ac:dyDescent="0.55000000000000004">
      <c r="B29" s="2" t="s">
        <v>214</v>
      </c>
      <c r="D29" s="89">
        <v>0</v>
      </c>
      <c r="E29" s="87"/>
      <c r="F29" s="89">
        <v>0</v>
      </c>
      <c r="G29" s="87"/>
      <c r="H29" s="89">
        <v>0</v>
      </c>
      <c r="I29" s="87"/>
      <c r="J29" s="89">
        <v>0</v>
      </c>
      <c r="K29" s="87"/>
      <c r="L29" s="89">
        <v>150000</v>
      </c>
      <c r="M29" s="87"/>
      <c r="N29" s="89">
        <v>7147573848</v>
      </c>
      <c r="O29" s="87"/>
      <c r="P29" s="89">
        <v>6842349340</v>
      </c>
      <c r="Q29" s="87"/>
      <c r="R29" s="89">
        <v>305224508</v>
      </c>
    </row>
    <row r="30" spans="2:22" x14ac:dyDescent="0.55000000000000004">
      <c r="B30" s="2" t="s">
        <v>216</v>
      </c>
      <c r="D30" s="89">
        <v>0</v>
      </c>
      <c r="E30" s="87"/>
      <c r="F30" s="89">
        <v>0</v>
      </c>
      <c r="G30" s="87"/>
      <c r="H30" s="89">
        <v>0</v>
      </c>
      <c r="I30" s="87"/>
      <c r="J30" s="89">
        <v>0</v>
      </c>
      <c r="K30" s="87"/>
      <c r="L30" s="89">
        <v>5000</v>
      </c>
      <c r="M30" s="87"/>
      <c r="N30" s="89">
        <v>5000000000</v>
      </c>
      <c r="O30" s="87"/>
      <c r="P30" s="89">
        <v>4710353595</v>
      </c>
      <c r="Q30" s="87"/>
      <c r="R30" s="89">
        <v>289646405</v>
      </c>
    </row>
    <row r="31" spans="2:22" x14ac:dyDescent="0.55000000000000004">
      <c r="B31" s="2" t="s">
        <v>248</v>
      </c>
      <c r="D31" s="89">
        <v>0</v>
      </c>
      <c r="E31" s="87"/>
      <c r="F31" s="89">
        <v>0</v>
      </c>
      <c r="G31" s="87"/>
      <c r="H31" s="89">
        <v>0</v>
      </c>
      <c r="I31" s="87"/>
      <c r="J31" s="89">
        <v>0</v>
      </c>
      <c r="K31" s="87"/>
      <c r="L31" s="89">
        <v>200000</v>
      </c>
      <c r="M31" s="87"/>
      <c r="N31" s="89">
        <v>1177261887</v>
      </c>
      <c r="O31" s="87"/>
      <c r="P31" s="89">
        <v>931545345</v>
      </c>
      <c r="Q31" s="87"/>
      <c r="R31" s="89">
        <v>245716542</v>
      </c>
    </row>
    <row r="32" spans="2:22" x14ac:dyDescent="0.55000000000000004">
      <c r="B32" s="2" t="s">
        <v>223</v>
      </c>
      <c r="D32" s="89">
        <v>1096458</v>
      </c>
      <c r="E32" s="87"/>
      <c r="F32" s="89">
        <v>2495780882</v>
      </c>
      <c r="G32" s="87"/>
      <c r="H32" s="89">
        <v>2540550701</v>
      </c>
      <c r="I32" s="87"/>
      <c r="J32" s="89">
        <v>-44769819</v>
      </c>
      <c r="K32" s="87"/>
      <c r="L32" s="89">
        <v>3996459</v>
      </c>
      <c r="M32" s="87"/>
      <c r="N32" s="89">
        <v>9426495475</v>
      </c>
      <c r="O32" s="87"/>
      <c r="P32" s="89">
        <v>9260005134</v>
      </c>
      <c r="Q32" s="87"/>
      <c r="R32" s="89">
        <v>166490341</v>
      </c>
    </row>
    <row r="33" spans="2:22" x14ac:dyDescent="0.55000000000000004">
      <c r="B33" s="2" t="s">
        <v>218</v>
      </c>
      <c r="D33" s="89">
        <v>0</v>
      </c>
      <c r="E33" s="87"/>
      <c r="F33" s="89">
        <v>0</v>
      </c>
      <c r="G33" s="87"/>
      <c r="H33" s="89">
        <v>0</v>
      </c>
      <c r="I33" s="87"/>
      <c r="J33" s="89">
        <v>0</v>
      </c>
      <c r="K33" s="87"/>
      <c r="L33" s="89">
        <v>14600</v>
      </c>
      <c r="M33" s="87"/>
      <c r="N33" s="89">
        <v>11044247871</v>
      </c>
      <c r="O33" s="87"/>
      <c r="P33" s="89">
        <v>10902176681</v>
      </c>
      <c r="Q33" s="87"/>
      <c r="R33" s="89">
        <v>142071190</v>
      </c>
    </row>
    <row r="34" spans="2:22" x14ac:dyDescent="0.55000000000000004">
      <c r="B34" s="2" t="s">
        <v>198</v>
      </c>
      <c r="D34" s="89">
        <v>0</v>
      </c>
      <c r="E34" s="87"/>
      <c r="F34" s="89">
        <v>0</v>
      </c>
      <c r="G34" s="87"/>
      <c r="H34" s="89">
        <v>0</v>
      </c>
      <c r="I34" s="87"/>
      <c r="J34" s="89">
        <v>0</v>
      </c>
      <c r="K34" s="87"/>
      <c r="L34" s="89">
        <v>7300</v>
      </c>
      <c r="M34" s="87"/>
      <c r="N34" s="89">
        <v>7300000000</v>
      </c>
      <c r="O34" s="87"/>
      <c r="P34" s="89">
        <v>7183921848</v>
      </c>
      <c r="Q34" s="87"/>
      <c r="R34" s="89">
        <v>116078152</v>
      </c>
    </row>
    <row r="35" spans="2:22" x14ac:dyDescent="0.55000000000000004">
      <c r="B35" s="2" t="s">
        <v>98</v>
      </c>
      <c r="D35" s="89">
        <v>0</v>
      </c>
      <c r="E35" s="87"/>
      <c r="F35" s="89">
        <v>0</v>
      </c>
      <c r="G35" s="87"/>
      <c r="H35" s="89">
        <v>0</v>
      </c>
      <c r="I35" s="87"/>
      <c r="J35" s="89">
        <v>0</v>
      </c>
      <c r="K35" s="87"/>
      <c r="L35" s="89">
        <v>3900</v>
      </c>
      <c r="M35" s="87"/>
      <c r="N35" s="89">
        <v>2892225693</v>
      </c>
      <c r="O35" s="87"/>
      <c r="P35" s="89">
        <v>2796815815</v>
      </c>
      <c r="Q35" s="87"/>
      <c r="R35" s="89">
        <v>95409878</v>
      </c>
    </row>
    <row r="36" spans="2:22" x14ac:dyDescent="0.55000000000000004">
      <c r="B36" s="2" t="s">
        <v>260</v>
      </c>
      <c r="D36" s="89">
        <v>8000</v>
      </c>
      <c r="E36" s="87"/>
      <c r="F36" s="89">
        <v>7998550000</v>
      </c>
      <c r="G36" s="87"/>
      <c r="H36" s="89">
        <v>7915074344</v>
      </c>
      <c r="I36" s="87"/>
      <c r="J36" s="89">
        <v>83475656</v>
      </c>
      <c r="K36" s="87"/>
      <c r="L36" s="89">
        <v>8000</v>
      </c>
      <c r="M36" s="87"/>
      <c r="N36" s="89">
        <v>7998550000</v>
      </c>
      <c r="O36" s="87"/>
      <c r="P36" s="89">
        <v>7915074344</v>
      </c>
      <c r="Q36" s="87"/>
      <c r="R36" s="89">
        <v>83475656</v>
      </c>
    </row>
    <row r="37" spans="2:22" x14ac:dyDescent="0.55000000000000004">
      <c r="B37" s="2" t="s">
        <v>246</v>
      </c>
      <c r="D37" s="89">
        <v>0</v>
      </c>
      <c r="E37" s="87"/>
      <c r="F37" s="89">
        <v>0</v>
      </c>
      <c r="G37" s="87"/>
      <c r="H37" s="89">
        <v>0</v>
      </c>
      <c r="I37" s="87"/>
      <c r="J37" s="89">
        <v>0</v>
      </c>
      <c r="K37" s="87"/>
      <c r="L37" s="89">
        <v>335223</v>
      </c>
      <c r="M37" s="87"/>
      <c r="N37" s="89">
        <v>1176989534</v>
      </c>
      <c r="O37" s="87"/>
      <c r="P37" s="89">
        <v>1118037389</v>
      </c>
      <c r="Q37" s="87"/>
      <c r="R37" s="89">
        <v>58952145</v>
      </c>
    </row>
    <row r="38" spans="2:22" x14ac:dyDescent="0.55000000000000004">
      <c r="B38" s="2" t="s">
        <v>263</v>
      </c>
      <c r="D38" s="89">
        <v>0</v>
      </c>
      <c r="E38" s="87"/>
      <c r="F38" s="89">
        <v>0</v>
      </c>
      <c r="G38" s="87"/>
      <c r="H38" s="89">
        <v>0</v>
      </c>
      <c r="I38" s="87"/>
      <c r="J38" s="89">
        <v>0</v>
      </c>
      <c r="K38" s="87"/>
      <c r="L38" s="89">
        <v>5000</v>
      </c>
      <c r="M38" s="87"/>
      <c r="N38" s="89">
        <v>3239412750</v>
      </c>
      <c r="O38" s="87"/>
      <c r="P38" s="89">
        <v>3197079364</v>
      </c>
      <c r="Q38" s="87"/>
      <c r="R38" s="89">
        <v>42333386</v>
      </c>
    </row>
    <row r="39" spans="2:22" x14ac:dyDescent="0.55000000000000004">
      <c r="B39" s="2" t="s">
        <v>103</v>
      </c>
      <c r="D39" s="89">
        <v>0</v>
      </c>
      <c r="E39" s="87"/>
      <c r="F39" s="89">
        <v>0</v>
      </c>
      <c r="G39" s="87"/>
      <c r="H39" s="89">
        <v>0</v>
      </c>
      <c r="I39" s="87"/>
      <c r="J39" s="89">
        <v>0</v>
      </c>
      <c r="K39" s="87"/>
      <c r="L39" s="89">
        <v>600</v>
      </c>
      <c r="M39" s="87"/>
      <c r="N39" s="89">
        <v>443019690</v>
      </c>
      <c r="O39" s="87"/>
      <c r="P39" s="89">
        <v>403982833</v>
      </c>
      <c r="Q39" s="87"/>
      <c r="R39" s="89">
        <v>39036857</v>
      </c>
    </row>
    <row r="40" spans="2:22" x14ac:dyDescent="0.55000000000000004">
      <c r="B40" s="2" t="s">
        <v>153</v>
      </c>
      <c r="D40" s="89">
        <v>0</v>
      </c>
      <c r="E40" s="87"/>
      <c r="F40" s="89">
        <v>0</v>
      </c>
      <c r="G40" s="87"/>
      <c r="H40" s="89">
        <v>0</v>
      </c>
      <c r="I40" s="87"/>
      <c r="J40" s="89">
        <v>0</v>
      </c>
      <c r="K40" s="87"/>
      <c r="L40" s="89">
        <v>80706</v>
      </c>
      <c r="M40" s="87"/>
      <c r="N40" s="89">
        <v>1130381514</v>
      </c>
      <c r="O40" s="87"/>
      <c r="P40" s="89">
        <v>1095082160</v>
      </c>
      <c r="Q40" s="87"/>
      <c r="R40" s="89">
        <v>35299354</v>
      </c>
    </row>
    <row r="41" spans="2:22" x14ac:dyDescent="0.55000000000000004">
      <c r="B41" s="2" t="s">
        <v>267</v>
      </c>
      <c r="D41" s="89">
        <v>0</v>
      </c>
      <c r="E41" s="87"/>
      <c r="F41" s="89">
        <v>0</v>
      </c>
      <c r="G41" s="87"/>
      <c r="H41" s="89">
        <v>0</v>
      </c>
      <c r="I41" s="87"/>
      <c r="J41" s="89">
        <v>0</v>
      </c>
      <c r="K41" s="87"/>
      <c r="L41" s="89">
        <v>2000</v>
      </c>
      <c r="M41" s="87"/>
      <c r="N41" s="89">
        <v>1256292261</v>
      </c>
      <c r="O41" s="87"/>
      <c r="P41" s="89">
        <v>1244225475</v>
      </c>
      <c r="Q41" s="87"/>
      <c r="R41" s="89">
        <v>12066786</v>
      </c>
    </row>
    <row r="42" spans="2:22" x14ac:dyDescent="0.55000000000000004">
      <c r="B42" s="2" t="s">
        <v>170</v>
      </c>
      <c r="D42" s="89">
        <v>0</v>
      </c>
      <c r="E42" s="87"/>
      <c r="F42" s="89">
        <v>0</v>
      </c>
      <c r="G42" s="87"/>
      <c r="H42" s="89">
        <v>0</v>
      </c>
      <c r="I42" s="87"/>
      <c r="J42" s="89">
        <v>0</v>
      </c>
      <c r="K42" s="87"/>
      <c r="L42" s="89">
        <v>500</v>
      </c>
      <c r="M42" s="87"/>
      <c r="N42" s="89">
        <v>335489184</v>
      </c>
      <c r="O42" s="87"/>
      <c r="P42" s="89">
        <v>326189109</v>
      </c>
      <c r="Q42" s="87"/>
      <c r="R42" s="89">
        <v>9300075</v>
      </c>
    </row>
    <row r="43" spans="2:22" x14ac:dyDescent="0.55000000000000004">
      <c r="B43" s="2" t="s">
        <v>159</v>
      </c>
      <c r="D43" s="89">
        <v>0</v>
      </c>
      <c r="E43" s="87"/>
      <c r="F43" s="89">
        <v>0</v>
      </c>
      <c r="G43" s="87"/>
      <c r="H43" s="89">
        <v>0</v>
      </c>
      <c r="I43" s="87"/>
      <c r="J43" s="89">
        <v>0</v>
      </c>
      <c r="K43" s="87"/>
      <c r="L43" s="89">
        <v>600</v>
      </c>
      <c r="M43" s="87"/>
      <c r="N43" s="89">
        <v>600000000</v>
      </c>
      <c r="O43" s="87"/>
      <c r="P43" s="89">
        <v>591888700</v>
      </c>
      <c r="Q43" s="87"/>
      <c r="R43" s="89">
        <v>8111300</v>
      </c>
    </row>
    <row r="44" spans="2:22" x14ac:dyDescent="0.55000000000000004">
      <c r="B44" s="2" t="s">
        <v>202</v>
      </c>
      <c r="D44" s="89">
        <v>0</v>
      </c>
      <c r="E44" s="87"/>
      <c r="F44" s="89">
        <v>0</v>
      </c>
      <c r="G44" s="87"/>
      <c r="H44" s="89">
        <v>0</v>
      </c>
      <c r="I44" s="87"/>
      <c r="J44" s="89">
        <v>0</v>
      </c>
      <c r="K44" s="87"/>
      <c r="L44" s="89">
        <v>200</v>
      </c>
      <c r="M44" s="87"/>
      <c r="N44" s="89">
        <v>179561451</v>
      </c>
      <c r="O44" s="87"/>
      <c r="P44" s="89">
        <v>172024168</v>
      </c>
      <c r="Q44" s="87"/>
      <c r="R44" s="89">
        <v>7537283</v>
      </c>
    </row>
    <row r="45" spans="2:22" x14ac:dyDescent="0.55000000000000004">
      <c r="B45" s="2" t="s">
        <v>191</v>
      </c>
      <c r="D45" s="89">
        <v>0</v>
      </c>
      <c r="E45" s="87"/>
      <c r="F45" s="89">
        <v>0</v>
      </c>
      <c r="G45" s="87"/>
      <c r="H45" s="89">
        <v>0</v>
      </c>
      <c r="I45" s="87"/>
      <c r="J45" s="89">
        <v>0</v>
      </c>
      <c r="K45" s="87"/>
      <c r="L45" s="89">
        <v>940</v>
      </c>
      <c r="M45" s="87"/>
      <c r="N45" s="89">
        <v>23313457</v>
      </c>
      <c r="O45" s="87"/>
      <c r="P45" s="89">
        <v>16753917</v>
      </c>
      <c r="Q45" s="87"/>
      <c r="R45" s="89">
        <v>6559540</v>
      </c>
      <c r="V45" s="116"/>
    </row>
    <row r="46" spans="2:22" x14ac:dyDescent="0.55000000000000004">
      <c r="B46" s="2" t="s">
        <v>203</v>
      </c>
      <c r="D46" s="89">
        <v>0</v>
      </c>
      <c r="E46" s="87"/>
      <c r="F46" s="89">
        <v>0</v>
      </c>
      <c r="G46" s="87"/>
      <c r="H46" s="89">
        <v>0</v>
      </c>
      <c r="I46" s="87"/>
      <c r="J46" s="89">
        <v>0</v>
      </c>
      <c r="K46" s="87"/>
      <c r="L46" s="89">
        <v>71</v>
      </c>
      <c r="M46" s="87"/>
      <c r="N46" s="89">
        <v>1482131</v>
      </c>
      <c r="O46" s="87"/>
      <c r="P46" s="89">
        <v>891145</v>
      </c>
      <c r="Q46" s="87"/>
      <c r="R46" s="89">
        <v>590986</v>
      </c>
      <c r="V46" s="116"/>
    </row>
    <row r="47" spans="2:22" x14ac:dyDescent="0.55000000000000004">
      <c r="B47" s="2" t="s">
        <v>169</v>
      </c>
      <c r="D47" s="89">
        <v>0</v>
      </c>
      <c r="E47" s="87"/>
      <c r="F47" s="89">
        <v>0</v>
      </c>
      <c r="G47" s="87"/>
      <c r="H47" s="89">
        <v>0</v>
      </c>
      <c r="I47" s="87"/>
      <c r="J47" s="89">
        <v>0</v>
      </c>
      <c r="K47" s="87"/>
      <c r="L47" s="89">
        <v>60981</v>
      </c>
      <c r="M47" s="87"/>
      <c r="N47" s="89">
        <v>849958463</v>
      </c>
      <c r="O47" s="87"/>
      <c r="P47" s="89">
        <v>849866645</v>
      </c>
      <c r="Q47" s="87"/>
      <c r="R47" s="89">
        <v>91817</v>
      </c>
      <c r="V47" s="116"/>
    </row>
    <row r="48" spans="2:22" x14ac:dyDescent="0.55000000000000004">
      <c r="B48" s="2" t="s">
        <v>152</v>
      </c>
      <c r="D48" s="89">
        <v>0</v>
      </c>
      <c r="E48" s="87"/>
      <c r="F48" s="89">
        <v>0</v>
      </c>
      <c r="G48" s="87"/>
      <c r="H48" s="89">
        <v>0</v>
      </c>
      <c r="I48" s="87"/>
      <c r="J48" s="89">
        <v>0</v>
      </c>
      <c r="K48" s="87"/>
      <c r="L48" s="89">
        <v>1</v>
      </c>
      <c r="M48" s="87"/>
      <c r="N48" s="89">
        <v>1</v>
      </c>
      <c r="O48" s="87"/>
      <c r="P48" s="89">
        <v>9701</v>
      </c>
      <c r="Q48" s="87"/>
      <c r="R48" s="89">
        <v>-9700</v>
      </c>
      <c r="V48" s="116"/>
    </row>
    <row r="49" spans="2:22" x14ac:dyDescent="0.55000000000000004">
      <c r="B49" s="2" t="s">
        <v>13</v>
      </c>
      <c r="D49" s="89">
        <v>0</v>
      </c>
      <c r="E49" s="87"/>
      <c r="F49" s="89">
        <v>0</v>
      </c>
      <c r="G49" s="87"/>
      <c r="H49" s="89">
        <v>0</v>
      </c>
      <c r="I49" s="87"/>
      <c r="J49" s="89">
        <v>0</v>
      </c>
      <c r="K49" s="87"/>
      <c r="L49" s="89">
        <v>937</v>
      </c>
      <c r="M49" s="87"/>
      <c r="N49" s="89">
        <v>5318438</v>
      </c>
      <c r="O49" s="87"/>
      <c r="P49" s="89">
        <v>5796558</v>
      </c>
      <c r="Q49" s="87"/>
      <c r="R49" s="89">
        <v>-478120</v>
      </c>
      <c r="V49" s="116"/>
    </row>
    <row r="50" spans="2:22" x14ac:dyDescent="0.55000000000000004">
      <c r="B50" s="2" t="s">
        <v>154</v>
      </c>
      <c r="D50" s="89">
        <v>0</v>
      </c>
      <c r="E50" s="87"/>
      <c r="F50" s="89">
        <v>0</v>
      </c>
      <c r="G50" s="87"/>
      <c r="H50" s="89">
        <v>0</v>
      </c>
      <c r="I50" s="87"/>
      <c r="J50" s="89">
        <v>0</v>
      </c>
      <c r="K50" s="87"/>
      <c r="L50" s="89">
        <v>469</v>
      </c>
      <c r="M50" s="87"/>
      <c r="N50" s="89">
        <v>51</v>
      </c>
      <c r="O50" s="87"/>
      <c r="P50" s="89">
        <v>1844790</v>
      </c>
      <c r="Q50" s="87"/>
      <c r="R50" s="89">
        <v>-1844738</v>
      </c>
      <c r="V50" s="116"/>
    </row>
    <row r="51" spans="2:22" x14ac:dyDescent="0.55000000000000004">
      <c r="B51" s="2" t="s">
        <v>14</v>
      </c>
      <c r="D51" s="89">
        <v>0</v>
      </c>
      <c r="E51" s="87"/>
      <c r="F51" s="89">
        <v>0</v>
      </c>
      <c r="G51" s="87"/>
      <c r="H51" s="89">
        <v>0</v>
      </c>
      <c r="I51" s="87"/>
      <c r="J51" s="89">
        <v>0</v>
      </c>
      <c r="K51" s="87"/>
      <c r="L51" s="89">
        <v>832075</v>
      </c>
      <c r="M51" s="87"/>
      <c r="N51" s="89">
        <v>4841908135</v>
      </c>
      <c r="O51" s="87"/>
      <c r="P51" s="89">
        <v>4871761263</v>
      </c>
      <c r="Q51" s="87"/>
      <c r="R51" s="89">
        <v>-29853128</v>
      </c>
      <c r="V51" s="116"/>
    </row>
    <row r="52" spans="2:22" x14ac:dyDescent="0.55000000000000004">
      <c r="B52" s="2" t="s">
        <v>151</v>
      </c>
      <c r="D52" s="89">
        <v>0</v>
      </c>
      <c r="E52" s="87"/>
      <c r="F52" s="89">
        <v>0</v>
      </c>
      <c r="G52" s="87"/>
      <c r="H52" s="89">
        <v>0</v>
      </c>
      <c r="I52" s="87"/>
      <c r="J52" s="89">
        <v>0</v>
      </c>
      <c r="K52" s="87"/>
      <c r="L52" s="89">
        <v>16434</v>
      </c>
      <c r="M52" s="87"/>
      <c r="N52" s="89">
        <v>1205612875</v>
      </c>
      <c r="O52" s="87"/>
      <c r="P52" s="89">
        <v>1317515952</v>
      </c>
      <c r="Q52" s="87"/>
      <c r="R52" s="89">
        <v>-111903077</v>
      </c>
      <c r="V52" s="116"/>
    </row>
    <row r="53" spans="2:22" x14ac:dyDescent="0.55000000000000004">
      <c r="B53" s="2" t="s">
        <v>265</v>
      </c>
      <c r="D53" s="89">
        <v>0</v>
      </c>
      <c r="E53" s="87"/>
      <c r="F53" s="89">
        <v>0</v>
      </c>
      <c r="G53" s="87"/>
      <c r="H53" s="89">
        <v>0</v>
      </c>
      <c r="I53" s="87"/>
      <c r="J53" s="89">
        <v>0</v>
      </c>
      <c r="K53" s="87"/>
      <c r="L53" s="89">
        <v>270000</v>
      </c>
      <c r="M53" s="87"/>
      <c r="N53" s="89">
        <v>2114940790</v>
      </c>
      <c r="O53" s="87"/>
      <c r="P53" s="89">
        <v>2228723822</v>
      </c>
      <c r="Q53" s="87"/>
      <c r="R53" s="89">
        <v>-113783032</v>
      </c>
      <c r="V53" s="116"/>
    </row>
    <row r="54" spans="2:22" x14ac:dyDescent="0.55000000000000004">
      <c r="B54" s="2" t="s">
        <v>215</v>
      </c>
      <c r="D54" s="89">
        <v>0</v>
      </c>
      <c r="E54" s="87"/>
      <c r="F54" s="89">
        <v>0</v>
      </c>
      <c r="G54" s="87"/>
      <c r="H54" s="89">
        <v>0</v>
      </c>
      <c r="I54" s="87"/>
      <c r="J54" s="89">
        <v>0</v>
      </c>
      <c r="K54" s="87"/>
      <c r="L54" s="89">
        <v>60000</v>
      </c>
      <c r="M54" s="87"/>
      <c r="N54" s="89">
        <v>1927438630</v>
      </c>
      <c r="O54" s="87"/>
      <c r="P54" s="89">
        <v>2139313262</v>
      </c>
      <c r="Q54" s="87"/>
      <c r="R54" s="89">
        <v>-211874632</v>
      </c>
      <c r="V54" s="116"/>
    </row>
    <row r="55" spans="2:22" x14ac:dyDescent="0.55000000000000004">
      <c r="B55" s="2" t="s">
        <v>176</v>
      </c>
      <c r="D55" s="89">
        <v>0</v>
      </c>
      <c r="E55" s="87"/>
      <c r="F55" s="89">
        <v>0</v>
      </c>
      <c r="G55" s="87"/>
      <c r="H55" s="89">
        <v>0</v>
      </c>
      <c r="I55" s="87"/>
      <c r="J55" s="89">
        <v>0</v>
      </c>
      <c r="K55" s="87"/>
      <c r="L55" s="89">
        <v>220000</v>
      </c>
      <c r="M55" s="87"/>
      <c r="N55" s="89">
        <v>2121302745</v>
      </c>
      <c r="O55" s="87"/>
      <c r="P55" s="89">
        <v>2418722444</v>
      </c>
      <c r="Q55" s="87"/>
      <c r="R55" s="89">
        <v>-297419699</v>
      </c>
      <c r="V55" s="116"/>
    </row>
    <row r="56" spans="2:22" x14ac:dyDescent="0.55000000000000004">
      <c r="B56" s="2" t="s">
        <v>155</v>
      </c>
      <c r="D56" s="89">
        <v>0</v>
      </c>
      <c r="E56" s="87"/>
      <c r="F56" s="89">
        <v>0</v>
      </c>
      <c r="G56" s="87"/>
      <c r="H56" s="89">
        <v>0</v>
      </c>
      <c r="I56" s="87"/>
      <c r="J56" s="89">
        <v>0</v>
      </c>
      <c r="K56" s="87"/>
      <c r="L56" s="89">
        <v>106000</v>
      </c>
      <c r="M56" s="87"/>
      <c r="N56" s="89">
        <v>7316595640</v>
      </c>
      <c r="O56" s="87"/>
      <c r="P56" s="89">
        <v>7659294417</v>
      </c>
      <c r="Q56" s="87"/>
      <c r="R56" s="89">
        <v>-342698777</v>
      </c>
      <c r="V56" s="116"/>
    </row>
    <row r="57" spans="2:22" x14ac:dyDescent="0.55000000000000004">
      <c r="B57" s="2" t="s">
        <v>224</v>
      </c>
      <c r="D57" s="89">
        <v>0</v>
      </c>
      <c r="E57" s="87"/>
      <c r="F57" s="89">
        <v>0</v>
      </c>
      <c r="G57" s="87"/>
      <c r="H57" s="89">
        <v>0</v>
      </c>
      <c r="I57" s="87"/>
      <c r="J57" s="89">
        <v>0</v>
      </c>
      <c r="K57" s="87"/>
      <c r="L57" s="89">
        <v>40000</v>
      </c>
      <c r="M57" s="87"/>
      <c r="N57" s="89">
        <v>3754383164</v>
      </c>
      <c r="O57" s="87"/>
      <c r="P57" s="89">
        <v>4285691620</v>
      </c>
      <c r="Q57" s="87"/>
      <c r="R57" s="89">
        <v>-531308456</v>
      </c>
      <c r="V57" s="116"/>
    </row>
    <row r="58" spans="2:22" x14ac:dyDescent="0.55000000000000004">
      <c r="B58" s="2" t="s">
        <v>188</v>
      </c>
      <c r="D58" s="89">
        <v>0</v>
      </c>
      <c r="E58" s="87"/>
      <c r="F58" s="89">
        <v>0</v>
      </c>
      <c r="G58" s="87"/>
      <c r="H58" s="89">
        <v>0</v>
      </c>
      <c r="I58" s="87"/>
      <c r="J58" s="89">
        <v>0</v>
      </c>
      <c r="K58" s="87"/>
      <c r="L58" s="89">
        <v>41000</v>
      </c>
      <c r="M58" s="87"/>
      <c r="N58" s="89">
        <v>5380971363</v>
      </c>
      <c r="O58" s="87"/>
      <c r="P58" s="89">
        <v>7601003325</v>
      </c>
      <c r="Q58" s="87"/>
      <c r="R58" s="89">
        <v>-2220031962</v>
      </c>
      <c r="V58" s="116"/>
    </row>
    <row r="59" spans="2:22" x14ac:dyDescent="0.55000000000000004">
      <c r="B59" s="2" t="s">
        <v>178</v>
      </c>
      <c r="D59" s="89">
        <v>0</v>
      </c>
      <c r="E59" s="87"/>
      <c r="F59" s="89">
        <v>0</v>
      </c>
      <c r="G59" s="87"/>
      <c r="H59" s="89">
        <v>0</v>
      </c>
      <c r="I59" s="87"/>
      <c r="J59" s="89">
        <v>0</v>
      </c>
      <c r="K59" s="87"/>
      <c r="L59" s="89">
        <v>400000</v>
      </c>
      <c r="M59" s="87"/>
      <c r="N59" s="89">
        <v>9426834170</v>
      </c>
      <c r="O59" s="87"/>
      <c r="P59" s="89">
        <v>12815292600</v>
      </c>
      <c r="Q59" s="87"/>
      <c r="R59" s="89">
        <v>-3388458430</v>
      </c>
      <c r="V59" s="116"/>
    </row>
    <row r="60" spans="2:22" x14ac:dyDescent="0.55000000000000004">
      <c r="D60" s="3"/>
      <c r="F60" s="3"/>
      <c r="H60" s="3"/>
      <c r="J60" s="3"/>
      <c r="L60" s="3"/>
      <c r="N60" s="3"/>
      <c r="P60" s="3"/>
      <c r="R60" s="3"/>
    </row>
    <row r="61" spans="2:22" ht="21.75" thickBot="1" x14ac:dyDescent="0.6">
      <c r="B61" s="30" t="s">
        <v>84</v>
      </c>
      <c r="D61" s="9">
        <f>SUM(D10:D60)</f>
        <v>1135558</v>
      </c>
      <c r="E61" s="9">
        <f>SUM(E10:E59)</f>
        <v>0</v>
      </c>
      <c r="F61" s="9">
        <f>SUM(F10:F60)</f>
        <v>34586752353</v>
      </c>
      <c r="G61" s="9">
        <f>SUM(G10:G59)</f>
        <v>0</v>
      </c>
      <c r="H61" s="9">
        <f>SUM(H10:H60)</f>
        <v>31144399537</v>
      </c>
      <c r="I61" s="9">
        <f>SUM(I10:I59)</f>
        <v>0</v>
      </c>
      <c r="J61" s="9">
        <f>SUM(J10:J60)</f>
        <v>3442352816</v>
      </c>
      <c r="K61" s="9">
        <f>SUM(K10:K59)</f>
        <v>0</v>
      </c>
      <c r="L61" s="9">
        <f>SUM(L10:L60)</f>
        <v>10130033</v>
      </c>
      <c r="M61" s="9">
        <f>SUM(M10:M59)</f>
        <v>0</v>
      </c>
      <c r="N61" s="9">
        <f>SUM(N10:N60)</f>
        <v>317135961503</v>
      </c>
      <c r="O61" s="9">
        <f>SUM(O10:O59)</f>
        <v>0</v>
      </c>
      <c r="P61" s="9">
        <f>SUM(P10:P60)</f>
        <v>297110538362</v>
      </c>
      <c r="Q61" s="9">
        <f>SUM(Q10:Q59)</f>
        <v>0</v>
      </c>
      <c r="R61" s="64">
        <f>SUM(R10:R60)</f>
        <v>20025423141</v>
      </c>
    </row>
    <row r="62" spans="2:22" ht="21.75" thickTop="1" x14ac:dyDescent="0.55000000000000004"/>
    <row r="63" spans="2:22" ht="26.25" x14ac:dyDescent="0.65">
      <c r="J63" s="26">
        <v>13</v>
      </c>
    </row>
  </sheetData>
  <sortState xmlns:xlrd2="http://schemas.microsoft.com/office/spreadsheetml/2017/richdata2" ref="B10:R59">
    <sortCondition descending="1" ref="R10:R5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5"/>
  <sheetViews>
    <sheetView rightToLeft="1" view="pageBreakPreview" topLeftCell="A28" zoomScale="85" zoomScaleNormal="70" zoomScaleSheetLayoutView="85" workbookViewId="0">
      <selection activeCell="V41" sqref="V10:V4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6"/>
      <c r="R2" s="16"/>
      <c r="S2" s="16"/>
      <c r="T2" s="16"/>
      <c r="U2" s="16"/>
    </row>
    <row r="3" spans="2:28" ht="30" x14ac:dyDescent="0.6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6"/>
      <c r="R3" s="16"/>
    </row>
    <row r="4" spans="2:28" ht="30" x14ac:dyDescent="0.6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121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49" t="s">
        <v>52</v>
      </c>
      <c r="D7" s="150" t="s">
        <v>50</v>
      </c>
      <c r="E7" s="150" t="s">
        <v>50</v>
      </c>
      <c r="F7" s="150" t="s">
        <v>50</v>
      </c>
      <c r="G7" s="150" t="s">
        <v>50</v>
      </c>
      <c r="H7" s="150" t="s">
        <v>50</v>
      </c>
      <c r="I7" s="150" t="s">
        <v>50</v>
      </c>
      <c r="J7" s="150" t="s">
        <v>50</v>
      </c>
      <c r="L7" s="150" t="s">
        <v>51</v>
      </c>
      <c r="M7" s="150" t="s">
        <v>51</v>
      </c>
      <c r="N7" s="150" t="s">
        <v>51</v>
      </c>
      <c r="O7" s="150" t="s">
        <v>51</v>
      </c>
      <c r="P7" s="150" t="s">
        <v>51</v>
      </c>
      <c r="Q7" s="150" t="s">
        <v>51</v>
      </c>
      <c r="R7" s="150" t="s">
        <v>51</v>
      </c>
    </row>
    <row r="8" spans="2:28" s="45" customFormat="1" ht="48" customHeight="1" x14ac:dyDescent="0.75">
      <c r="B8" s="149" t="s">
        <v>52</v>
      </c>
      <c r="D8" s="190" t="s">
        <v>73</v>
      </c>
      <c r="E8" s="46"/>
      <c r="F8" s="190" t="s">
        <v>70</v>
      </c>
      <c r="G8" s="46"/>
      <c r="H8" s="190" t="s">
        <v>71</v>
      </c>
      <c r="I8" s="46"/>
      <c r="J8" s="190" t="s">
        <v>74</v>
      </c>
      <c r="L8" s="190" t="s">
        <v>73</v>
      </c>
      <c r="M8" s="46"/>
      <c r="N8" s="190" t="s">
        <v>70</v>
      </c>
      <c r="O8" s="46"/>
      <c r="P8" s="190" t="s">
        <v>71</v>
      </c>
      <c r="Q8" s="46"/>
      <c r="R8" s="190" t="s">
        <v>74</v>
      </c>
    </row>
    <row r="9" spans="2:28" ht="21.75" x14ac:dyDescent="0.6">
      <c r="B9" s="41" t="s">
        <v>180</v>
      </c>
      <c r="C9" s="4"/>
      <c r="D9" s="83">
        <v>0</v>
      </c>
      <c r="E9" s="6"/>
      <c r="F9" s="83">
        <v>-4333232246</v>
      </c>
      <c r="G9" s="6"/>
      <c r="H9" s="83">
        <v>3003719479</v>
      </c>
      <c r="I9" s="6"/>
      <c r="J9" s="83">
        <v>-1329512767</v>
      </c>
      <c r="K9" s="6"/>
      <c r="L9" s="83">
        <v>0</v>
      </c>
      <c r="M9" s="6"/>
      <c r="N9" s="83">
        <v>7093609530</v>
      </c>
      <c r="O9" s="6"/>
      <c r="P9" s="83">
        <v>8440511751</v>
      </c>
      <c r="Q9" s="4"/>
      <c r="R9" s="83">
        <v>15534121281</v>
      </c>
    </row>
    <row r="10" spans="2:28" ht="21.75" x14ac:dyDescent="0.6">
      <c r="B10" s="4" t="s">
        <v>156</v>
      </c>
      <c r="C10" s="4"/>
      <c r="D10" s="84">
        <v>449665059</v>
      </c>
      <c r="E10" s="6"/>
      <c r="F10" s="84">
        <v>0</v>
      </c>
      <c r="G10" s="6"/>
      <c r="H10" s="84">
        <v>0</v>
      </c>
      <c r="I10" s="6"/>
      <c r="J10" s="84">
        <v>449665059</v>
      </c>
      <c r="K10" s="6"/>
      <c r="L10" s="84">
        <v>6547319310</v>
      </c>
      <c r="M10" s="6"/>
      <c r="N10" s="84">
        <v>3321313304</v>
      </c>
      <c r="O10" s="6"/>
      <c r="P10" s="84">
        <v>798855184</v>
      </c>
      <c r="Q10" s="4"/>
      <c r="R10" s="84">
        <v>10667487798</v>
      </c>
      <c r="V10" s="119">
        <v>-2.8E-3</v>
      </c>
    </row>
    <row r="11" spans="2:28" ht="21.75" x14ac:dyDescent="0.6">
      <c r="B11" s="4" t="s">
        <v>99</v>
      </c>
      <c r="C11" s="4"/>
      <c r="D11" s="84">
        <v>0</v>
      </c>
      <c r="E11" s="6"/>
      <c r="F11" s="84">
        <v>292882471</v>
      </c>
      <c r="G11" s="6"/>
      <c r="H11" s="84">
        <v>0</v>
      </c>
      <c r="I11" s="6"/>
      <c r="J11" s="84">
        <v>292882471</v>
      </c>
      <c r="K11" s="6"/>
      <c r="L11" s="84">
        <v>0</v>
      </c>
      <c r="M11" s="6"/>
      <c r="N11" s="84">
        <v>3348987536</v>
      </c>
      <c r="O11" s="6"/>
      <c r="P11" s="84">
        <v>0</v>
      </c>
      <c r="Q11" s="4"/>
      <c r="R11" s="84">
        <v>3348987536</v>
      </c>
      <c r="V11" s="119">
        <v>-6.1000000000000004E-3</v>
      </c>
    </row>
    <row r="12" spans="2:28" ht="21.75" x14ac:dyDescent="0.6">
      <c r="B12" s="4" t="s">
        <v>183</v>
      </c>
      <c r="C12" s="4"/>
      <c r="D12" s="84">
        <v>0</v>
      </c>
      <c r="E12" s="6"/>
      <c r="F12" s="84">
        <v>0</v>
      </c>
      <c r="G12" s="6"/>
      <c r="H12" s="84">
        <v>0</v>
      </c>
      <c r="I12" s="6"/>
      <c r="J12" s="84">
        <v>0</v>
      </c>
      <c r="K12" s="6"/>
      <c r="L12" s="84">
        <v>0</v>
      </c>
      <c r="M12" s="6"/>
      <c r="N12" s="84">
        <v>0</v>
      </c>
      <c r="O12" s="6"/>
      <c r="P12" s="84">
        <v>3035982306</v>
      </c>
      <c r="Q12" s="4"/>
      <c r="R12" s="84">
        <v>3035982306</v>
      </c>
    </row>
    <row r="13" spans="2:28" ht="21.75" x14ac:dyDescent="0.6">
      <c r="B13" s="4" t="s">
        <v>104</v>
      </c>
      <c r="C13" s="4"/>
      <c r="D13" s="84">
        <v>107773317</v>
      </c>
      <c r="E13" s="6"/>
      <c r="F13" s="84">
        <v>0</v>
      </c>
      <c r="G13" s="6"/>
      <c r="H13" s="84">
        <v>399927500</v>
      </c>
      <c r="I13" s="6"/>
      <c r="J13" s="84">
        <v>507700817</v>
      </c>
      <c r="K13" s="6"/>
      <c r="L13" s="84">
        <v>1427066168</v>
      </c>
      <c r="M13" s="6"/>
      <c r="N13" s="84">
        <v>0</v>
      </c>
      <c r="O13" s="6"/>
      <c r="P13" s="84">
        <v>399927500</v>
      </c>
      <c r="Q13" s="4"/>
      <c r="R13" s="84">
        <v>1826993668</v>
      </c>
      <c r="V13" s="1">
        <f>SUM(V10:V11)</f>
        <v>-8.8999999999999999E-3</v>
      </c>
    </row>
    <row r="14" spans="2:28" ht="21.75" x14ac:dyDescent="0.6">
      <c r="B14" s="4" t="s">
        <v>161</v>
      </c>
      <c r="C14" s="4"/>
      <c r="D14" s="84">
        <v>0</v>
      </c>
      <c r="E14" s="6"/>
      <c r="F14" s="84">
        <v>0</v>
      </c>
      <c r="G14" s="6"/>
      <c r="H14" s="84">
        <v>0</v>
      </c>
      <c r="I14" s="6"/>
      <c r="J14" s="84">
        <v>0</v>
      </c>
      <c r="K14" s="6"/>
      <c r="L14" s="84">
        <v>1018692721</v>
      </c>
      <c r="M14" s="6"/>
      <c r="N14" s="84">
        <v>0</v>
      </c>
      <c r="O14" s="6"/>
      <c r="P14" s="84">
        <v>721174500</v>
      </c>
      <c r="Q14" s="4"/>
      <c r="R14" s="84">
        <v>1739867221</v>
      </c>
    </row>
    <row r="15" spans="2:28" ht="21.75" x14ac:dyDescent="0.6">
      <c r="B15" s="4" t="s">
        <v>239</v>
      </c>
      <c r="C15" s="4"/>
      <c r="D15" s="84">
        <v>0</v>
      </c>
      <c r="E15" s="6"/>
      <c r="F15" s="84">
        <v>116147345</v>
      </c>
      <c r="G15" s="6"/>
      <c r="H15" s="84">
        <v>0</v>
      </c>
      <c r="I15" s="6"/>
      <c r="J15" s="84">
        <v>116147345</v>
      </c>
      <c r="K15" s="6"/>
      <c r="L15" s="84">
        <v>0</v>
      </c>
      <c r="M15" s="6"/>
      <c r="N15" s="84">
        <v>1306801305</v>
      </c>
      <c r="O15" s="6"/>
      <c r="P15" s="84">
        <v>0</v>
      </c>
      <c r="Q15" s="4"/>
      <c r="R15" s="84">
        <v>1306801305</v>
      </c>
    </row>
    <row r="16" spans="2:28" ht="21.75" x14ac:dyDescent="0.6">
      <c r="B16" s="4" t="s">
        <v>254</v>
      </c>
      <c r="C16" s="4"/>
      <c r="D16" s="84">
        <v>0</v>
      </c>
      <c r="E16" s="6"/>
      <c r="F16" s="84">
        <v>664960490</v>
      </c>
      <c r="G16" s="6"/>
      <c r="H16" s="84">
        <v>0</v>
      </c>
      <c r="I16" s="6"/>
      <c r="J16" s="84">
        <v>664960490</v>
      </c>
      <c r="K16" s="6"/>
      <c r="L16" s="84">
        <v>0</v>
      </c>
      <c r="M16" s="6"/>
      <c r="N16" s="84">
        <v>1303133571</v>
      </c>
      <c r="O16" s="6"/>
      <c r="P16" s="84">
        <v>0</v>
      </c>
      <c r="Q16" s="4"/>
      <c r="R16" s="84">
        <v>1303133571</v>
      </c>
    </row>
    <row r="17" spans="2:18" ht="21.75" x14ac:dyDescent="0.6">
      <c r="B17" s="4" t="s">
        <v>101</v>
      </c>
      <c r="C17" s="4"/>
      <c r="D17" s="84">
        <v>0</v>
      </c>
      <c r="E17" s="6"/>
      <c r="F17" s="84">
        <v>67470918</v>
      </c>
      <c r="G17" s="6"/>
      <c r="H17" s="84">
        <v>0</v>
      </c>
      <c r="I17" s="6"/>
      <c r="J17" s="84">
        <v>67470918</v>
      </c>
      <c r="K17" s="6"/>
      <c r="L17" s="84">
        <v>0</v>
      </c>
      <c r="M17" s="6"/>
      <c r="N17" s="84">
        <v>719833523</v>
      </c>
      <c r="O17" s="6"/>
      <c r="P17" s="84">
        <v>435715535</v>
      </c>
      <c r="Q17" s="4"/>
      <c r="R17" s="84">
        <v>1155549058</v>
      </c>
    </row>
    <row r="18" spans="2:18" ht="21.75" x14ac:dyDescent="0.6">
      <c r="B18" s="4" t="s">
        <v>242</v>
      </c>
      <c r="C18" s="4"/>
      <c r="D18" s="84">
        <v>0</v>
      </c>
      <c r="E18" s="6"/>
      <c r="F18" s="84">
        <v>130218394</v>
      </c>
      <c r="G18" s="6"/>
      <c r="H18" s="84">
        <v>0</v>
      </c>
      <c r="I18" s="6"/>
      <c r="J18" s="84">
        <v>130218394</v>
      </c>
      <c r="K18" s="6"/>
      <c r="L18" s="84">
        <v>0</v>
      </c>
      <c r="M18" s="6"/>
      <c r="N18" s="84">
        <v>891199080</v>
      </c>
      <c r="O18" s="6"/>
      <c r="P18" s="84">
        <v>0</v>
      </c>
      <c r="Q18" s="4"/>
      <c r="R18" s="84">
        <v>891199080</v>
      </c>
    </row>
    <row r="19" spans="2:18" ht="21.75" x14ac:dyDescent="0.6">
      <c r="B19" s="4" t="s">
        <v>201</v>
      </c>
      <c r="C19" s="4"/>
      <c r="D19" s="84">
        <v>0</v>
      </c>
      <c r="E19" s="6"/>
      <c r="F19" s="84">
        <v>0</v>
      </c>
      <c r="G19" s="6"/>
      <c r="H19" s="84">
        <v>0</v>
      </c>
      <c r="I19" s="6"/>
      <c r="J19" s="84">
        <v>0</v>
      </c>
      <c r="K19" s="6"/>
      <c r="L19" s="84">
        <v>0</v>
      </c>
      <c r="M19" s="6"/>
      <c r="N19" s="84">
        <v>0</v>
      </c>
      <c r="O19" s="6"/>
      <c r="P19" s="84">
        <v>857538575</v>
      </c>
      <c r="Q19" s="4"/>
      <c r="R19" s="84">
        <v>857538575</v>
      </c>
    </row>
    <row r="20" spans="2:18" ht="21.75" x14ac:dyDescent="0.6">
      <c r="B20" s="4" t="s">
        <v>184</v>
      </c>
      <c r="C20" s="4"/>
      <c r="D20" s="84">
        <v>0</v>
      </c>
      <c r="E20" s="6"/>
      <c r="F20" s="84">
        <v>0</v>
      </c>
      <c r="G20" s="6"/>
      <c r="H20" s="84">
        <v>0</v>
      </c>
      <c r="I20" s="6"/>
      <c r="J20" s="84">
        <v>0</v>
      </c>
      <c r="K20" s="6"/>
      <c r="L20" s="84">
        <v>0</v>
      </c>
      <c r="M20" s="6"/>
      <c r="N20" s="84">
        <v>0</v>
      </c>
      <c r="O20" s="6"/>
      <c r="P20" s="84">
        <v>814247824</v>
      </c>
      <c r="Q20" s="4"/>
      <c r="R20" s="84">
        <v>814247824</v>
      </c>
    </row>
    <row r="21" spans="2:18" ht="21.75" x14ac:dyDescent="0.6">
      <c r="B21" s="4" t="s">
        <v>217</v>
      </c>
      <c r="C21" s="4"/>
      <c r="D21" s="84">
        <v>0</v>
      </c>
      <c r="E21" s="6"/>
      <c r="F21" s="84">
        <v>0</v>
      </c>
      <c r="G21" s="6"/>
      <c r="H21" s="84">
        <v>0</v>
      </c>
      <c r="I21" s="6"/>
      <c r="J21" s="84">
        <v>0</v>
      </c>
      <c r="K21" s="6"/>
      <c r="L21" s="84">
        <v>0</v>
      </c>
      <c r="M21" s="6"/>
      <c r="N21" s="84">
        <v>0</v>
      </c>
      <c r="O21" s="6"/>
      <c r="P21" s="84">
        <v>762676042</v>
      </c>
      <c r="Q21" s="4"/>
      <c r="R21" s="84">
        <v>762676042</v>
      </c>
    </row>
    <row r="22" spans="2:18" ht="21.75" x14ac:dyDescent="0.6">
      <c r="B22" s="4" t="s">
        <v>98</v>
      </c>
      <c r="C22" s="4"/>
      <c r="D22" s="84">
        <v>0</v>
      </c>
      <c r="E22" s="6"/>
      <c r="F22" s="84">
        <v>46347598</v>
      </c>
      <c r="G22" s="6"/>
      <c r="H22" s="84">
        <v>0</v>
      </c>
      <c r="I22" s="6"/>
      <c r="J22" s="84">
        <v>46347598</v>
      </c>
      <c r="K22" s="6"/>
      <c r="L22" s="84">
        <v>0</v>
      </c>
      <c r="M22" s="6"/>
      <c r="N22" s="84">
        <v>589369445</v>
      </c>
      <c r="O22" s="6"/>
      <c r="P22" s="84">
        <v>95409878</v>
      </c>
      <c r="Q22" s="4"/>
      <c r="R22" s="84">
        <v>684779323</v>
      </c>
    </row>
    <row r="23" spans="2:18" ht="21.75" x14ac:dyDescent="0.6">
      <c r="B23" s="4" t="s">
        <v>197</v>
      </c>
      <c r="C23" s="4"/>
      <c r="D23" s="84">
        <v>0</v>
      </c>
      <c r="E23" s="6"/>
      <c r="F23" s="84">
        <v>0</v>
      </c>
      <c r="G23" s="6"/>
      <c r="H23" s="84">
        <v>0</v>
      </c>
      <c r="I23" s="6"/>
      <c r="J23" s="84">
        <v>0</v>
      </c>
      <c r="K23" s="6"/>
      <c r="L23" s="84">
        <v>0</v>
      </c>
      <c r="M23" s="6"/>
      <c r="N23" s="84">
        <v>0</v>
      </c>
      <c r="O23" s="6"/>
      <c r="P23" s="84">
        <v>632386619</v>
      </c>
      <c r="Q23" s="4"/>
      <c r="R23" s="84">
        <v>632386619</v>
      </c>
    </row>
    <row r="24" spans="2:18" ht="21.75" x14ac:dyDescent="0.6">
      <c r="B24" s="4" t="s">
        <v>260</v>
      </c>
      <c r="C24" s="4"/>
      <c r="D24" s="84">
        <v>72165705</v>
      </c>
      <c r="E24" s="6"/>
      <c r="F24" s="84">
        <v>0</v>
      </c>
      <c r="G24" s="6"/>
      <c r="H24" s="84">
        <v>83475656</v>
      </c>
      <c r="I24" s="6"/>
      <c r="J24" s="84">
        <v>155641361</v>
      </c>
      <c r="K24" s="6"/>
      <c r="L24" s="84">
        <v>524179706</v>
      </c>
      <c r="M24" s="6"/>
      <c r="N24" s="84">
        <v>0</v>
      </c>
      <c r="O24" s="6"/>
      <c r="P24" s="84">
        <v>83475656</v>
      </c>
      <c r="Q24" s="4"/>
      <c r="R24" s="84">
        <v>607655362</v>
      </c>
    </row>
    <row r="25" spans="2:18" ht="21.75" x14ac:dyDescent="0.6">
      <c r="B25" s="4" t="s">
        <v>192</v>
      </c>
      <c r="C25" s="4"/>
      <c r="D25" s="84">
        <v>0</v>
      </c>
      <c r="E25" s="6"/>
      <c r="F25" s="84">
        <v>0</v>
      </c>
      <c r="G25" s="6"/>
      <c r="H25" s="84">
        <v>0</v>
      </c>
      <c r="I25" s="6"/>
      <c r="J25" s="84">
        <v>0</v>
      </c>
      <c r="K25" s="6"/>
      <c r="L25" s="84">
        <v>0</v>
      </c>
      <c r="M25" s="6"/>
      <c r="N25" s="84">
        <v>0</v>
      </c>
      <c r="O25" s="6"/>
      <c r="P25" s="84">
        <v>474428917</v>
      </c>
      <c r="Q25" s="4"/>
      <c r="R25" s="84">
        <v>474428917</v>
      </c>
    </row>
    <row r="26" spans="2:18" ht="21.75" x14ac:dyDescent="0.6">
      <c r="B26" s="4" t="s">
        <v>150</v>
      </c>
      <c r="C26" s="4"/>
      <c r="D26" s="84">
        <v>0</v>
      </c>
      <c r="E26" s="6"/>
      <c r="F26" s="84">
        <v>457577</v>
      </c>
      <c r="G26" s="6"/>
      <c r="H26" s="84">
        <v>0</v>
      </c>
      <c r="I26" s="6"/>
      <c r="J26" s="84">
        <v>457577</v>
      </c>
      <c r="K26" s="6"/>
      <c r="L26" s="84">
        <v>0</v>
      </c>
      <c r="M26" s="6"/>
      <c r="N26" s="84">
        <v>34067836</v>
      </c>
      <c r="O26" s="6"/>
      <c r="P26" s="84">
        <v>363918272</v>
      </c>
      <c r="Q26" s="4"/>
      <c r="R26" s="84">
        <v>397986108</v>
      </c>
    </row>
    <row r="27" spans="2:18" ht="21.75" x14ac:dyDescent="0.6">
      <c r="B27" s="4" t="s">
        <v>200</v>
      </c>
      <c r="C27" s="4"/>
      <c r="D27" s="84">
        <v>0</v>
      </c>
      <c r="E27" s="6"/>
      <c r="F27" s="84">
        <v>0</v>
      </c>
      <c r="G27" s="6"/>
      <c r="H27" s="84">
        <v>0</v>
      </c>
      <c r="I27" s="6"/>
      <c r="J27" s="84">
        <v>0</v>
      </c>
      <c r="K27" s="6"/>
      <c r="L27" s="84">
        <v>0</v>
      </c>
      <c r="M27" s="6"/>
      <c r="N27" s="84">
        <v>0</v>
      </c>
      <c r="O27" s="6"/>
      <c r="P27" s="84">
        <v>368399198</v>
      </c>
      <c r="Q27" s="4"/>
      <c r="R27" s="84">
        <v>368399198</v>
      </c>
    </row>
    <row r="28" spans="2:18" ht="21.75" x14ac:dyDescent="0.6">
      <c r="B28" s="4" t="s">
        <v>216</v>
      </c>
      <c r="C28" s="4"/>
      <c r="D28" s="84">
        <v>0</v>
      </c>
      <c r="E28" s="6"/>
      <c r="F28" s="84">
        <v>0</v>
      </c>
      <c r="G28" s="6"/>
      <c r="H28" s="84">
        <v>0</v>
      </c>
      <c r="I28" s="6"/>
      <c r="J28" s="84">
        <v>0</v>
      </c>
      <c r="K28" s="6"/>
      <c r="L28" s="84">
        <v>0</v>
      </c>
      <c r="M28" s="6"/>
      <c r="N28" s="84">
        <v>0</v>
      </c>
      <c r="O28" s="6"/>
      <c r="P28" s="84">
        <v>289646405</v>
      </c>
      <c r="Q28" s="4"/>
      <c r="R28" s="84">
        <v>289646405</v>
      </c>
    </row>
    <row r="29" spans="2:18" ht="21.75" x14ac:dyDescent="0.6">
      <c r="B29" s="4" t="s">
        <v>103</v>
      </c>
      <c r="C29" s="4"/>
      <c r="D29" s="84">
        <v>0</v>
      </c>
      <c r="E29" s="6"/>
      <c r="F29" s="84">
        <v>8490461</v>
      </c>
      <c r="G29" s="6"/>
      <c r="H29" s="84">
        <v>0</v>
      </c>
      <c r="I29" s="6"/>
      <c r="J29" s="84">
        <v>8490461</v>
      </c>
      <c r="K29" s="6"/>
      <c r="L29" s="84">
        <v>0</v>
      </c>
      <c r="M29" s="6"/>
      <c r="N29" s="84">
        <v>205045971</v>
      </c>
      <c r="O29" s="6"/>
      <c r="P29" s="84">
        <v>39036857</v>
      </c>
      <c r="Q29" s="4"/>
      <c r="R29" s="84">
        <v>244082828</v>
      </c>
    </row>
    <row r="30" spans="2:18" ht="21.75" x14ac:dyDescent="0.6">
      <c r="B30" s="4" t="s">
        <v>218</v>
      </c>
      <c r="C30" s="4"/>
      <c r="D30" s="84">
        <v>0</v>
      </c>
      <c r="E30" s="6"/>
      <c r="F30" s="84">
        <v>7816783</v>
      </c>
      <c r="G30" s="6"/>
      <c r="H30" s="84">
        <v>0</v>
      </c>
      <c r="I30" s="6"/>
      <c r="J30" s="84">
        <v>7816783</v>
      </c>
      <c r="K30" s="6"/>
      <c r="L30" s="84">
        <v>0</v>
      </c>
      <c r="M30" s="6"/>
      <c r="N30" s="84">
        <v>73993438</v>
      </c>
      <c r="O30" s="6"/>
      <c r="P30" s="84">
        <v>142071190</v>
      </c>
      <c r="Q30" s="4"/>
      <c r="R30" s="84">
        <v>216064628</v>
      </c>
    </row>
    <row r="31" spans="2:18" ht="21.75" x14ac:dyDescent="0.6">
      <c r="B31" s="4" t="s">
        <v>251</v>
      </c>
      <c r="C31" s="4"/>
      <c r="D31" s="84">
        <v>0</v>
      </c>
      <c r="E31" s="6"/>
      <c r="F31" s="84">
        <v>-64263350</v>
      </c>
      <c r="G31" s="6"/>
      <c r="H31" s="84">
        <v>0</v>
      </c>
      <c r="I31" s="6"/>
      <c r="J31" s="84">
        <v>-64263350</v>
      </c>
      <c r="K31" s="6"/>
      <c r="L31" s="84">
        <v>0</v>
      </c>
      <c r="M31" s="6"/>
      <c r="N31" s="84">
        <v>188071982</v>
      </c>
      <c r="O31" s="6"/>
      <c r="P31" s="84">
        <v>0</v>
      </c>
      <c r="Q31" s="4"/>
      <c r="R31" s="84">
        <v>188071982</v>
      </c>
    </row>
    <row r="32" spans="2:18" ht="21.75" x14ac:dyDescent="0.6">
      <c r="B32" s="4" t="s">
        <v>198</v>
      </c>
      <c r="C32" s="4"/>
      <c r="D32" s="84">
        <v>0</v>
      </c>
      <c r="E32" s="6"/>
      <c r="F32" s="84">
        <v>0</v>
      </c>
      <c r="G32" s="6"/>
      <c r="H32" s="84">
        <v>0</v>
      </c>
      <c r="I32" s="6"/>
      <c r="J32" s="84">
        <v>0</v>
      </c>
      <c r="K32" s="6"/>
      <c r="L32" s="84">
        <v>0</v>
      </c>
      <c r="M32" s="6"/>
      <c r="N32" s="84">
        <v>0</v>
      </c>
      <c r="O32" s="6"/>
      <c r="P32" s="84">
        <v>116078152</v>
      </c>
      <c r="Q32" s="4"/>
      <c r="R32" s="84">
        <v>116078152</v>
      </c>
    </row>
    <row r="33" spans="2:18" ht="21.75" x14ac:dyDescent="0.6">
      <c r="B33" s="4" t="s">
        <v>263</v>
      </c>
      <c r="C33" s="4"/>
      <c r="D33" s="84">
        <v>0</v>
      </c>
      <c r="E33" s="6"/>
      <c r="F33" s="84">
        <v>-27295050</v>
      </c>
      <c r="G33" s="6"/>
      <c r="H33" s="84">
        <v>0</v>
      </c>
      <c r="I33" s="6"/>
      <c r="J33" s="84">
        <v>-27295050</v>
      </c>
      <c r="K33" s="6"/>
      <c r="L33" s="84">
        <v>0</v>
      </c>
      <c r="M33" s="6"/>
      <c r="N33" s="84">
        <v>60991368</v>
      </c>
      <c r="O33" s="6"/>
      <c r="P33" s="84">
        <v>42333386</v>
      </c>
      <c r="Q33" s="4"/>
      <c r="R33" s="84">
        <v>103324754</v>
      </c>
    </row>
    <row r="34" spans="2:18" ht="21.75" x14ac:dyDescent="0.6">
      <c r="B34" s="4" t="s">
        <v>267</v>
      </c>
      <c r="C34" s="4"/>
      <c r="D34" s="84">
        <v>0</v>
      </c>
      <c r="E34" s="6"/>
      <c r="F34" s="84">
        <v>-22260463</v>
      </c>
      <c r="G34" s="6"/>
      <c r="H34" s="84">
        <v>0</v>
      </c>
      <c r="I34" s="6"/>
      <c r="J34" s="84">
        <v>-22260463</v>
      </c>
      <c r="K34" s="6"/>
      <c r="L34" s="84">
        <v>0</v>
      </c>
      <c r="M34" s="6"/>
      <c r="N34" s="84">
        <v>25619083</v>
      </c>
      <c r="O34" s="6"/>
      <c r="P34" s="84">
        <v>12066786</v>
      </c>
      <c r="Q34" s="4"/>
      <c r="R34" s="84">
        <v>37685869</v>
      </c>
    </row>
    <row r="35" spans="2:18" ht="21.75" x14ac:dyDescent="0.6">
      <c r="B35" s="4" t="s">
        <v>159</v>
      </c>
      <c r="C35" s="4"/>
      <c r="D35" s="84">
        <v>0</v>
      </c>
      <c r="E35" s="6"/>
      <c r="F35" s="84">
        <v>0</v>
      </c>
      <c r="G35" s="6"/>
      <c r="H35" s="84">
        <v>0</v>
      </c>
      <c r="I35" s="6"/>
      <c r="J35" s="84">
        <v>0</v>
      </c>
      <c r="K35" s="6"/>
      <c r="L35" s="84">
        <v>20348385</v>
      </c>
      <c r="M35" s="6"/>
      <c r="N35" s="84">
        <v>0</v>
      </c>
      <c r="O35" s="6"/>
      <c r="P35" s="84">
        <v>8111300</v>
      </c>
      <c r="Q35" s="4"/>
      <c r="R35" s="84">
        <v>28459685</v>
      </c>
    </row>
    <row r="36" spans="2:18" ht="21.75" x14ac:dyDescent="0.6">
      <c r="B36" s="4" t="s">
        <v>170</v>
      </c>
      <c r="C36" s="4"/>
      <c r="D36" s="84">
        <v>0</v>
      </c>
      <c r="E36" s="6"/>
      <c r="F36" s="84">
        <v>0</v>
      </c>
      <c r="G36" s="6"/>
      <c r="H36" s="84">
        <v>0</v>
      </c>
      <c r="I36" s="6"/>
      <c r="J36" s="84">
        <v>0</v>
      </c>
      <c r="K36" s="6"/>
      <c r="L36" s="84">
        <v>0</v>
      </c>
      <c r="M36" s="6"/>
      <c r="N36" s="84">
        <v>0</v>
      </c>
      <c r="O36" s="6"/>
      <c r="P36" s="84">
        <v>9300075</v>
      </c>
      <c r="Q36" s="4"/>
      <c r="R36" s="84">
        <v>9300075</v>
      </c>
    </row>
    <row r="37" spans="2:18" ht="21.75" x14ac:dyDescent="0.6">
      <c r="B37" s="4" t="s">
        <v>202</v>
      </c>
      <c r="C37" s="4"/>
      <c r="D37" s="84">
        <v>0</v>
      </c>
      <c r="E37" s="6"/>
      <c r="F37" s="84">
        <v>0</v>
      </c>
      <c r="G37" s="6"/>
      <c r="H37" s="84">
        <v>0</v>
      </c>
      <c r="I37" s="6"/>
      <c r="J37" s="84">
        <v>0</v>
      </c>
      <c r="K37" s="6"/>
      <c r="L37" s="84">
        <v>0</v>
      </c>
      <c r="M37" s="6"/>
      <c r="N37" s="84">
        <v>0</v>
      </c>
      <c r="O37" s="6"/>
      <c r="P37" s="84">
        <v>7537283</v>
      </c>
      <c r="Q37" s="4"/>
      <c r="R37" s="84">
        <v>7537283</v>
      </c>
    </row>
    <row r="38" spans="2:18" ht="21.75" x14ac:dyDescent="0.6">
      <c r="B38" s="4"/>
      <c r="C38" s="4"/>
      <c r="D38" s="84"/>
      <c r="E38" s="6"/>
      <c r="F38" s="84"/>
      <c r="G38" s="6"/>
      <c r="H38" s="84"/>
      <c r="I38" s="6"/>
      <c r="J38" s="84"/>
      <c r="K38" s="6"/>
      <c r="L38" s="84">
        <v>0</v>
      </c>
      <c r="M38" s="6"/>
      <c r="N38" s="84"/>
      <c r="O38" s="6"/>
      <c r="P38" s="84"/>
      <c r="Q38" s="4"/>
      <c r="R38" s="84"/>
    </row>
    <row r="39" spans="2:18" ht="24.75" thickBot="1" x14ac:dyDescent="0.65">
      <c r="B39" s="25" t="s">
        <v>84</v>
      </c>
      <c r="D39" s="86">
        <f>SUM(D9:D37)</f>
        <v>629604081</v>
      </c>
      <c r="E39" s="86">
        <f t="shared" ref="E39:K39" si="0">SUM(E9:E37)</f>
        <v>0</v>
      </c>
      <c r="F39" s="86">
        <f>SUM(F9:F37)</f>
        <v>-3112259072</v>
      </c>
      <c r="G39" s="86">
        <f t="shared" si="0"/>
        <v>0</v>
      </c>
      <c r="H39" s="86">
        <f>SUM(H9:H37)</f>
        <v>3487122635</v>
      </c>
      <c r="I39" s="86">
        <f t="shared" si="0"/>
        <v>0</v>
      </c>
      <c r="J39" s="86">
        <f>SUM(J9:J37)</f>
        <v>1004467644</v>
      </c>
      <c r="K39" s="86">
        <f t="shared" si="0"/>
        <v>0</v>
      </c>
      <c r="L39" s="86">
        <f>SUM(L9:L38)</f>
        <v>9537606290</v>
      </c>
      <c r="M39" s="86">
        <f t="shared" ref="M39:Q39" si="1">SUM(M9:M37)</f>
        <v>0</v>
      </c>
      <c r="N39" s="86">
        <f>SUM(N9:N37)</f>
        <v>19162036972</v>
      </c>
      <c r="O39" s="86">
        <f t="shared" si="1"/>
        <v>0</v>
      </c>
      <c r="P39" s="86">
        <f>SUM(P9:P37)</f>
        <v>18950829191</v>
      </c>
      <c r="Q39" s="86">
        <f t="shared" si="1"/>
        <v>0</v>
      </c>
      <c r="R39" s="86">
        <f>SUM(R9:R37)</f>
        <v>47650472453</v>
      </c>
    </row>
    <row r="40" spans="2:18" ht="21.75" thickTop="1" x14ac:dyDescent="0.6">
      <c r="L40"/>
    </row>
    <row r="41" spans="2:18" ht="30" x14ac:dyDescent="0.75">
      <c r="J41" s="49">
        <v>14</v>
      </c>
      <c r="L41"/>
    </row>
    <row r="42" spans="2:18" x14ac:dyDescent="0.6">
      <c r="L42"/>
    </row>
    <row r="43" spans="2:18" x14ac:dyDescent="0.6">
      <c r="L43"/>
    </row>
    <row r="44" spans="2:18" x14ac:dyDescent="0.6">
      <c r="L44"/>
    </row>
    <row r="45" spans="2:18" x14ac:dyDescent="0.6">
      <c r="L45"/>
    </row>
  </sheetData>
  <sortState xmlns:xlrd2="http://schemas.microsoft.com/office/spreadsheetml/2017/richdata2" ref="B9:R37">
    <sortCondition descending="1" ref="R9:R3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topLeftCell="A29" zoomScale="70" zoomScaleNormal="70" zoomScaleSheetLayoutView="70" workbookViewId="0">
      <selection activeCell="W45" sqref="V9:W45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 x14ac:dyDescent="0.55000000000000004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 x14ac:dyDescent="0.55000000000000004"/>
    <row r="6" spans="2:28" ht="30" x14ac:dyDescent="0.55000000000000004">
      <c r="B6" s="13" t="s">
        <v>122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45" customHeight="1" x14ac:dyDescent="0.55000000000000004">
      <c r="B8" s="152" t="s">
        <v>75</v>
      </c>
      <c r="C8" s="152" t="s">
        <v>75</v>
      </c>
      <c r="D8" s="152" t="s">
        <v>75</v>
      </c>
      <c r="F8" s="152" t="s">
        <v>50</v>
      </c>
      <c r="G8" s="152" t="s">
        <v>50</v>
      </c>
      <c r="H8" s="152" t="s">
        <v>50</v>
      </c>
      <c r="J8" s="152" t="s">
        <v>51</v>
      </c>
      <c r="K8" s="152" t="s">
        <v>51</v>
      </c>
      <c r="L8" s="152" t="s">
        <v>51</v>
      </c>
    </row>
    <row r="9" spans="2:28" s="36" customFormat="1" ht="50.25" customHeight="1" x14ac:dyDescent="0.6">
      <c r="B9" s="188" t="s">
        <v>76</v>
      </c>
      <c r="D9" s="188" t="s">
        <v>38</v>
      </c>
      <c r="F9" s="188" t="s">
        <v>77</v>
      </c>
      <c r="H9" s="188" t="s">
        <v>78</v>
      </c>
      <c r="J9" s="188" t="s">
        <v>77</v>
      </c>
      <c r="L9" s="188" t="s">
        <v>78</v>
      </c>
    </row>
    <row r="10" spans="2:28" s="4" customFormat="1" ht="21.75" customHeight="1" x14ac:dyDescent="0.55000000000000004">
      <c r="B10" s="41" t="s">
        <v>205</v>
      </c>
      <c r="D10" s="63" t="s">
        <v>206</v>
      </c>
      <c r="F10" s="83">
        <v>534356162</v>
      </c>
      <c r="G10" s="6"/>
      <c r="H10" s="11" t="s">
        <v>57</v>
      </c>
      <c r="I10" s="6"/>
      <c r="J10" s="83">
        <v>6112109573</v>
      </c>
      <c r="K10" s="6"/>
      <c r="L10" s="117"/>
    </row>
    <row r="11" spans="2:28" s="4" customFormat="1" ht="21.75" customHeight="1" x14ac:dyDescent="0.55000000000000004">
      <c r="B11" s="4" t="s">
        <v>225</v>
      </c>
      <c r="D11" s="62" t="s">
        <v>256</v>
      </c>
      <c r="F11" s="84">
        <v>714308220</v>
      </c>
      <c r="G11" s="6"/>
      <c r="H11" s="6" t="s">
        <v>57</v>
      </c>
      <c r="I11" s="6"/>
      <c r="J11" s="84">
        <v>5134130133</v>
      </c>
      <c r="K11" s="6"/>
      <c r="L11" s="38"/>
    </row>
    <row r="12" spans="2:28" s="4" customFormat="1" ht="21.75" customHeight="1" x14ac:dyDescent="0.55000000000000004">
      <c r="B12" s="4" t="s">
        <v>210</v>
      </c>
      <c r="D12" s="62" t="s">
        <v>211</v>
      </c>
      <c r="F12" s="84">
        <v>415343220</v>
      </c>
      <c r="G12" s="6"/>
      <c r="H12" s="6" t="s">
        <v>57</v>
      </c>
      <c r="I12" s="6"/>
      <c r="J12" s="84">
        <v>4489871503</v>
      </c>
      <c r="K12" s="6"/>
      <c r="L12" s="38"/>
    </row>
    <row r="13" spans="2:28" s="4" customFormat="1" ht="21.75" customHeight="1" x14ac:dyDescent="0.55000000000000004">
      <c r="B13" s="4" t="s">
        <v>205</v>
      </c>
      <c r="D13" s="62" t="s">
        <v>208</v>
      </c>
      <c r="F13" s="84">
        <v>243671238</v>
      </c>
      <c r="G13" s="6"/>
      <c r="H13" s="6" t="s">
        <v>57</v>
      </c>
      <c r="I13" s="6"/>
      <c r="J13" s="84">
        <v>4336778922</v>
      </c>
      <c r="K13" s="6"/>
      <c r="L13" s="38"/>
    </row>
    <row r="14" spans="2:28" s="4" customFormat="1" ht="21.75" customHeight="1" x14ac:dyDescent="0.55000000000000004">
      <c r="B14" s="4" t="s">
        <v>210</v>
      </c>
      <c r="D14" s="62" t="s">
        <v>219</v>
      </c>
      <c r="F14" s="84">
        <v>350192469</v>
      </c>
      <c r="G14" s="6"/>
      <c r="H14" s="6" t="s">
        <v>57</v>
      </c>
      <c r="I14" s="6"/>
      <c r="J14" s="84">
        <v>3547466599</v>
      </c>
      <c r="K14" s="6"/>
      <c r="L14" s="38"/>
    </row>
    <row r="15" spans="2:28" s="4" customFormat="1" ht="21.75" customHeight="1" x14ac:dyDescent="0.55000000000000004">
      <c r="B15" s="4" t="s">
        <v>225</v>
      </c>
      <c r="D15" s="62" t="s">
        <v>226</v>
      </c>
      <c r="F15" s="84">
        <v>0</v>
      </c>
      <c r="G15" s="6"/>
      <c r="H15" s="6" t="s">
        <v>57</v>
      </c>
      <c r="I15" s="6"/>
      <c r="J15" s="84">
        <v>2219178001</v>
      </c>
      <c r="K15" s="6"/>
      <c r="L15" s="38"/>
    </row>
    <row r="16" spans="2:28" s="4" customFormat="1" ht="21.75" customHeight="1" x14ac:dyDescent="0.55000000000000004">
      <c r="B16" s="4" t="s">
        <v>163</v>
      </c>
      <c r="D16" s="62" t="s">
        <v>166</v>
      </c>
      <c r="F16" s="84">
        <v>0</v>
      </c>
      <c r="G16" s="6"/>
      <c r="H16" s="6" t="s">
        <v>57</v>
      </c>
      <c r="I16" s="6"/>
      <c r="J16" s="84">
        <v>1988219183</v>
      </c>
      <c r="K16" s="6"/>
      <c r="L16" s="38"/>
    </row>
    <row r="17" spans="2:12" s="4" customFormat="1" ht="21.75" customHeight="1" x14ac:dyDescent="0.55000000000000004">
      <c r="B17" s="4" t="s">
        <v>210</v>
      </c>
      <c r="D17" s="62" t="s">
        <v>228</v>
      </c>
      <c r="F17" s="84">
        <v>84603267</v>
      </c>
      <c r="G17" s="6"/>
      <c r="H17" s="6" t="s">
        <v>57</v>
      </c>
      <c r="I17" s="6"/>
      <c r="J17" s="84">
        <v>1716060566</v>
      </c>
      <c r="K17" s="6"/>
      <c r="L17" s="38"/>
    </row>
    <row r="18" spans="2:12" s="4" customFormat="1" ht="21.75" customHeight="1" x14ac:dyDescent="0.55000000000000004">
      <c r="B18" s="4" t="s">
        <v>174</v>
      </c>
      <c r="D18" s="62" t="s">
        <v>175</v>
      </c>
      <c r="F18" s="84">
        <v>484221</v>
      </c>
      <c r="G18" s="6"/>
      <c r="H18" s="6" t="s">
        <v>57</v>
      </c>
      <c r="I18" s="6"/>
      <c r="J18" s="84">
        <v>959742586</v>
      </c>
      <c r="K18" s="6"/>
      <c r="L18" s="38"/>
    </row>
    <row r="19" spans="2:12" s="4" customFormat="1" ht="21.75" customHeight="1" x14ac:dyDescent="0.55000000000000004">
      <c r="B19" s="4" t="s">
        <v>112</v>
      </c>
      <c r="D19" s="62" t="s">
        <v>258</v>
      </c>
      <c r="F19" s="84">
        <v>1640000</v>
      </c>
      <c r="G19" s="6"/>
      <c r="H19" s="6" t="s">
        <v>57</v>
      </c>
      <c r="I19" s="6"/>
      <c r="J19" s="84">
        <v>736418766</v>
      </c>
      <c r="K19" s="6"/>
      <c r="L19" s="38"/>
    </row>
    <row r="20" spans="2:12" s="4" customFormat="1" ht="21.75" customHeight="1" x14ac:dyDescent="0.55000000000000004">
      <c r="B20" s="4" t="s">
        <v>225</v>
      </c>
      <c r="D20" s="62" t="s">
        <v>229</v>
      </c>
      <c r="F20" s="84">
        <v>6898319</v>
      </c>
      <c r="G20" s="6"/>
      <c r="H20" s="6" t="s">
        <v>57</v>
      </c>
      <c r="I20" s="6"/>
      <c r="J20" s="84">
        <v>674843433</v>
      </c>
      <c r="K20" s="6"/>
      <c r="L20" s="38"/>
    </row>
    <row r="21" spans="2:12" s="4" customFormat="1" ht="21.75" customHeight="1" x14ac:dyDescent="0.55000000000000004">
      <c r="B21" s="4" t="s">
        <v>210</v>
      </c>
      <c r="D21" s="62" t="s">
        <v>237</v>
      </c>
      <c r="F21" s="84">
        <v>2328767</v>
      </c>
      <c r="G21" s="6"/>
      <c r="H21" s="6" t="s">
        <v>57</v>
      </c>
      <c r="I21" s="6"/>
      <c r="J21" s="84">
        <v>637537781</v>
      </c>
      <c r="K21" s="6"/>
      <c r="L21" s="38"/>
    </row>
    <row r="22" spans="2:12" s="4" customFormat="1" ht="21.75" customHeight="1" x14ac:dyDescent="0.55000000000000004">
      <c r="B22" s="4" t="s">
        <v>225</v>
      </c>
      <c r="D22" s="62" t="s">
        <v>236</v>
      </c>
      <c r="F22" s="84">
        <v>4138991</v>
      </c>
      <c r="G22" s="6"/>
      <c r="H22" s="6" t="s">
        <v>57</v>
      </c>
      <c r="I22" s="6"/>
      <c r="J22" s="84">
        <v>334549932</v>
      </c>
      <c r="K22" s="6"/>
      <c r="L22" s="38"/>
    </row>
    <row r="23" spans="2:12" s="4" customFormat="1" ht="21.75" customHeight="1" x14ac:dyDescent="0.55000000000000004">
      <c r="B23" s="4" t="s">
        <v>225</v>
      </c>
      <c r="D23" s="62" t="s">
        <v>238</v>
      </c>
      <c r="F23" s="84">
        <v>3449160</v>
      </c>
      <c r="G23" s="6"/>
      <c r="H23" s="6" t="s">
        <v>57</v>
      </c>
      <c r="I23" s="6"/>
      <c r="J23" s="84">
        <v>214544988</v>
      </c>
      <c r="K23" s="6"/>
      <c r="L23" s="38"/>
    </row>
    <row r="24" spans="2:12" s="4" customFormat="1" ht="21.75" customHeight="1" x14ac:dyDescent="0.55000000000000004">
      <c r="B24" s="4" t="s">
        <v>204</v>
      </c>
      <c r="D24" s="62" t="s">
        <v>57</v>
      </c>
      <c r="F24" s="84">
        <v>0</v>
      </c>
      <c r="G24" s="6"/>
      <c r="H24" s="6" t="s">
        <v>57</v>
      </c>
      <c r="I24" s="6"/>
      <c r="J24" s="84">
        <v>128383562</v>
      </c>
      <c r="K24" s="6"/>
      <c r="L24" s="38"/>
    </row>
    <row r="25" spans="2:12" s="4" customFormat="1" ht="21.75" customHeight="1" x14ac:dyDescent="0.55000000000000004">
      <c r="B25" s="4" t="s">
        <v>210</v>
      </c>
      <c r="D25" s="62" t="s">
        <v>212</v>
      </c>
      <c r="F25" s="84">
        <v>142391</v>
      </c>
      <c r="G25" s="6"/>
      <c r="H25" s="6" t="s">
        <v>57</v>
      </c>
      <c r="I25" s="6"/>
      <c r="J25" s="84">
        <v>769575</v>
      </c>
      <c r="K25" s="6"/>
      <c r="L25" s="38"/>
    </row>
    <row r="26" spans="2:12" s="4" customFormat="1" ht="21.75" customHeight="1" x14ac:dyDescent="0.55000000000000004">
      <c r="B26" s="4" t="s">
        <v>205</v>
      </c>
      <c r="D26" s="62" t="s">
        <v>213</v>
      </c>
      <c r="F26" s="84">
        <v>3233</v>
      </c>
      <c r="G26" s="6"/>
      <c r="H26" s="6" t="s">
        <v>57</v>
      </c>
      <c r="I26" s="6"/>
      <c r="J26" s="84">
        <v>638201</v>
      </c>
      <c r="K26" s="6"/>
      <c r="L26" s="38"/>
    </row>
    <row r="27" spans="2:12" s="4" customFormat="1" ht="21.75" customHeight="1" x14ac:dyDescent="0.55000000000000004">
      <c r="B27" s="4" t="s">
        <v>130</v>
      </c>
      <c r="D27" s="62" t="s">
        <v>131</v>
      </c>
      <c r="F27" s="84">
        <v>29150</v>
      </c>
      <c r="G27" s="6"/>
      <c r="H27" s="6" t="s">
        <v>57</v>
      </c>
      <c r="I27" s="6"/>
      <c r="J27" s="84">
        <v>324538</v>
      </c>
      <c r="K27" s="6"/>
      <c r="L27" s="38"/>
    </row>
    <row r="28" spans="2:12" s="4" customFormat="1" ht="21.75" customHeight="1" x14ac:dyDescent="0.55000000000000004">
      <c r="B28" s="4" t="s">
        <v>225</v>
      </c>
      <c r="D28" s="62" t="s">
        <v>230</v>
      </c>
      <c r="F28" s="84">
        <v>3131</v>
      </c>
      <c r="G28" s="6"/>
      <c r="H28" s="6" t="s">
        <v>57</v>
      </c>
      <c r="I28" s="6"/>
      <c r="J28" s="84">
        <v>127878</v>
      </c>
      <c r="K28" s="6"/>
      <c r="L28" s="38"/>
    </row>
    <row r="29" spans="2:12" s="4" customFormat="1" ht="21.75" customHeight="1" x14ac:dyDescent="0.55000000000000004">
      <c r="B29" s="4" t="s">
        <v>163</v>
      </c>
      <c r="D29" s="62" t="s">
        <v>164</v>
      </c>
      <c r="F29" s="84">
        <v>1670</v>
      </c>
      <c r="G29" s="6"/>
      <c r="H29" s="6" t="s">
        <v>57</v>
      </c>
      <c r="I29" s="6"/>
      <c r="J29" s="84">
        <v>51107</v>
      </c>
      <c r="K29" s="6"/>
      <c r="L29" s="38"/>
    </row>
    <row r="30" spans="2:12" s="4" customFormat="1" ht="21.75" customHeight="1" x14ac:dyDescent="0.55000000000000004">
      <c r="B30" s="4" t="s">
        <v>45</v>
      </c>
      <c r="D30" s="62" t="s">
        <v>128</v>
      </c>
      <c r="F30" s="84">
        <v>3822</v>
      </c>
      <c r="G30" s="6"/>
      <c r="H30" s="6" t="s">
        <v>57</v>
      </c>
      <c r="I30" s="6"/>
      <c r="J30" s="84">
        <v>50632</v>
      </c>
      <c r="K30" s="6"/>
      <c r="L30" s="38"/>
    </row>
    <row r="31" spans="2:12" s="4" customFormat="1" ht="21.75" customHeight="1" x14ac:dyDescent="0.55000000000000004">
      <c r="B31" s="4" t="s">
        <v>112</v>
      </c>
      <c r="D31" s="62" t="s">
        <v>147</v>
      </c>
      <c r="F31" s="84">
        <v>0</v>
      </c>
      <c r="G31" s="6"/>
      <c r="H31" s="6" t="s">
        <v>57</v>
      </c>
      <c r="I31" s="6"/>
      <c r="J31" s="84">
        <v>47582</v>
      </c>
      <c r="K31" s="6"/>
      <c r="L31" s="38"/>
    </row>
    <row r="32" spans="2:12" s="4" customFormat="1" ht="21.75" customHeight="1" x14ac:dyDescent="0.55000000000000004">
      <c r="B32" s="4" t="s">
        <v>45</v>
      </c>
      <c r="D32" s="62" t="s">
        <v>127</v>
      </c>
      <c r="F32" s="84">
        <v>2362</v>
      </c>
      <c r="G32" s="6"/>
      <c r="H32" s="6" t="s">
        <v>57</v>
      </c>
      <c r="I32" s="6"/>
      <c r="J32" s="84">
        <v>32158</v>
      </c>
      <c r="K32" s="6"/>
      <c r="L32" s="38"/>
    </row>
    <row r="33" spans="2:12" s="4" customFormat="1" ht="21.75" customHeight="1" x14ac:dyDescent="0.55000000000000004">
      <c r="B33" s="4" t="s">
        <v>134</v>
      </c>
      <c r="D33" s="62" t="s">
        <v>135</v>
      </c>
      <c r="F33" s="84">
        <v>0</v>
      </c>
      <c r="G33" s="6"/>
      <c r="H33" s="6" t="s">
        <v>57</v>
      </c>
      <c r="I33" s="6"/>
      <c r="J33" s="84">
        <v>30122</v>
      </c>
      <c r="K33" s="6"/>
      <c r="L33" s="38"/>
    </row>
    <row r="34" spans="2:12" s="4" customFormat="1" ht="21.75" customHeight="1" x14ac:dyDescent="0.55000000000000004">
      <c r="B34" s="4" t="s">
        <v>141</v>
      </c>
      <c r="D34" s="62" t="s">
        <v>142</v>
      </c>
      <c r="F34" s="84">
        <v>444</v>
      </c>
      <c r="G34" s="6"/>
      <c r="H34" s="6" t="s">
        <v>57</v>
      </c>
      <c r="I34" s="6"/>
      <c r="J34" s="84">
        <v>18220</v>
      </c>
      <c r="K34" s="6"/>
      <c r="L34" s="38"/>
    </row>
    <row r="35" spans="2:12" s="4" customFormat="1" ht="21.75" customHeight="1" x14ac:dyDescent="0.55000000000000004">
      <c r="B35" s="4" t="s">
        <v>110</v>
      </c>
      <c r="D35" s="62" t="s">
        <v>145</v>
      </c>
      <c r="F35" s="84">
        <v>0</v>
      </c>
      <c r="G35" s="6"/>
      <c r="H35" s="6" t="s">
        <v>57</v>
      </c>
      <c r="I35" s="6"/>
      <c r="J35" s="84">
        <v>11237</v>
      </c>
      <c r="K35" s="6"/>
      <c r="L35" s="38"/>
    </row>
    <row r="36" spans="2:12" s="4" customFormat="1" ht="21.75" customHeight="1" x14ac:dyDescent="0.55000000000000004">
      <c r="B36" s="4" t="s">
        <v>111</v>
      </c>
      <c r="D36" s="62" t="s">
        <v>144</v>
      </c>
      <c r="F36" s="84">
        <v>0</v>
      </c>
      <c r="G36" s="6"/>
      <c r="H36" s="6" t="s">
        <v>57</v>
      </c>
      <c r="I36" s="6"/>
      <c r="J36" s="84">
        <v>10431</v>
      </c>
      <c r="K36" s="6"/>
      <c r="L36" s="38"/>
    </row>
    <row r="37" spans="2:12" s="4" customFormat="1" ht="21.75" customHeight="1" x14ac:dyDescent="0.55000000000000004">
      <c r="B37" s="4" t="s">
        <v>130</v>
      </c>
      <c r="D37" s="62" t="s">
        <v>133</v>
      </c>
      <c r="F37" s="84">
        <v>716</v>
      </c>
      <c r="G37" s="6"/>
      <c r="H37" s="6" t="s">
        <v>57</v>
      </c>
      <c r="I37" s="6"/>
      <c r="J37" s="84">
        <v>7922</v>
      </c>
      <c r="K37" s="6"/>
      <c r="L37" s="38"/>
    </row>
    <row r="38" spans="2:12" s="4" customFormat="1" ht="21.75" customHeight="1" x14ac:dyDescent="0.55000000000000004">
      <c r="B38" s="4" t="s">
        <v>107</v>
      </c>
      <c r="D38" s="62" t="s">
        <v>137</v>
      </c>
      <c r="F38" s="84">
        <v>411</v>
      </c>
      <c r="G38" s="6"/>
      <c r="H38" s="6" t="s">
        <v>57</v>
      </c>
      <c r="I38" s="6"/>
      <c r="J38" s="84">
        <v>5002</v>
      </c>
      <c r="K38" s="6"/>
      <c r="L38" s="38"/>
    </row>
    <row r="39" spans="2:12" s="4" customFormat="1" ht="21.75" customHeight="1" x14ac:dyDescent="0.55000000000000004">
      <c r="D39" s="62"/>
      <c r="F39" s="84"/>
      <c r="G39" s="6"/>
      <c r="H39" s="6"/>
      <c r="I39" s="6"/>
      <c r="J39" s="84"/>
      <c r="K39" s="6"/>
      <c r="L39" s="38"/>
    </row>
    <row r="40" spans="2:12" ht="21.75" customHeight="1" thickBot="1" x14ac:dyDescent="0.6">
      <c r="B40" s="191" t="s">
        <v>84</v>
      </c>
      <c r="C40" s="191"/>
      <c r="D40" s="191"/>
      <c r="F40" s="86">
        <f>SUM(F10:F39)</f>
        <v>2361601364</v>
      </c>
      <c r="G40" s="87"/>
      <c r="H40" s="88"/>
      <c r="I40" s="87"/>
      <c r="J40" s="86">
        <f>SUM(J10:J39)</f>
        <v>33231960133</v>
      </c>
      <c r="K40" s="87"/>
      <c r="L40" s="121"/>
    </row>
    <row r="41" spans="2:12" ht="21.75" customHeight="1" thickTop="1" x14ac:dyDescent="0.55000000000000004">
      <c r="L41" s="116"/>
    </row>
    <row r="42" spans="2:12" ht="30" x14ac:dyDescent="0.75">
      <c r="F42" s="52">
        <v>15</v>
      </c>
    </row>
    <row r="43" spans="2:12" ht="21.75" customHeight="1" x14ac:dyDescent="0.55000000000000004">
      <c r="L43" s="116"/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B5" sqref="B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8" t="s">
        <v>124</v>
      </c>
      <c r="C2" s="148"/>
      <c r="D2" s="148"/>
      <c r="E2" s="148"/>
      <c r="F2" s="148"/>
    </row>
    <row r="3" spans="2:16" ht="30" x14ac:dyDescent="0.55000000000000004">
      <c r="B3" s="148" t="s">
        <v>48</v>
      </c>
      <c r="C3" s="148"/>
      <c r="D3" s="148"/>
      <c r="E3" s="148"/>
      <c r="F3" s="148"/>
    </row>
    <row r="4" spans="2:16" ht="30" x14ac:dyDescent="0.55000000000000004">
      <c r="B4" s="148" t="s">
        <v>273</v>
      </c>
      <c r="C4" s="148"/>
      <c r="D4" s="148"/>
      <c r="E4" s="148"/>
      <c r="F4" s="148"/>
    </row>
    <row r="5" spans="2:16" ht="125.25" customHeight="1" x14ac:dyDescent="0.55000000000000004"/>
    <row r="6" spans="2:16" s="25" customFormat="1" ht="24" x14ac:dyDescent="0.6">
      <c r="B6" s="57" t="s">
        <v>123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6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30" x14ac:dyDescent="0.55000000000000004">
      <c r="B8" s="178" t="s">
        <v>79</v>
      </c>
      <c r="D8" s="148" t="s">
        <v>50</v>
      </c>
      <c r="F8" s="148" t="s">
        <v>274</v>
      </c>
    </row>
    <row r="9" spans="2:16" ht="30" x14ac:dyDescent="0.55000000000000004">
      <c r="B9" s="193" t="s">
        <v>79</v>
      </c>
      <c r="D9" s="194" t="s">
        <v>41</v>
      </c>
      <c r="F9" s="194" t="s">
        <v>41</v>
      </c>
    </row>
    <row r="10" spans="2:16" x14ac:dyDescent="0.55000000000000004">
      <c r="B10" s="2" t="s">
        <v>80</v>
      </c>
      <c r="D10" s="89">
        <v>18</v>
      </c>
      <c r="E10" s="87"/>
      <c r="F10" s="89">
        <v>3576563</v>
      </c>
    </row>
    <row r="11" spans="2:16" x14ac:dyDescent="0.55000000000000004">
      <c r="B11" s="2" t="s">
        <v>148</v>
      </c>
      <c r="D11" s="89">
        <v>0</v>
      </c>
      <c r="E11" s="87"/>
      <c r="F11" s="89">
        <v>1518987</v>
      </c>
    </row>
    <row r="12" spans="2:16" x14ac:dyDescent="0.55000000000000004">
      <c r="B12" s="2" t="s">
        <v>79</v>
      </c>
      <c r="D12" s="89">
        <v>0</v>
      </c>
      <c r="E12" s="87"/>
      <c r="F12" s="89">
        <v>354352</v>
      </c>
    </row>
    <row r="13" spans="2:16" x14ac:dyDescent="0.55000000000000004">
      <c r="D13" s="89"/>
      <c r="E13" s="87"/>
      <c r="F13" s="89"/>
    </row>
    <row r="14" spans="2:16" ht="21.75" thickBot="1" x14ac:dyDescent="0.6">
      <c r="B14" s="30" t="s">
        <v>84</v>
      </c>
      <c r="D14" s="86">
        <f>SUM(D10:D12)</f>
        <v>18</v>
      </c>
      <c r="E14" s="87"/>
      <c r="F14" s="86">
        <f>SUM(F10:F13)</f>
        <v>5449902</v>
      </c>
    </row>
    <row r="15" spans="2:16" ht="21.75" thickTop="1" x14ac:dyDescent="0.55000000000000004"/>
    <row r="16" spans="2:16" ht="85.5" customHeight="1" x14ac:dyDescent="0.55000000000000004"/>
    <row r="17" spans="1:6" ht="54" customHeight="1" x14ac:dyDescent="0.55000000000000004"/>
    <row r="18" spans="1:6" ht="27" customHeight="1" x14ac:dyDescent="0.75">
      <c r="A18" s="192">
        <v>16</v>
      </c>
      <c r="B18" s="192"/>
      <c r="C18" s="192"/>
      <c r="D18" s="192"/>
      <c r="E18" s="192"/>
      <c r="F18" s="192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1"/>
  <sheetViews>
    <sheetView rightToLeft="1" view="pageBreakPreview" zoomScale="110" zoomScaleNormal="110" zoomScaleSheetLayoutView="110" workbookViewId="0">
      <selection activeCell="V1" sqref="V1:V104857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17" ht="30" x14ac:dyDescent="0.55000000000000004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17" ht="30" x14ac:dyDescent="0.55000000000000004">
      <c r="C4" s="148" t="s">
        <v>273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48" t="s">
        <v>85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49" t="s">
        <v>91</v>
      </c>
      <c r="D9" s="150" t="s">
        <v>270</v>
      </c>
      <c r="E9" s="150" t="s">
        <v>2</v>
      </c>
      <c r="F9" s="150" t="s">
        <v>2</v>
      </c>
      <c r="G9" s="150" t="s">
        <v>2</v>
      </c>
      <c r="I9" s="150" t="s">
        <v>3</v>
      </c>
      <c r="J9" s="150" t="s">
        <v>3</v>
      </c>
      <c r="K9" s="150" t="s">
        <v>3</v>
      </c>
      <c r="M9" s="150" t="s">
        <v>274</v>
      </c>
      <c r="N9" s="150" t="s">
        <v>4</v>
      </c>
      <c r="O9" s="150" t="s">
        <v>4</v>
      </c>
      <c r="P9" s="150" t="s">
        <v>4</v>
      </c>
      <c r="Q9" s="150" t="s">
        <v>4</v>
      </c>
    </row>
    <row r="10" spans="3:17" s="6" customFormat="1" ht="44.25" customHeight="1" x14ac:dyDescent="0.25">
      <c r="C10" s="149"/>
      <c r="D10" s="11"/>
      <c r="E10" s="151" t="s">
        <v>6</v>
      </c>
      <c r="F10" s="11"/>
      <c r="G10" s="151" t="s">
        <v>7</v>
      </c>
      <c r="I10" s="151" t="s">
        <v>92</v>
      </c>
      <c r="J10" s="11"/>
      <c r="K10" s="151" t="s">
        <v>93</v>
      </c>
      <c r="L10" s="38">
        <v>0</v>
      </c>
      <c r="M10" s="151" t="s">
        <v>6</v>
      </c>
      <c r="N10" s="11"/>
      <c r="O10" s="151" t="s">
        <v>7</v>
      </c>
      <c r="Q10" s="153" t="s">
        <v>11</v>
      </c>
    </row>
    <row r="11" spans="3:17" s="6" customFormat="1" ht="39.75" customHeight="1" x14ac:dyDescent="0.25">
      <c r="C11" s="149"/>
      <c r="D11" s="10"/>
      <c r="E11" s="152" t="s">
        <v>6</v>
      </c>
      <c r="F11" s="10"/>
      <c r="G11" s="152" t="s">
        <v>7</v>
      </c>
      <c r="I11" s="152"/>
      <c r="J11" s="10"/>
      <c r="K11" s="152"/>
      <c r="L11" s="38">
        <v>0</v>
      </c>
      <c r="M11" s="152" t="s">
        <v>6</v>
      </c>
      <c r="N11" s="10"/>
      <c r="O11" s="152" t="s">
        <v>7</v>
      </c>
      <c r="Q11" s="154" t="s">
        <v>11</v>
      </c>
    </row>
    <row r="12" spans="3:17" x14ac:dyDescent="0.55000000000000004">
      <c r="C12" s="37" t="s">
        <v>88</v>
      </c>
      <c r="E12" s="128">
        <f>'اوراق مشارکت'!R30</f>
        <v>131599023675</v>
      </c>
      <c r="F12" s="27"/>
      <c r="G12" s="128">
        <f>'اوراق مشارکت'!T30</f>
        <v>152453576140</v>
      </c>
      <c r="H12" s="27"/>
      <c r="I12" s="128">
        <f>'اوراق مشارکت'!X30</f>
        <v>8625563098</v>
      </c>
      <c r="J12" s="27"/>
      <c r="K12" s="128">
        <f>'اوراق مشارکت'!AB30</f>
        <v>32090971471</v>
      </c>
      <c r="L12" s="59">
        <v>0</v>
      </c>
      <c r="M12" s="128">
        <f>'اوراق مشارکت'!AH30</f>
        <v>110804146927</v>
      </c>
      <c r="N12" s="27"/>
      <c r="O12" s="128">
        <f>'اوراق مشارکت'!AJ30</f>
        <v>128924979949</v>
      </c>
      <c r="P12" s="27"/>
      <c r="Q12" s="59">
        <f>O12/$O$16</f>
        <v>0.46913197371592102</v>
      </c>
    </row>
    <row r="13" spans="3:17" x14ac:dyDescent="0.55000000000000004">
      <c r="C13" s="2" t="s">
        <v>149</v>
      </c>
      <c r="E13" s="128">
        <f>سپرده!L34</f>
        <v>134015690460.03619</v>
      </c>
      <c r="F13" s="27"/>
      <c r="G13" s="128">
        <f>سپرده!L34</f>
        <v>134015690460.03619</v>
      </c>
      <c r="H13" s="27"/>
      <c r="I13" s="128">
        <f>سپرده!N34</f>
        <v>98753174564</v>
      </c>
      <c r="J13" s="27"/>
      <c r="K13" s="128">
        <f>سپرده!P34</f>
        <v>127665089564</v>
      </c>
      <c r="L13" s="59">
        <v>0.3836</v>
      </c>
      <c r="M13" s="128">
        <f>سپرده!R34</f>
        <v>105103775460</v>
      </c>
      <c r="N13" s="27"/>
      <c r="O13" s="128">
        <f>سپرده!R34</f>
        <v>105103775460</v>
      </c>
      <c r="P13" s="27"/>
      <c r="Q13" s="127">
        <f>O13/$O$16</f>
        <v>0.38245141977954783</v>
      </c>
    </row>
    <row r="14" spans="3:17" x14ac:dyDescent="0.55000000000000004">
      <c r="C14" s="2" t="s">
        <v>87</v>
      </c>
      <c r="E14" s="128">
        <f>سهام!G28</f>
        <v>32609536921</v>
      </c>
      <c r="F14" s="27"/>
      <c r="G14" s="128">
        <f>سهام!I28</f>
        <v>33637423240.8783</v>
      </c>
      <c r="H14" s="27"/>
      <c r="I14" s="128">
        <f>سهام!M28</f>
        <v>7942467878</v>
      </c>
      <c r="J14" s="27"/>
      <c r="K14" s="128">
        <f>سهام!Q28</f>
        <v>2495780882</v>
      </c>
      <c r="L14" s="59">
        <v>0</v>
      </c>
      <c r="M14" s="128">
        <f>سهام!W28</f>
        <v>38011454098</v>
      </c>
      <c r="N14" s="27"/>
      <c r="O14" s="128">
        <f>سهام!Y28</f>
        <v>40787260493.3172</v>
      </c>
      <c r="P14" s="27"/>
      <c r="Q14" s="135">
        <f>O14/$O$16</f>
        <v>0.1484166065045312</v>
      </c>
    </row>
    <row r="15" spans="3:17" x14ac:dyDescent="0.55000000000000004">
      <c r="E15" s="3"/>
      <c r="G15" s="3"/>
      <c r="I15" s="3"/>
      <c r="K15" s="3"/>
      <c r="L15" s="116">
        <v>0.25369999999999998</v>
      </c>
      <c r="M15" s="3"/>
      <c r="O15" s="3"/>
      <c r="Q15" s="8"/>
    </row>
    <row r="16" spans="3:17" ht="21.75" thickBot="1" x14ac:dyDescent="0.6">
      <c r="C16" s="2" t="s">
        <v>84</v>
      </c>
      <c r="D16" s="3">
        <f t="shared" ref="D16:P16" si="0">SUM(D12:D14)</f>
        <v>0</v>
      </c>
      <c r="E16" s="86">
        <f>SUM(E12:E14)</f>
        <v>298224251056.03619</v>
      </c>
      <c r="F16" s="89">
        <f t="shared" si="0"/>
        <v>0</v>
      </c>
      <c r="G16" s="86">
        <f>SUM(G12:G14)</f>
        <v>320106689840.91449</v>
      </c>
      <c r="H16" s="89">
        <f t="shared" si="0"/>
        <v>0</v>
      </c>
      <c r="I16" s="86">
        <f>SUM(I12:I14)</f>
        <v>115321205540</v>
      </c>
      <c r="J16" s="89">
        <f t="shared" si="0"/>
        <v>0</v>
      </c>
      <c r="K16" s="86">
        <f>SUM(K12:K14)</f>
        <v>162251841917</v>
      </c>
      <c r="L16" s="89">
        <v>0</v>
      </c>
      <c r="M16" s="86">
        <f>SUM(M12:M14)</f>
        <v>253919376485</v>
      </c>
      <c r="N16" s="89">
        <f t="shared" si="0"/>
        <v>0</v>
      </c>
      <c r="O16" s="86">
        <f>SUM(O12:O14)</f>
        <v>274816015902.3172</v>
      </c>
      <c r="P16" s="89">
        <f t="shared" si="0"/>
        <v>0</v>
      </c>
      <c r="Q16" s="131">
        <f>O16/$O$16</f>
        <v>1</v>
      </c>
    </row>
    <row r="17" spans="9:17" ht="21.75" thickTop="1" x14ac:dyDescent="0.55000000000000004">
      <c r="L17" s="116">
        <v>0.2044</v>
      </c>
      <c r="Q17" s="8"/>
    </row>
    <row r="18" spans="9:17" x14ac:dyDescent="0.55000000000000004">
      <c r="L18" s="116">
        <v>0.11650000000000001</v>
      </c>
    </row>
    <row r="19" spans="9:17" x14ac:dyDescent="0.55000000000000004">
      <c r="L19" s="116">
        <v>0</v>
      </c>
    </row>
    <row r="20" spans="9:17" ht="30" x14ac:dyDescent="0.75">
      <c r="I20" s="49">
        <v>1</v>
      </c>
      <c r="L20" s="116">
        <v>6.3700000000000007E-2</v>
      </c>
    </row>
    <row r="21" spans="9:17" x14ac:dyDescent="0.55000000000000004">
      <c r="L21" s="116">
        <v>0</v>
      </c>
    </row>
    <row r="22" spans="9:17" x14ac:dyDescent="0.55000000000000004">
      <c r="L22" s="116">
        <v>0.13189999999999999</v>
      </c>
    </row>
    <row r="23" spans="9:17" x14ac:dyDescent="0.55000000000000004">
      <c r="L23" s="116">
        <v>3.9899999999999998E-2</v>
      </c>
    </row>
    <row r="24" spans="9:17" x14ac:dyDescent="0.55000000000000004">
      <c r="L24" s="116">
        <v>0.18509999999999999</v>
      </c>
    </row>
    <row r="25" spans="9:17" x14ac:dyDescent="0.55000000000000004">
      <c r="L25" s="116">
        <v>1.89E-2</v>
      </c>
    </row>
    <row r="26" spans="9:17" x14ac:dyDescent="0.55000000000000004">
      <c r="L26" s="116">
        <v>5.16E-2</v>
      </c>
    </row>
    <row r="27" spans="9:17" x14ac:dyDescent="0.55000000000000004">
      <c r="L27" s="116">
        <v>3.6200000000000003E-2</v>
      </c>
    </row>
    <row r="28" spans="9:17" x14ac:dyDescent="0.55000000000000004">
      <c r="L28" s="116">
        <v>0</v>
      </c>
    </row>
    <row r="29" spans="9:17" x14ac:dyDescent="0.55000000000000004">
      <c r="L29" s="116">
        <v>1.8200000000000001E-2</v>
      </c>
    </row>
    <row r="30" spans="9:17" x14ac:dyDescent="0.55000000000000004">
      <c r="L30" s="116">
        <v>3.3000000000000002E-2</v>
      </c>
    </row>
    <row r="31" spans="9:17" x14ac:dyDescent="0.55000000000000004">
      <c r="L31" s="116">
        <v>5.7999999999999996E-3</v>
      </c>
    </row>
    <row r="32" spans="9:17" x14ac:dyDescent="0.55000000000000004">
      <c r="L32" s="116">
        <v>2.0000000000000001E-4</v>
      </c>
    </row>
    <row r="33" spans="12:12" x14ac:dyDescent="0.55000000000000004">
      <c r="L33" s="116">
        <v>0</v>
      </c>
    </row>
    <row r="34" spans="12:12" x14ac:dyDescent="0.55000000000000004">
      <c r="L34" s="116">
        <v>0</v>
      </c>
    </row>
    <row r="35" spans="12:12" x14ac:dyDescent="0.55000000000000004">
      <c r="L35" s="116">
        <v>0</v>
      </c>
    </row>
    <row r="36" spans="12:12" x14ac:dyDescent="0.55000000000000004">
      <c r="L36" s="116">
        <v>1E-4</v>
      </c>
    </row>
    <row r="37" spans="12:12" x14ac:dyDescent="0.55000000000000004">
      <c r="L37" s="116">
        <v>-9.1000000000000004E-3</v>
      </c>
    </row>
    <row r="38" spans="12:12" x14ac:dyDescent="0.55000000000000004">
      <c r="L38" s="116">
        <v>0</v>
      </c>
    </row>
    <row r="39" spans="12:12" x14ac:dyDescent="0.55000000000000004">
      <c r="L39" s="116">
        <v>0</v>
      </c>
    </row>
    <row r="41" spans="12:12" x14ac:dyDescent="0.55000000000000004">
      <c r="L41" s="2">
        <f>SUM(L10:L39)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6" zoomScale="55" zoomScaleNormal="55" zoomScaleSheetLayoutView="55" workbookViewId="0">
      <selection activeCell="E29" sqref="E29"/>
    </sheetView>
  </sheetViews>
  <sheetFormatPr defaultRowHeight="33" x14ac:dyDescent="0.8"/>
  <cols>
    <col min="1" max="1" width="2.5703125" style="51" customWidth="1"/>
    <col min="2" max="2" width="1.28515625" style="51" customWidth="1"/>
    <col min="3" max="3" width="49.42578125" style="51" bestFit="1" customWidth="1"/>
    <col min="4" max="4" width="1" style="51" customWidth="1"/>
    <col min="5" max="5" width="20.28515625" style="51" customWidth="1"/>
    <col min="6" max="6" width="3.5703125" style="51" bestFit="1" customWidth="1"/>
    <col min="7" max="7" width="26.28515625" style="51" bestFit="1" customWidth="1"/>
    <col min="8" max="8" width="3.5703125" style="51" bestFit="1" customWidth="1"/>
    <col min="9" max="9" width="29.140625" style="51" bestFit="1" customWidth="1"/>
    <col min="10" max="10" width="3.5703125" style="51" bestFit="1" customWidth="1"/>
    <col min="11" max="11" width="17.28515625" style="51" bestFit="1" customWidth="1"/>
    <col min="12" max="12" width="8.42578125" style="51" customWidth="1"/>
    <col min="13" max="13" width="26.28515625" style="51" bestFit="1" customWidth="1"/>
    <col min="14" max="14" width="3.5703125" style="51" bestFit="1" customWidth="1"/>
    <col min="15" max="15" width="19.140625" style="51" bestFit="1" customWidth="1"/>
    <col min="16" max="16" width="3.5703125" style="51" bestFit="1" customWidth="1"/>
    <col min="17" max="17" width="26.28515625" style="51" bestFit="1" customWidth="1"/>
    <col min="18" max="18" width="3.5703125" style="51" bestFit="1" customWidth="1"/>
    <col min="19" max="19" width="20.7109375" style="51" customWidth="1"/>
    <col min="20" max="20" width="3.5703125" style="51" bestFit="1" customWidth="1"/>
    <col min="21" max="21" width="16.42578125" style="51" bestFit="1" customWidth="1"/>
    <col min="22" max="22" width="12.28515625" style="51" bestFit="1" customWidth="1"/>
    <col min="23" max="23" width="26.28515625" style="51" bestFit="1" customWidth="1"/>
    <col min="24" max="24" width="3.5703125" style="51" bestFit="1" customWidth="1"/>
    <col min="25" max="25" width="29.140625" style="51" bestFit="1" customWidth="1"/>
    <col min="26" max="26" width="3.5703125" style="51" bestFit="1" customWidth="1"/>
    <col min="27" max="27" width="24.85546875" style="74" customWidth="1"/>
    <col min="28" max="28" width="1" style="51" customWidth="1"/>
    <col min="29" max="29" width="9.140625" style="51" customWidth="1"/>
    <col min="30" max="16384" width="9.140625" style="51"/>
  </cols>
  <sheetData>
    <row r="2" spans="3:27" ht="46.5" x14ac:dyDescent="0.8">
      <c r="C2" s="160" t="s">
        <v>124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3:27" ht="46.5" x14ac:dyDescent="0.8">
      <c r="C3" s="160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27" ht="46.5" x14ac:dyDescent="0.8">
      <c r="C4" s="160" t="s">
        <v>273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3:27" ht="147" customHeight="1" x14ac:dyDescent="0.8"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3:27" ht="39" x14ac:dyDescent="0.8">
      <c r="C6" s="159" t="s">
        <v>86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8" spans="3:27" s="70" customFormat="1" ht="34.5" customHeight="1" x14ac:dyDescent="0.25">
      <c r="C8" s="155" t="s">
        <v>1</v>
      </c>
      <c r="E8" s="158" t="s">
        <v>270</v>
      </c>
      <c r="F8" s="158" t="s">
        <v>2</v>
      </c>
      <c r="G8" s="158" t="s">
        <v>2</v>
      </c>
      <c r="H8" s="158" t="s">
        <v>2</v>
      </c>
      <c r="I8" s="158" t="s">
        <v>2</v>
      </c>
      <c r="J8" s="161"/>
      <c r="K8" s="158" t="s">
        <v>3</v>
      </c>
      <c r="L8" s="158" t="s">
        <v>3</v>
      </c>
      <c r="M8" s="158" t="s">
        <v>3</v>
      </c>
      <c r="N8" s="158" t="s">
        <v>3</v>
      </c>
      <c r="O8" s="158" t="s">
        <v>3</v>
      </c>
      <c r="P8" s="158" t="s">
        <v>3</v>
      </c>
      <c r="Q8" s="158" t="s">
        <v>3</v>
      </c>
      <c r="R8" s="161"/>
      <c r="S8" s="158" t="s">
        <v>274</v>
      </c>
      <c r="T8" s="158" t="s">
        <v>4</v>
      </c>
      <c r="U8" s="158" t="s">
        <v>4</v>
      </c>
      <c r="V8" s="158" t="s">
        <v>4</v>
      </c>
      <c r="W8" s="158" t="s">
        <v>4</v>
      </c>
      <c r="X8" s="158" t="s">
        <v>4</v>
      </c>
      <c r="Y8" s="158" t="s">
        <v>4</v>
      </c>
      <c r="Z8" s="158" t="s">
        <v>4</v>
      </c>
      <c r="AA8" s="158" t="s">
        <v>4</v>
      </c>
    </row>
    <row r="9" spans="3:27" s="70" customFormat="1" ht="44.25" customHeight="1" x14ac:dyDescent="0.25">
      <c r="C9" s="155" t="s">
        <v>1</v>
      </c>
      <c r="D9" s="161"/>
      <c r="E9" s="156" t="s">
        <v>5</v>
      </c>
      <c r="F9" s="162"/>
      <c r="G9" s="156" t="s">
        <v>6</v>
      </c>
      <c r="H9" s="71"/>
      <c r="I9" s="156" t="s">
        <v>7</v>
      </c>
      <c r="J9" s="161"/>
      <c r="K9" s="156" t="s">
        <v>8</v>
      </c>
      <c r="L9" s="156" t="s">
        <v>8</v>
      </c>
      <c r="M9" s="156" t="s">
        <v>8</v>
      </c>
      <c r="N9" s="71"/>
      <c r="O9" s="156" t="s">
        <v>9</v>
      </c>
      <c r="P9" s="156" t="s">
        <v>9</v>
      </c>
      <c r="Q9" s="156" t="s">
        <v>9</v>
      </c>
      <c r="R9" s="161"/>
      <c r="S9" s="156" t="s">
        <v>5</v>
      </c>
      <c r="T9" s="162"/>
      <c r="U9" s="156" t="s">
        <v>10</v>
      </c>
      <c r="V9" s="162"/>
      <c r="W9" s="156" t="s">
        <v>6</v>
      </c>
      <c r="X9" s="162"/>
      <c r="Y9" s="156" t="s">
        <v>7</v>
      </c>
      <c r="Z9" s="161"/>
      <c r="AA9" s="156" t="s">
        <v>11</v>
      </c>
    </row>
    <row r="10" spans="3:27" s="70" customFormat="1" ht="54" customHeight="1" x14ac:dyDescent="0.25">
      <c r="C10" s="155" t="s">
        <v>1</v>
      </c>
      <c r="D10" s="161"/>
      <c r="E10" s="157" t="s">
        <v>5</v>
      </c>
      <c r="F10" s="163"/>
      <c r="G10" s="157" t="s">
        <v>6</v>
      </c>
      <c r="H10" s="72"/>
      <c r="I10" s="157" t="s">
        <v>7</v>
      </c>
      <c r="J10" s="161"/>
      <c r="K10" s="157" t="s">
        <v>5</v>
      </c>
      <c r="L10" s="118"/>
      <c r="M10" s="157" t="s">
        <v>6</v>
      </c>
      <c r="N10" s="72"/>
      <c r="O10" s="157" t="s">
        <v>5</v>
      </c>
      <c r="P10" s="72"/>
      <c r="Q10" s="157" t="s">
        <v>12</v>
      </c>
      <c r="R10" s="161"/>
      <c r="S10" s="157" t="s">
        <v>5</v>
      </c>
      <c r="T10" s="163"/>
      <c r="U10" s="157" t="s">
        <v>10</v>
      </c>
      <c r="V10" s="163"/>
      <c r="W10" s="157" t="s">
        <v>6</v>
      </c>
      <c r="X10" s="163"/>
      <c r="Y10" s="157" t="s">
        <v>7</v>
      </c>
      <c r="Z10" s="161"/>
      <c r="AA10" s="157" t="s">
        <v>11</v>
      </c>
    </row>
    <row r="11" spans="3:27" x14ac:dyDescent="0.8">
      <c r="C11" s="73" t="s">
        <v>223</v>
      </c>
      <c r="E11" s="139">
        <v>5346458</v>
      </c>
      <c r="F11" s="140"/>
      <c r="G11" s="139">
        <v>12388023625</v>
      </c>
      <c r="H11" s="140"/>
      <c r="I11" s="139">
        <v>11984528026.3995</v>
      </c>
      <c r="J11" s="140"/>
      <c r="K11" s="139">
        <v>0</v>
      </c>
      <c r="L11" s="113"/>
      <c r="M11" s="139">
        <v>0</v>
      </c>
      <c r="N11" s="140"/>
      <c r="O11" s="139">
        <v>-1096458</v>
      </c>
      <c r="P11" s="140"/>
      <c r="Q11" s="139">
        <v>2495780882</v>
      </c>
      <c r="R11" s="140"/>
      <c r="S11" s="139">
        <v>4250000</v>
      </c>
      <c r="T11" s="140"/>
      <c r="U11" s="139">
        <v>2386</v>
      </c>
      <c r="V11" s="113"/>
      <c r="W11" s="139">
        <v>9847472924</v>
      </c>
      <c r="X11" s="140"/>
      <c r="Y11" s="139">
        <v>10080164025</v>
      </c>
      <c r="Z11" s="140"/>
      <c r="AA11" s="113">
        <f>Y11/'سرمایه گذاری ها'!$O$16</f>
        <v>3.667968182968992E-2</v>
      </c>
    </row>
    <row r="12" spans="3:27" x14ac:dyDescent="0.8">
      <c r="C12" s="51" t="s">
        <v>275</v>
      </c>
      <c r="E12" s="139">
        <v>0</v>
      </c>
      <c r="F12" s="140"/>
      <c r="G12" s="139">
        <v>0</v>
      </c>
      <c r="H12" s="140"/>
      <c r="I12" s="139">
        <v>0</v>
      </c>
      <c r="J12" s="140"/>
      <c r="K12" s="139">
        <v>30000</v>
      </c>
      <c r="L12" s="113"/>
      <c r="M12" s="139">
        <v>5347557755</v>
      </c>
      <c r="N12" s="140"/>
      <c r="O12" s="139">
        <v>0</v>
      </c>
      <c r="P12" s="140"/>
      <c r="Q12" s="139">
        <v>0</v>
      </c>
      <c r="R12" s="140"/>
      <c r="S12" s="139">
        <v>30000</v>
      </c>
      <c r="T12" s="140"/>
      <c r="U12" s="139">
        <v>175670</v>
      </c>
      <c r="V12" s="113"/>
      <c r="W12" s="139">
        <v>5347557755</v>
      </c>
      <c r="X12" s="140"/>
      <c r="Y12" s="139">
        <v>5263841756.25</v>
      </c>
      <c r="Z12" s="140"/>
      <c r="AA12" s="113">
        <f>Y12/'سرمایه گذاری ها'!$O$16</f>
        <v>1.9154057448096555E-2</v>
      </c>
    </row>
    <row r="13" spans="3:27" x14ac:dyDescent="0.8">
      <c r="C13" s="51" t="s">
        <v>196</v>
      </c>
      <c r="E13" s="139">
        <v>150000</v>
      </c>
      <c r="F13" s="140"/>
      <c r="G13" s="139">
        <v>3625781248</v>
      </c>
      <c r="H13" s="140"/>
      <c r="I13" s="139">
        <v>3946875525</v>
      </c>
      <c r="J13" s="140"/>
      <c r="K13" s="139">
        <v>0</v>
      </c>
      <c r="L13" s="113"/>
      <c r="M13" s="139">
        <v>0</v>
      </c>
      <c r="N13" s="140"/>
      <c r="O13" s="139">
        <v>0</v>
      </c>
      <c r="P13" s="140"/>
      <c r="Q13" s="139">
        <v>0</v>
      </c>
      <c r="R13" s="140"/>
      <c r="S13" s="139">
        <v>150000</v>
      </c>
      <c r="T13" s="140"/>
      <c r="U13" s="139">
        <v>28470</v>
      </c>
      <c r="V13" s="113"/>
      <c r="W13" s="139">
        <v>3625781248</v>
      </c>
      <c r="X13" s="140"/>
      <c r="Y13" s="139">
        <v>4245090525</v>
      </c>
      <c r="Z13" s="140"/>
      <c r="AA13" s="113">
        <f>Y13/'سرمایه گذاری ها'!$O$16</f>
        <v>1.5447027390532104E-2</v>
      </c>
    </row>
    <row r="14" spans="3:27" x14ac:dyDescent="0.8">
      <c r="C14" s="51" t="s">
        <v>176</v>
      </c>
      <c r="E14" s="139">
        <v>300000</v>
      </c>
      <c r="F14" s="140"/>
      <c r="G14" s="139">
        <v>2872567094</v>
      </c>
      <c r="H14" s="140"/>
      <c r="I14" s="139">
        <v>2833042500</v>
      </c>
      <c r="J14" s="140"/>
      <c r="K14" s="139">
        <v>0</v>
      </c>
      <c r="L14" s="113"/>
      <c r="M14" s="139">
        <v>0</v>
      </c>
      <c r="N14" s="140"/>
      <c r="O14" s="139">
        <v>0</v>
      </c>
      <c r="P14" s="140"/>
      <c r="Q14" s="139">
        <v>0</v>
      </c>
      <c r="R14" s="140"/>
      <c r="S14" s="139">
        <v>300000</v>
      </c>
      <c r="T14" s="140"/>
      <c r="U14" s="139">
        <v>11120</v>
      </c>
      <c r="V14" s="113"/>
      <c r="W14" s="139">
        <v>2872567094</v>
      </c>
      <c r="X14" s="140"/>
      <c r="Y14" s="139">
        <v>3316150800</v>
      </c>
      <c r="Z14" s="140"/>
      <c r="AA14" s="113">
        <f>Y14/'سرمایه گذاری ها'!$O$16</f>
        <v>1.2066803272407235E-2</v>
      </c>
    </row>
    <row r="15" spans="3:27" x14ac:dyDescent="0.8">
      <c r="C15" s="51" t="s">
        <v>215</v>
      </c>
      <c r="E15" s="139">
        <v>90000</v>
      </c>
      <c r="F15" s="140"/>
      <c r="G15" s="139">
        <v>3208969895</v>
      </c>
      <c r="H15" s="140"/>
      <c r="I15" s="139">
        <v>2699143965</v>
      </c>
      <c r="J15" s="140"/>
      <c r="K15" s="139">
        <v>0</v>
      </c>
      <c r="L15" s="113"/>
      <c r="M15" s="139">
        <v>0</v>
      </c>
      <c r="N15" s="140"/>
      <c r="O15" s="139">
        <v>0</v>
      </c>
      <c r="P15" s="140"/>
      <c r="Q15" s="139">
        <v>0</v>
      </c>
      <c r="R15" s="140"/>
      <c r="S15" s="139">
        <v>90000</v>
      </c>
      <c r="T15" s="140"/>
      <c r="U15" s="139">
        <v>29980</v>
      </c>
      <c r="V15" s="113"/>
      <c r="W15" s="139">
        <v>3208969895</v>
      </c>
      <c r="X15" s="140"/>
      <c r="Y15" s="139">
        <v>2682145710</v>
      </c>
      <c r="Z15" s="140"/>
      <c r="AA15" s="113">
        <f>Y15/'سرمایه گذاری ها'!$O$16</f>
        <v>9.7597867474847732E-3</v>
      </c>
    </row>
    <row r="16" spans="3:27" x14ac:dyDescent="0.8">
      <c r="C16" s="51" t="s">
        <v>214</v>
      </c>
      <c r="E16" s="139">
        <v>50000</v>
      </c>
      <c r="F16" s="140"/>
      <c r="G16" s="139">
        <v>2280783112</v>
      </c>
      <c r="H16" s="140"/>
      <c r="I16" s="139">
        <v>2502520875</v>
      </c>
      <c r="J16" s="140"/>
      <c r="K16" s="139">
        <v>70690</v>
      </c>
      <c r="L16" s="113"/>
      <c r="M16" s="139">
        <v>0</v>
      </c>
      <c r="N16" s="140"/>
      <c r="O16" s="139">
        <v>0</v>
      </c>
      <c r="P16" s="140"/>
      <c r="Q16" s="139">
        <v>0</v>
      </c>
      <c r="R16" s="140"/>
      <c r="S16" s="139">
        <v>120690</v>
      </c>
      <c r="T16" s="140"/>
      <c r="U16" s="139">
        <v>20259</v>
      </c>
      <c r="V16" s="113"/>
      <c r="W16" s="139">
        <v>2280783112</v>
      </c>
      <c r="X16" s="140"/>
      <c r="Y16" s="139">
        <v>2430510610.6754999</v>
      </c>
      <c r="Z16" s="140"/>
      <c r="AA16" s="113">
        <f>Y16/'سرمایه گذاری ها'!$O$16</f>
        <v>8.8441374229783608E-3</v>
      </c>
    </row>
    <row r="17" spans="3:27" x14ac:dyDescent="0.8">
      <c r="C17" s="51" t="s">
        <v>259</v>
      </c>
      <c r="E17" s="139">
        <v>40000</v>
      </c>
      <c r="F17" s="140"/>
      <c r="G17" s="139">
        <v>1704780539</v>
      </c>
      <c r="H17" s="140"/>
      <c r="I17" s="139">
        <v>1923685560</v>
      </c>
      <c r="J17" s="140"/>
      <c r="K17" s="139">
        <v>0</v>
      </c>
      <c r="L17" s="113"/>
      <c r="M17" s="139">
        <v>0</v>
      </c>
      <c r="N17" s="140"/>
      <c r="O17" s="139">
        <v>0</v>
      </c>
      <c r="P17" s="140"/>
      <c r="Q17" s="139">
        <v>0</v>
      </c>
      <c r="R17" s="140"/>
      <c r="S17" s="139">
        <v>40000</v>
      </c>
      <c r="T17" s="140"/>
      <c r="U17" s="139">
        <v>50750</v>
      </c>
      <c r="V17" s="113"/>
      <c r="W17" s="139">
        <v>1704780539</v>
      </c>
      <c r="X17" s="140"/>
      <c r="Y17" s="139">
        <v>2017921500</v>
      </c>
      <c r="Z17" s="140"/>
      <c r="AA17" s="113">
        <f>Y17/'سرمایه گذاری ها'!$O$16</f>
        <v>7.3428089457394149E-3</v>
      </c>
    </row>
    <row r="18" spans="3:27" x14ac:dyDescent="0.8">
      <c r="C18" s="51" t="s">
        <v>14</v>
      </c>
      <c r="E18" s="139">
        <v>300000</v>
      </c>
      <c r="F18" s="140"/>
      <c r="G18" s="139">
        <v>1192413522</v>
      </c>
      <c r="H18" s="140"/>
      <c r="I18" s="139">
        <v>1768414950</v>
      </c>
      <c r="J18" s="140"/>
      <c r="K18" s="139">
        <v>105000</v>
      </c>
      <c r="L18" s="113"/>
      <c r="M18" s="139">
        <v>0</v>
      </c>
      <c r="N18" s="140"/>
      <c r="O18" s="139">
        <v>0</v>
      </c>
      <c r="P18" s="140"/>
      <c r="Q18" s="139">
        <v>0</v>
      </c>
      <c r="R18" s="140"/>
      <c r="S18" s="139">
        <v>405000</v>
      </c>
      <c r="T18" s="140"/>
      <c r="U18" s="139">
        <v>4976</v>
      </c>
      <c r="V18" s="113"/>
      <c r="W18" s="139">
        <v>1192413522</v>
      </c>
      <c r="X18" s="140"/>
      <c r="Y18" s="139">
        <v>2003289084</v>
      </c>
      <c r="Z18" s="140"/>
      <c r="AA18" s="113">
        <f>Y18/'سرمایه گذاری ها'!$O$16</f>
        <v>7.2895645380146442E-3</v>
      </c>
    </row>
    <row r="19" spans="3:27" x14ac:dyDescent="0.8">
      <c r="C19" s="51" t="s">
        <v>276</v>
      </c>
      <c r="E19" s="139">
        <v>0</v>
      </c>
      <c r="F19" s="140"/>
      <c r="G19" s="139">
        <v>0</v>
      </c>
      <c r="H19" s="140"/>
      <c r="I19" s="139">
        <v>0</v>
      </c>
      <c r="J19" s="140"/>
      <c r="K19" s="139">
        <v>250000</v>
      </c>
      <c r="L19" s="113"/>
      <c r="M19" s="139">
        <v>2039149859</v>
      </c>
      <c r="N19" s="140"/>
      <c r="O19" s="139">
        <v>0</v>
      </c>
      <c r="P19" s="140"/>
      <c r="Q19" s="139">
        <v>0</v>
      </c>
      <c r="R19" s="140"/>
      <c r="S19" s="139">
        <v>250000</v>
      </c>
      <c r="T19" s="140"/>
      <c r="U19" s="139">
        <v>8050</v>
      </c>
      <c r="V19" s="113"/>
      <c r="W19" s="139">
        <v>2039149859</v>
      </c>
      <c r="X19" s="140"/>
      <c r="Y19" s="139">
        <v>2000525625</v>
      </c>
      <c r="Z19" s="140"/>
      <c r="AA19" s="113">
        <f>Y19/'سرمایه گذاری ها'!$O$16</f>
        <v>7.2795088686209717E-3</v>
      </c>
    </row>
    <row r="20" spans="3:27" x14ac:dyDescent="0.8">
      <c r="C20" s="51" t="s">
        <v>247</v>
      </c>
      <c r="E20" s="139">
        <v>35000</v>
      </c>
      <c r="F20" s="140"/>
      <c r="G20" s="139">
        <v>1526339839</v>
      </c>
      <c r="H20" s="140"/>
      <c r="I20" s="139">
        <v>1462993087.5</v>
      </c>
      <c r="J20" s="140"/>
      <c r="K20" s="139">
        <v>0</v>
      </c>
      <c r="L20" s="113"/>
      <c r="M20" s="139">
        <v>0</v>
      </c>
      <c r="N20" s="140"/>
      <c r="O20" s="139">
        <v>0</v>
      </c>
      <c r="P20" s="140"/>
      <c r="Q20" s="139">
        <v>0</v>
      </c>
      <c r="R20" s="140"/>
      <c r="S20" s="139">
        <v>35000</v>
      </c>
      <c r="T20" s="140"/>
      <c r="U20" s="139">
        <v>45850</v>
      </c>
      <c r="V20" s="113"/>
      <c r="W20" s="139">
        <v>1526339839</v>
      </c>
      <c r="X20" s="140"/>
      <c r="Y20" s="139">
        <v>1595201737.5</v>
      </c>
      <c r="Z20" s="140"/>
      <c r="AA20" s="113">
        <f>Y20/'سرمایه گذاری ها'!$O$16</f>
        <v>5.8046170717612443E-3</v>
      </c>
    </row>
    <row r="21" spans="3:27" x14ac:dyDescent="0.8">
      <c r="C21" s="51" t="s">
        <v>151</v>
      </c>
      <c r="E21" s="139">
        <v>20000</v>
      </c>
      <c r="F21" s="140"/>
      <c r="G21" s="139">
        <v>1099383842</v>
      </c>
      <c r="H21" s="140"/>
      <c r="I21" s="139">
        <v>1459265400</v>
      </c>
      <c r="J21" s="140"/>
      <c r="K21" s="139">
        <v>0</v>
      </c>
      <c r="L21" s="113"/>
      <c r="M21" s="139">
        <v>0</v>
      </c>
      <c r="N21" s="140"/>
      <c r="O21" s="139">
        <v>0</v>
      </c>
      <c r="P21" s="140"/>
      <c r="Q21" s="139">
        <v>0</v>
      </c>
      <c r="R21" s="140"/>
      <c r="S21" s="139">
        <v>20000</v>
      </c>
      <c r="T21" s="140"/>
      <c r="U21" s="139">
        <v>75150</v>
      </c>
      <c r="V21" s="113"/>
      <c r="W21" s="139">
        <v>1099383842</v>
      </c>
      <c r="X21" s="140"/>
      <c r="Y21" s="139">
        <v>1494057150</v>
      </c>
      <c r="Z21" s="140"/>
      <c r="AA21" s="113">
        <f>Y21/'سرمایه گذاری ها'!$O$16</f>
        <v>5.436572337658296E-3</v>
      </c>
    </row>
    <row r="22" spans="3:27" x14ac:dyDescent="0.8">
      <c r="C22" s="51" t="s">
        <v>266</v>
      </c>
      <c r="E22" s="139">
        <v>130000</v>
      </c>
      <c r="F22" s="140"/>
      <c r="G22" s="139">
        <v>1041036797</v>
      </c>
      <c r="H22" s="140"/>
      <c r="I22" s="139">
        <v>1076456745</v>
      </c>
      <c r="J22" s="140"/>
      <c r="K22" s="139">
        <v>100551</v>
      </c>
      <c r="L22" s="113"/>
      <c r="M22" s="139">
        <v>0</v>
      </c>
      <c r="N22" s="140"/>
      <c r="O22" s="139">
        <v>0</v>
      </c>
      <c r="P22" s="140"/>
      <c r="Q22" s="139">
        <v>0</v>
      </c>
      <c r="R22" s="140"/>
      <c r="S22" s="139">
        <v>230551</v>
      </c>
      <c r="T22" s="140"/>
      <c r="U22" s="139">
        <v>5182</v>
      </c>
      <c r="V22" s="113"/>
      <c r="W22" s="139">
        <v>1041036797</v>
      </c>
      <c r="X22" s="140"/>
      <c r="Y22" s="139">
        <v>1187606726.0720999</v>
      </c>
      <c r="Z22" s="140"/>
      <c r="AA22" s="113">
        <f>Y22/'سرمایه گذاری ها'!$O$16</f>
        <v>4.3214611134390086E-3</v>
      </c>
    </row>
    <row r="23" spans="3:27" x14ac:dyDescent="0.8">
      <c r="C23" s="51" t="s">
        <v>249</v>
      </c>
      <c r="E23" s="139">
        <v>50000</v>
      </c>
      <c r="F23" s="140"/>
      <c r="G23" s="139">
        <v>822886325</v>
      </c>
      <c r="H23" s="140"/>
      <c r="I23" s="139">
        <v>996535125</v>
      </c>
      <c r="J23" s="140"/>
      <c r="K23" s="139">
        <v>0</v>
      </c>
      <c r="L23" s="113"/>
      <c r="M23" s="139">
        <v>0</v>
      </c>
      <c r="N23" s="140"/>
      <c r="O23" s="139">
        <v>0</v>
      </c>
      <c r="P23" s="140"/>
      <c r="Q23" s="139">
        <v>0</v>
      </c>
      <c r="R23" s="140"/>
      <c r="S23" s="139">
        <v>50000</v>
      </c>
      <c r="T23" s="140"/>
      <c r="U23" s="139">
        <v>20250</v>
      </c>
      <c r="V23" s="113"/>
      <c r="W23" s="139">
        <v>822886325</v>
      </c>
      <c r="X23" s="140"/>
      <c r="Y23" s="139">
        <v>1006475625</v>
      </c>
      <c r="Z23" s="140"/>
      <c r="AA23" s="113">
        <f>Y23/'سرمایه گذاری ها'!$O$16</f>
        <v>3.66236160470993E-3</v>
      </c>
    </row>
    <row r="24" spans="3:27" x14ac:dyDescent="0.8">
      <c r="C24" s="51" t="s">
        <v>189</v>
      </c>
      <c r="E24" s="139">
        <v>30000</v>
      </c>
      <c r="F24" s="140"/>
      <c r="G24" s="139">
        <v>630526517</v>
      </c>
      <c r="H24" s="140"/>
      <c r="I24" s="139">
        <v>761939325</v>
      </c>
      <c r="J24" s="140"/>
      <c r="K24" s="139">
        <v>0</v>
      </c>
      <c r="L24" s="113"/>
      <c r="M24" s="139">
        <v>0</v>
      </c>
      <c r="N24" s="140"/>
      <c r="O24" s="139">
        <v>0</v>
      </c>
      <c r="P24" s="140"/>
      <c r="Q24" s="139">
        <v>0</v>
      </c>
      <c r="R24" s="140"/>
      <c r="S24" s="139">
        <v>30000</v>
      </c>
      <c r="T24" s="140"/>
      <c r="U24" s="139">
        <v>22300</v>
      </c>
      <c r="V24" s="113"/>
      <c r="W24" s="139">
        <v>630526517</v>
      </c>
      <c r="X24" s="140"/>
      <c r="Y24" s="139">
        <v>665019450</v>
      </c>
      <c r="Z24" s="140"/>
      <c r="AA24" s="113">
        <f>Y24/'سرمایه گذاری ها'!$O$16</f>
        <v>2.4198715195564869E-3</v>
      </c>
    </row>
    <row r="25" spans="3:27" x14ac:dyDescent="0.8">
      <c r="C25" s="51" t="s">
        <v>277</v>
      </c>
      <c r="E25" s="139">
        <v>0</v>
      </c>
      <c r="F25" s="140"/>
      <c r="G25" s="139">
        <v>0</v>
      </c>
      <c r="H25" s="140"/>
      <c r="I25" s="139">
        <v>0</v>
      </c>
      <c r="J25" s="140"/>
      <c r="K25" s="139">
        <v>300000</v>
      </c>
      <c r="L25" s="113"/>
      <c r="M25" s="139">
        <v>555760264</v>
      </c>
      <c r="N25" s="140"/>
      <c r="O25" s="139">
        <v>0</v>
      </c>
      <c r="P25" s="140"/>
      <c r="Q25" s="139">
        <v>0</v>
      </c>
      <c r="R25" s="140"/>
      <c r="S25" s="139">
        <v>300000</v>
      </c>
      <c r="T25" s="140"/>
      <c r="U25" s="139">
        <v>1828</v>
      </c>
      <c r="V25" s="113"/>
      <c r="W25" s="139">
        <v>555760264</v>
      </c>
      <c r="X25" s="140"/>
      <c r="Y25" s="139">
        <v>545137020</v>
      </c>
      <c r="Z25" s="140"/>
      <c r="AA25" s="113">
        <f>Y25/'سرمایه گذاری ها'!$O$16</f>
        <v>1.9836435595288154E-3</v>
      </c>
    </row>
    <row r="26" spans="3:27" x14ac:dyDescent="0.8">
      <c r="C26" s="51" t="s">
        <v>246</v>
      </c>
      <c r="E26" s="139">
        <v>64777</v>
      </c>
      <c r="F26" s="140"/>
      <c r="G26" s="139">
        <v>216044566</v>
      </c>
      <c r="H26" s="140"/>
      <c r="I26" s="139">
        <v>222022156.9788</v>
      </c>
      <c r="J26" s="140"/>
      <c r="K26" s="139">
        <v>18931</v>
      </c>
      <c r="L26" s="113"/>
      <c r="M26" s="139">
        <v>0</v>
      </c>
      <c r="N26" s="140"/>
      <c r="O26" s="139">
        <v>0</v>
      </c>
      <c r="P26" s="140"/>
      <c r="Q26" s="139">
        <v>0</v>
      </c>
      <c r="R26" s="140"/>
      <c r="S26" s="139">
        <v>83708</v>
      </c>
      <c r="T26" s="140"/>
      <c r="U26" s="139">
        <v>3054</v>
      </c>
      <c r="V26" s="113"/>
      <c r="W26" s="139">
        <v>216044566</v>
      </c>
      <c r="X26" s="140"/>
      <c r="Y26" s="139">
        <v>254123148.81959999</v>
      </c>
      <c r="Z26" s="140"/>
      <c r="AA26" s="113">
        <f>Y26/'سرمایه گذاری ها'!$O$16</f>
        <v>9.2470283431343953E-4</v>
      </c>
    </row>
    <row r="27" spans="3:27" x14ac:dyDescent="0.8">
      <c r="E27" s="139"/>
      <c r="F27" s="140"/>
      <c r="G27" s="139"/>
      <c r="H27" s="140"/>
      <c r="I27" s="139"/>
      <c r="J27" s="140"/>
      <c r="K27" s="139"/>
      <c r="L27" s="113"/>
      <c r="M27" s="139"/>
      <c r="N27" s="140"/>
      <c r="O27" s="139"/>
      <c r="P27" s="140"/>
      <c r="Q27" s="139"/>
      <c r="R27" s="140"/>
      <c r="S27" s="139"/>
      <c r="T27" s="140"/>
      <c r="U27" s="139"/>
      <c r="V27" s="113"/>
      <c r="W27" s="139"/>
      <c r="X27" s="140"/>
      <c r="Y27" s="139"/>
      <c r="Z27" s="140"/>
      <c r="AA27" s="113"/>
    </row>
    <row r="28" spans="3:27" ht="33.75" thickBot="1" x14ac:dyDescent="0.85">
      <c r="C28" s="51" t="s">
        <v>84</v>
      </c>
      <c r="E28" s="141">
        <f>SUM(E11:E27)</f>
        <v>6606235</v>
      </c>
      <c r="F28" s="139"/>
      <c r="G28" s="141">
        <f>SUM(G11:G27)</f>
        <v>32609536921</v>
      </c>
      <c r="H28" s="141"/>
      <c r="I28" s="141">
        <f>SUM(I11:I27)</f>
        <v>33637423240.8783</v>
      </c>
      <c r="J28" s="141"/>
      <c r="K28" s="141">
        <f>SUM(K11:K27)</f>
        <v>875172</v>
      </c>
      <c r="L28" s="141"/>
      <c r="M28" s="141">
        <f>SUM(M11:M27)</f>
        <v>7942467878</v>
      </c>
      <c r="N28" s="141"/>
      <c r="O28" s="141">
        <f>SUM(O11:O27)</f>
        <v>-1096458</v>
      </c>
      <c r="P28" s="141"/>
      <c r="Q28" s="141">
        <f>SUM(Q11:Q27)</f>
        <v>2495780882</v>
      </c>
      <c r="R28" s="141"/>
      <c r="S28" s="141">
        <f>SUM(S11:S27)</f>
        <v>6384949</v>
      </c>
      <c r="T28" s="141"/>
      <c r="U28" s="141">
        <f>SUM(U11:U27)</f>
        <v>505275</v>
      </c>
      <c r="V28" s="141"/>
      <c r="W28" s="141">
        <f>SUM(W11:W27)</f>
        <v>38011454098</v>
      </c>
      <c r="X28" s="141"/>
      <c r="Y28" s="141">
        <f>SUM(Y11:Y27)</f>
        <v>40787260493.3172</v>
      </c>
      <c r="Z28" s="139"/>
      <c r="AA28" s="136">
        <f>SUM(AA11:AA26)</f>
        <v>0.1484166065045312</v>
      </c>
    </row>
    <row r="29" spans="3:27" ht="63.75" customHeight="1" thickTop="1" x14ac:dyDescent="0.8">
      <c r="L29"/>
      <c r="V29"/>
    </row>
    <row r="30" spans="3:27" ht="30.75" customHeight="1" x14ac:dyDescent="0.95">
      <c r="L30"/>
      <c r="O30" s="108">
        <v>2</v>
      </c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28" ht="30" x14ac:dyDescent="0.6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2:28" ht="30" x14ac:dyDescent="0.6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94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270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274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15</v>
      </c>
      <c r="E9" s="18"/>
      <c r="F9" s="17" t="s">
        <v>16</v>
      </c>
      <c r="G9" s="18"/>
      <c r="H9" s="17" t="s">
        <v>17</v>
      </c>
      <c r="I9" s="18"/>
      <c r="J9" s="17" t="s">
        <v>18</v>
      </c>
      <c r="K9" s="14"/>
      <c r="L9" s="17" t="s">
        <v>15</v>
      </c>
      <c r="M9" s="18"/>
      <c r="N9" s="17" t="s">
        <v>16</v>
      </c>
      <c r="O9" s="18"/>
      <c r="P9" s="17" t="s">
        <v>17</v>
      </c>
      <c r="Q9" s="18"/>
      <c r="R9" s="17" t="s">
        <v>18</v>
      </c>
      <c r="S9" s="14"/>
    </row>
    <row r="10" spans="2:28" x14ac:dyDescent="0.6">
      <c r="D10" s="77">
        <v>0</v>
      </c>
      <c r="E10" s="77"/>
      <c r="F10" s="77">
        <v>0</v>
      </c>
      <c r="G10" s="77"/>
      <c r="H10" s="77">
        <v>0</v>
      </c>
      <c r="I10" s="77"/>
      <c r="J10" s="77">
        <v>0</v>
      </c>
      <c r="K10" s="77"/>
      <c r="L10" s="77">
        <v>0</v>
      </c>
      <c r="M10" s="77"/>
      <c r="N10" s="77">
        <v>0</v>
      </c>
      <c r="O10" s="77"/>
      <c r="P10" s="77">
        <v>0</v>
      </c>
      <c r="Q10" s="77"/>
      <c r="R10" s="77">
        <v>0</v>
      </c>
      <c r="V10"/>
    </row>
    <row r="11" spans="2:28" ht="26.25" customHeight="1" thickBot="1" x14ac:dyDescent="0.65">
      <c r="B11" s="21" t="s">
        <v>84</v>
      </c>
      <c r="D11" s="76">
        <v>0</v>
      </c>
      <c r="E11" s="77"/>
      <c r="F11" s="76">
        <v>0</v>
      </c>
      <c r="G11" s="77"/>
      <c r="H11" s="76">
        <v>0</v>
      </c>
      <c r="I11" s="77"/>
      <c r="J11" s="76">
        <v>0</v>
      </c>
      <c r="K11" s="77"/>
      <c r="L11" s="76">
        <v>0</v>
      </c>
      <c r="M11" s="77"/>
      <c r="N11" s="76">
        <v>0</v>
      </c>
      <c r="O11" s="77"/>
      <c r="P11" s="76">
        <v>0</v>
      </c>
      <c r="Q11" s="77"/>
      <c r="R11" s="76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49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C44"/>
  <sheetViews>
    <sheetView rightToLeft="1" view="pageBreakPreview" topLeftCell="A13" zoomScale="70" zoomScaleNormal="70" zoomScaleSheetLayoutView="70" workbookViewId="0">
      <selection activeCell="P31" sqref="P31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</row>
    <row r="3" spans="2:38" ht="39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</row>
    <row r="4" spans="2:38" ht="39" x14ac:dyDescent="0.6">
      <c r="B4" s="169" t="s">
        <v>273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</row>
    <row r="5" spans="2:38" ht="39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2:38" ht="39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67" t="s">
        <v>113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48" t="s">
        <v>19</v>
      </c>
      <c r="C10" s="148" t="s">
        <v>19</v>
      </c>
      <c r="D10" s="148" t="s">
        <v>19</v>
      </c>
      <c r="E10" s="148" t="s">
        <v>19</v>
      </c>
      <c r="F10" s="148" t="s">
        <v>19</v>
      </c>
      <c r="G10" s="148" t="s">
        <v>19</v>
      </c>
      <c r="H10" s="148" t="s">
        <v>19</v>
      </c>
      <c r="I10" s="148" t="s">
        <v>19</v>
      </c>
      <c r="J10" s="148" t="s">
        <v>19</v>
      </c>
      <c r="K10" s="148" t="s">
        <v>19</v>
      </c>
      <c r="L10" s="148"/>
      <c r="M10" s="148"/>
      <c r="N10" s="148" t="s">
        <v>19</v>
      </c>
      <c r="P10" s="148" t="s">
        <v>270</v>
      </c>
      <c r="Q10" s="148" t="s">
        <v>2</v>
      </c>
      <c r="R10" s="148" t="s">
        <v>2</v>
      </c>
      <c r="S10" s="148" t="s">
        <v>2</v>
      </c>
      <c r="T10" s="148" t="s">
        <v>2</v>
      </c>
      <c r="V10" s="170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A10" s="148" t="s">
        <v>3</v>
      </c>
      <c r="AB10" s="148" t="s">
        <v>3</v>
      </c>
      <c r="AD10" s="148" t="s">
        <v>274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  <c r="AK10" s="148" t="s">
        <v>4</v>
      </c>
      <c r="AL10" s="148" t="s">
        <v>4</v>
      </c>
    </row>
    <row r="11" spans="2:38" s="15" customFormat="1" ht="45.75" customHeight="1" x14ac:dyDescent="0.6">
      <c r="B11" s="151" t="s">
        <v>20</v>
      </c>
      <c r="C11" s="22"/>
      <c r="D11" s="151" t="s">
        <v>21</v>
      </c>
      <c r="E11" s="22"/>
      <c r="F11" s="151" t="s">
        <v>22</v>
      </c>
      <c r="G11" s="22"/>
      <c r="H11" s="151" t="s">
        <v>23</v>
      </c>
      <c r="I11" s="22"/>
      <c r="J11" s="151" t="s">
        <v>90</v>
      </c>
      <c r="K11" s="22"/>
      <c r="L11" s="151" t="s">
        <v>25</v>
      </c>
      <c r="M11" s="146"/>
      <c r="N11" s="151" t="s">
        <v>18</v>
      </c>
      <c r="P11" s="151" t="s">
        <v>5</v>
      </c>
      <c r="Q11" s="22"/>
      <c r="R11" s="151" t="s">
        <v>6</v>
      </c>
      <c r="S11" s="22"/>
      <c r="T11" s="151" t="s">
        <v>7</v>
      </c>
      <c r="V11" s="166" t="s">
        <v>8</v>
      </c>
      <c r="W11" s="151" t="s">
        <v>8</v>
      </c>
      <c r="X11" s="151" t="s">
        <v>8</v>
      </c>
      <c r="Z11" s="151" t="s">
        <v>9</v>
      </c>
      <c r="AA11" s="151" t="s">
        <v>9</v>
      </c>
      <c r="AB11" s="151" t="s">
        <v>9</v>
      </c>
      <c r="AD11" s="151" t="s">
        <v>5</v>
      </c>
      <c r="AE11" s="22"/>
      <c r="AF11" s="151" t="s">
        <v>26</v>
      </c>
      <c r="AG11" s="22"/>
      <c r="AH11" s="151" t="s">
        <v>6</v>
      </c>
      <c r="AI11" s="22"/>
      <c r="AJ11" s="151" t="s">
        <v>7</v>
      </c>
      <c r="AK11" s="22"/>
      <c r="AL11" s="151" t="s">
        <v>11</v>
      </c>
    </row>
    <row r="12" spans="2:38" s="15" customFormat="1" ht="45.75" customHeight="1" x14ac:dyDescent="0.6">
      <c r="B12" s="152" t="s">
        <v>20</v>
      </c>
      <c r="C12" s="23"/>
      <c r="D12" s="152" t="s">
        <v>21</v>
      </c>
      <c r="E12" s="23"/>
      <c r="F12" s="152" t="s">
        <v>22</v>
      </c>
      <c r="G12" s="23"/>
      <c r="H12" s="152" t="s">
        <v>23</v>
      </c>
      <c r="I12" s="23"/>
      <c r="J12" s="152" t="s">
        <v>24</v>
      </c>
      <c r="K12" s="23"/>
      <c r="L12" s="152"/>
      <c r="M12" s="147"/>
      <c r="N12" s="152" t="s">
        <v>18</v>
      </c>
      <c r="P12" s="152" t="s">
        <v>5</v>
      </c>
      <c r="Q12" s="23"/>
      <c r="R12" s="152" t="s">
        <v>6</v>
      </c>
      <c r="S12" s="23"/>
      <c r="T12" s="152" t="s">
        <v>7</v>
      </c>
      <c r="V12" s="165" t="s">
        <v>5</v>
      </c>
      <c r="W12" s="23"/>
      <c r="X12" s="152" t="s">
        <v>6</v>
      </c>
      <c r="Z12" s="152" t="s">
        <v>5</v>
      </c>
      <c r="AA12" s="23"/>
      <c r="AB12" s="152" t="s">
        <v>12</v>
      </c>
      <c r="AD12" s="152" t="s">
        <v>5</v>
      </c>
      <c r="AE12" s="23"/>
      <c r="AF12" s="152" t="s">
        <v>26</v>
      </c>
      <c r="AG12" s="23"/>
      <c r="AH12" s="152" t="s">
        <v>6</v>
      </c>
      <c r="AI12" s="23"/>
      <c r="AJ12" s="152"/>
      <c r="AK12" s="23"/>
      <c r="AL12" s="152" t="s">
        <v>11</v>
      </c>
    </row>
    <row r="13" spans="2:38" ht="21.75" x14ac:dyDescent="0.6">
      <c r="B13" s="3" t="s">
        <v>150</v>
      </c>
      <c r="C13" s="14"/>
      <c r="D13" s="142" t="s">
        <v>97</v>
      </c>
      <c r="E13" s="142"/>
      <c r="F13" s="142" t="s">
        <v>97</v>
      </c>
      <c r="G13" s="142"/>
      <c r="H13" s="89" t="s">
        <v>185</v>
      </c>
      <c r="I13" s="89"/>
      <c r="J13" s="89" t="s">
        <v>186</v>
      </c>
      <c r="K13" s="89"/>
      <c r="L13" s="89">
        <v>0</v>
      </c>
      <c r="M13" s="89"/>
      <c r="N13" s="89">
        <v>0</v>
      </c>
      <c r="O13" s="89"/>
      <c r="P13" s="89">
        <v>196</v>
      </c>
      <c r="Q13" s="137"/>
      <c r="R13" s="89">
        <v>118603453</v>
      </c>
      <c r="S13" s="89"/>
      <c r="T13" s="89">
        <v>159852533</v>
      </c>
      <c r="U13" s="89"/>
      <c r="V13" s="89">
        <v>0</v>
      </c>
      <c r="W13" s="89"/>
      <c r="X13" s="89">
        <v>0</v>
      </c>
      <c r="Y13" s="89"/>
      <c r="Z13" s="89">
        <v>0</v>
      </c>
      <c r="AA13" s="89"/>
      <c r="AB13" s="89">
        <v>0</v>
      </c>
      <c r="AC13" s="137"/>
      <c r="AD13" s="89">
        <v>196</v>
      </c>
      <c r="AE13" s="89"/>
      <c r="AF13" s="89">
        <v>818057</v>
      </c>
      <c r="AG13" s="89"/>
      <c r="AH13" s="89">
        <v>118603453</v>
      </c>
      <c r="AI13" s="137"/>
      <c r="AJ13" s="89">
        <v>160310110</v>
      </c>
      <c r="AK13" s="137"/>
      <c r="AL13" s="138">
        <f>AJ13/'سرمایه گذاری ها'!$O$16</f>
        <v>5.833361257117631E-4</v>
      </c>
    </row>
    <row r="14" spans="2:38" ht="21.75" x14ac:dyDescent="0.6">
      <c r="B14" s="3" t="s">
        <v>180</v>
      </c>
      <c r="C14" s="14"/>
      <c r="D14" s="142" t="s">
        <v>97</v>
      </c>
      <c r="E14" s="142"/>
      <c r="F14" s="142" t="s">
        <v>97</v>
      </c>
      <c r="G14" s="142"/>
      <c r="H14" s="89" t="s">
        <v>181</v>
      </c>
      <c r="I14" s="89"/>
      <c r="J14" s="89" t="s">
        <v>182</v>
      </c>
      <c r="K14" s="89"/>
      <c r="L14" s="89">
        <v>0</v>
      </c>
      <c r="M14" s="89"/>
      <c r="N14" s="89">
        <v>0</v>
      </c>
      <c r="O14" s="89"/>
      <c r="P14" s="89">
        <v>65400</v>
      </c>
      <c r="Q14" s="137"/>
      <c r="R14" s="89">
        <v>38225771194</v>
      </c>
      <c r="S14" s="89"/>
      <c r="T14" s="89">
        <v>48487272088</v>
      </c>
      <c r="U14" s="89"/>
      <c r="V14" s="89">
        <v>0</v>
      </c>
      <c r="W14" s="89"/>
      <c r="X14" s="89">
        <v>0</v>
      </c>
      <c r="Y14" s="89"/>
      <c r="Z14" s="89">
        <v>23100</v>
      </c>
      <c r="AA14" s="89"/>
      <c r="AB14" s="89">
        <v>16093871471</v>
      </c>
      <c r="AC14" s="137"/>
      <c r="AD14" s="89">
        <v>42300</v>
      </c>
      <c r="AE14" s="89"/>
      <c r="AF14" s="89">
        <v>734504</v>
      </c>
      <c r="AG14" s="89"/>
      <c r="AH14" s="89">
        <v>24724007975</v>
      </c>
      <c r="AI14" s="137"/>
      <c r="AJ14" s="89">
        <v>31063887849</v>
      </c>
      <c r="AK14" s="137"/>
      <c r="AL14" s="138">
        <f>AJ14/'سرمایه گذاری ها'!$O$16</f>
        <v>0.11303521647749087</v>
      </c>
    </row>
    <row r="15" spans="2:38" ht="21.75" x14ac:dyDescent="0.6">
      <c r="B15" s="3" t="s">
        <v>98</v>
      </c>
      <c r="C15" s="14"/>
      <c r="D15" s="142" t="s">
        <v>97</v>
      </c>
      <c r="E15" s="142"/>
      <c r="F15" s="142" t="s">
        <v>97</v>
      </c>
      <c r="G15" s="142"/>
      <c r="H15" s="89" t="s">
        <v>64</v>
      </c>
      <c r="I15" s="89"/>
      <c r="J15" s="89" t="s">
        <v>250</v>
      </c>
      <c r="K15" s="89"/>
      <c r="L15" s="89">
        <v>0</v>
      </c>
      <c r="M15" s="89"/>
      <c r="N15" s="89">
        <v>0</v>
      </c>
      <c r="O15" s="89"/>
      <c r="P15" s="89">
        <v>6000</v>
      </c>
      <c r="Q15" s="137"/>
      <c r="R15" s="89">
        <v>4650242703</v>
      </c>
      <c r="S15" s="89"/>
      <c r="T15" s="89">
        <v>5193264550</v>
      </c>
      <c r="U15" s="89"/>
      <c r="V15" s="89">
        <v>0</v>
      </c>
      <c r="W15" s="89"/>
      <c r="X15" s="89">
        <v>0</v>
      </c>
      <c r="Y15" s="89"/>
      <c r="Z15" s="89">
        <v>0</v>
      </c>
      <c r="AA15" s="89"/>
      <c r="AB15" s="89">
        <v>0</v>
      </c>
      <c r="AC15" s="137"/>
      <c r="AD15" s="89">
        <v>6000</v>
      </c>
      <c r="AE15" s="89"/>
      <c r="AF15" s="89">
        <v>873427</v>
      </c>
      <c r="AG15" s="89"/>
      <c r="AH15" s="89">
        <v>4650242703</v>
      </c>
      <c r="AI15" s="137"/>
      <c r="AJ15" s="89">
        <v>5239612148</v>
      </c>
      <c r="AK15" s="137"/>
      <c r="AL15" s="138">
        <f>AJ15/'سرمایه گذاری ها'!$O$16</f>
        <v>1.9065890795325443E-2</v>
      </c>
    </row>
    <row r="16" spans="2:38" ht="21.75" x14ac:dyDescent="0.6">
      <c r="B16" s="3" t="s">
        <v>218</v>
      </c>
      <c r="C16" s="14"/>
      <c r="D16" s="142" t="s">
        <v>97</v>
      </c>
      <c r="E16" s="142"/>
      <c r="F16" s="142" t="s">
        <v>97</v>
      </c>
      <c r="G16" s="142"/>
      <c r="H16" s="89" t="s">
        <v>64</v>
      </c>
      <c r="I16" s="89"/>
      <c r="J16" s="89" t="s">
        <v>245</v>
      </c>
      <c r="K16" s="89"/>
      <c r="L16" s="89">
        <v>0</v>
      </c>
      <c r="M16" s="89"/>
      <c r="N16" s="89">
        <v>0</v>
      </c>
      <c r="O16" s="89"/>
      <c r="P16" s="89">
        <v>1300</v>
      </c>
      <c r="Q16" s="137"/>
      <c r="R16" s="89">
        <v>1009627920</v>
      </c>
      <c r="S16" s="89"/>
      <c r="T16" s="89">
        <v>1075804575</v>
      </c>
      <c r="U16" s="89"/>
      <c r="V16" s="89">
        <v>0</v>
      </c>
      <c r="W16" s="89"/>
      <c r="X16" s="89">
        <v>0</v>
      </c>
      <c r="Y16" s="89"/>
      <c r="Z16" s="89">
        <v>0</v>
      </c>
      <c r="AA16" s="89"/>
      <c r="AB16" s="89">
        <v>0</v>
      </c>
      <c r="AC16" s="137"/>
      <c r="AD16" s="89">
        <v>1300</v>
      </c>
      <c r="AE16" s="89"/>
      <c r="AF16" s="89">
        <v>833706</v>
      </c>
      <c r="AG16" s="89"/>
      <c r="AH16" s="89">
        <v>1009627920</v>
      </c>
      <c r="AI16" s="137"/>
      <c r="AJ16" s="89">
        <v>1083621358</v>
      </c>
      <c r="AK16" s="137"/>
      <c r="AL16" s="138">
        <f>AJ16/'سرمایه گذاری ها'!$O$16</f>
        <v>3.9430793523517601E-3</v>
      </c>
    </row>
    <row r="17" spans="2:38" ht="21.75" x14ac:dyDescent="0.6">
      <c r="B17" s="3" t="s">
        <v>99</v>
      </c>
      <c r="C17" s="14"/>
      <c r="D17" s="142" t="s">
        <v>97</v>
      </c>
      <c r="E17" s="142"/>
      <c r="F17" s="142" t="s">
        <v>97</v>
      </c>
      <c r="G17" s="142"/>
      <c r="H17" s="89" t="s">
        <v>64</v>
      </c>
      <c r="I17" s="89"/>
      <c r="J17" s="89" t="s">
        <v>100</v>
      </c>
      <c r="K17" s="89"/>
      <c r="L17" s="89">
        <v>0</v>
      </c>
      <c r="M17" s="89"/>
      <c r="N17" s="89">
        <v>0</v>
      </c>
      <c r="O17" s="89"/>
      <c r="P17" s="89">
        <v>14491</v>
      </c>
      <c r="Q17" s="137"/>
      <c r="R17" s="89">
        <v>9029504678</v>
      </c>
      <c r="S17" s="89"/>
      <c r="T17" s="89">
        <v>13726792152</v>
      </c>
      <c r="U17" s="89"/>
      <c r="V17" s="89">
        <v>0</v>
      </c>
      <c r="W17" s="89"/>
      <c r="X17" s="89">
        <v>0</v>
      </c>
      <c r="Y17" s="89"/>
      <c r="Z17" s="89">
        <v>0</v>
      </c>
      <c r="AA17" s="89"/>
      <c r="AB17" s="89">
        <v>0</v>
      </c>
      <c r="AC17" s="137"/>
      <c r="AD17" s="89">
        <v>14491</v>
      </c>
      <c r="AE17" s="89"/>
      <c r="AF17" s="89">
        <v>967650</v>
      </c>
      <c r="AG17" s="89"/>
      <c r="AH17" s="89">
        <v>9029504678</v>
      </c>
      <c r="AI17" s="137"/>
      <c r="AJ17" s="89">
        <v>14019674623</v>
      </c>
      <c r="AK17" s="137"/>
      <c r="AL17" s="138">
        <f>AJ17/'سرمایه گذاری ها'!$O$16</f>
        <v>5.1014765558581074E-2</v>
      </c>
    </row>
    <row r="18" spans="2:38" ht="23.25" customHeight="1" x14ac:dyDescent="0.6">
      <c r="B18" s="3" t="s">
        <v>242</v>
      </c>
      <c r="C18" s="14"/>
      <c r="D18" s="142" t="s">
        <v>97</v>
      </c>
      <c r="E18" s="142"/>
      <c r="F18" s="142" t="s">
        <v>97</v>
      </c>
      <c r="G18" s="142"/>
      <c r="H18" s="89" t="s">
        <v>243</v>
      </c>
      <c r="I18" s="89"/>
      <c r="J18" s="89" t="s">
        <v>244</v>
      </c>
      <c r="K18" s="89"/>
      <c r="L18" s="89">
        <v>0</v>
      </c>
      <c r="M18" s="89"/>
      <c r="N18" s="89">
        <v>0</v>
      </c>
      <c r="O18" s="89"/>
      <c r="P18" s="89">
        <v>7000</v>
      </c>
      <c r="Q18" s="137"/>
      <c r="R18" s="89">
        <v>5692031493</v>
      </c>
      <c r="S18" s="89"/>
      <c r="T18" s="89">
        <v>6453012179</v>
      </c>
      <c r="U18" s="89"/>
      <c r="V18" s="89">
        <v>0</v>
      </c>
      <c r="W18" s="89"/>
      <c r="X18" s="89">
        <v>0</v>
      </c>
      <c r="Y18" s="89"/>
      <c r="Z18" s="89">
        <v>0</v>
      </c>
      <c r="AA18" s="89"/>
      <c r="AB18" s="89">
        <v>0</v>
      </c>
      <c r="AC18" s="137"/>
      <c r="AD18" s="89">
        <v>7000</v>
      </c>
      <c r="AE18" s="89"/>
      <c r="AF18" s="89">
        <v>940632</v>
      </c>
      <c r="AG18" s="89"/>
      <c r="AH18" s="89">
        <v>5692031493</v>
      </c>
      <c r="AI18" s="137"/>
      <c r="AJ18" s="89">
        <v>6583230573</v>
      </c>
      <c r="AK18" s="137"/>
      <c r="AL18" s="138">
        <f>AJ18/'سرمایه گذاری ها'!$O$16</f>
        <v>2.3955046984379526E-2</v>
      </c>
    </row>
    <row r="19" spans="2:38" ht="23.25" customHeight="1" x14ac:dyDescent="0.6">
      <c r="B19" s="3" t="s">
        <v>267</v>
      </c>
      <c r="C19" s="14"/>
      <c r="D19" s="142" t="s">
        <v>97</v>
      </c>
      <c r="E19" s="142"/>
      <c r="F19" s="142" t="s">
        <v>97</v>
      </c>
      <c r="G19" s="142"/>
      <c r="H19" s="89" t="s">
        <v>268</v>
      </c>
      <c r="I19" s="89"/>
      <c r="J19" s="89" t="s">
        <v>269</v>
      </c>
      <c r="K19" s="89"/>
      <c r="L19" s="89">
        <v>0</v>
      </c>
      <c r="M19" s="89"/>
      <c r="N19" s="89">
        <v>0</v>
      </c>
      <c r="O19" s="89"/>
      <c r="P19" s="89">
        <v>1500</v>
      </c>
      <c r="Q19" s="137"/>
      <c r="R19" s="89">
        <v>933169105</v>
      </c>
      <c r="S19" s="89"/>
      <c r="T19" s="89">
        <v>981048652</v>
      </c>
      <c r="U19" s="89"/>
      <c r="V19" s="89">
        <v>0</v>
      </c>
      <c r="W19" s="89"/>
      <c r="X19" s="89">
        <v>0</v>
      </c>
      <c r="Y19" s="89"/>
      <c r="Z19" s="89">
        <v>0</v>
      </c>
      <c r="AA19" s="89"/>
      <c r="AB19" s="89">
        <v>0</v>
      </c>
      <c r="AC19" s="137"/>
      <c r="AD19" s="89">
        <v>1500</v>
      </c>
      <c r="AE19" s="89"/>
      <c r="AF19" s="89">
        <v>639308</v>
      </c>
      <c r="AG19" s="89"/>
      <c r="AH19" s="89">
        <v>933169105</v>
      </c>
      <c r="AI19" s="137"/>
      <c r="AJ19" s="89">
        <v>958788188</v>
      </c>
      <c r="AK19" s="137"/>
      <c r="AL19" s="138">
        <f>AJ19/'سرمایه گذاری ها'!$O$16</f>
        <v>3.488836648955712E-3</v>
      </c>
    </row>
    <row r="20" spans="2:38" ht="23.25" customHeight="1" x14ac:dyDescent="0.6">
      <c r="B20" s="3" t="s">
        <v>254</v>
      </c>
      <c r="C20" s="14"/>
      <c r="D20" s="142" t="s">
        <v>97</v>
      </c>
      <c r="E20" s="142"/>
      <c r="F20" s="142" t="s">
        <v>97</v>
      </c>
      <c r="G20" s="142"/>
      <c r="H20" s="89" t="s">
        <v>64</v>
      </c>
      <c r="I20" s="89"/>
      <c r="J20" s="89" t="s">
        <v>255</v>
      </c>
      <c r="K20" s="89"/>
      <c r="L20" s="89">
        <v>0</v>
      </c>
      <c r="M20" s="89"/>
      <c r="N20" s="89">
        <v>0</v>
      </c>
      <c r="O20" s="89"/>
      <c r="P20" s="89">
        <v>8900</v>
      </c>
      <c r="Q20" s="137"/>
      <c r="R20" s="89">
        <v>7374726417</v>
      </c>
      <c r="S20" s="89"/>
      <c r="T20" s="89">
        <v>8012899498</v>
      </c>
      <c r="U20" s="89"/>
      <c r="V20" s="89">
        <v>10000</v>
      </c>
      <c r="W20" s="89"/>
      <c r="X20" s="89">
        <v>8625563098</v>
      </c>
      <c r="Y20" s="89"/>
      <c r="Z20" s="89">
        <v>0</v>
      </c>
      <c r="AA20" s="89"/>
      <c r="AB20" s="89">
        <v>0</v>
      </c>
      <c r="AC20" s="137"/>
      <c r="AD20" s="89">
        <v>18900</v>
      </c>
      <c r="AE20" s="89"/>
      <c r="AF20" s="89">
        <v>915691</v>
      </c>
      <c r="AG20" s="89"/>
      <c r="AH20" s="89">
        <v>16000289515</v>
      </c>
      <c r="AI20" s="137"/>
      <c r="AJ20" s="89">
        <v>17303423086</v>
      </c>
      <c r="AK20" s="137"/>
      <c r="AL20" s="138">
        <f>AJ20/'سرمایه گذاری ها'!$O$16</f>
        <v>6.2963663268266246E-2</v>
      </c>
    </row>
    <row r="21" spans="2:38" ht="23.25" customHeight="1" x14ac:dyDescent="0.6">
      <c r="B21" s="3" t="s">
        <v>101</v>
      </c>
      <c r="C21" s="14"/>
      <c r="D21" s="142" t="s">
        <v>97</v>
      </c>
      <c r="E21" s="142"/>
      <c r="F21" s="142" t="s">
        <v>97</v>
      </c>
      <c r="G21" s="142"/>
      <c r="H21" s="89" t="s">
        <v>64</v>
      </c>
      <c r="I21" s="89"/>
      <c r="J21" s="89" t="s">
        <v>102</v>
      </c>
      <c r="K21" s="89"/>
      <c r="L21" s="89">
        <v>0</v>
      </c>
      <c r="M21" s="89"/>
      <c r="N21" s="89">
        <v>0</v>
      </c>
      <c r="O21" s="89"/>
      <c r="P21" s="89">
        <v>5810</v>
      </c>
      <c r="Q21" s="137"/>
      <c r="R21" s="89">
        <v>4475050015</v>
      </c>
      <c r="S21" s="89"/>
      <c r="T21" s="89">
        <v>5127714303</v>
      </c>
      <c r="U21" s="89"/>
      <c r="V21" s="89">
        <v>0</v>
      </c>
      <c r="W21" s="89"/>
      <c r="X21" s="89">
        <v>0</v>
      </c>
      <c r="Y21" s="89"/>
      <c r="Z21" s="89">
        <v>0</v>
      </c>
      <c r="AA21" s="89"/>
      <c r="AB21" s="89">
        <v>0</v>
      </c>
      <c r="AC21" s="137"/>
      <c r="AD21" s="89">
        <v>5810</v>
      </c>
      <c r="AE21" s="89"/>
      <c r="AF21" s="89">
        <v>894342</v>
      </c>
      <c r="AG21" s="89"/>
      <c r="AH21" s="89">
        <v>4475050015</v>
      </c>
      <c r="AI21" s="137"/>
      <c r="AJ21" s="89">
        <v>5195185221</v>
      </c>
      <c r="AK21" s="137"/>
      <c r="AL21" s="138">
        <f>AJ21/'سرمایه گذاری ها'!$O$16</f>
        <v>1.8904230177205605E-2</v>
      </c>
    </row>
    <row r="22" spans="2:38" ht="23.25" customHeight="1" x14ac:dyDescent="0.6">
      <c r="B22" s="3" t="s">
        <v>239</v>
      </c>
      <c r="C22" s="14"/>
      <c r="D22" s="142" t="s">
        <v>97</v>
      </c>
      <c r="E22" s="142"/>
      <c r="F22" s="142" t="s">
        <v>97</v>
      </c>
      <c r="G22" s="142"/>
      <c r="H22" s="89" t="s">
        <v>240</v>
      </c>
      <c r="I22" s="89"/>
      <c r="J22" s="89" t="s">
        <v>241</v>
      </c>
      <c r="K22" s="89"/>
      <c r="L22" s="89">
        <v>0</v>
      </c>
      <c r="M22" s="89"/>
      <c r="N22" s="89">
        <v>0</v>
      </c>
      <c r="O22" s="89"/>
      <c r="P22" s="89">
        <v>12200</v>
      </c>
      <c r="Q22" s="137"/>
      <c r="R22" s="89">
        <v>9413505887</v>
      </c>
      <c r="S22" s="89"/>
      <c r="T22" s="89">
        <v>10604159847</v>
      </c>
      <c r="U22" s="89"/>
      <c r="V22" s="89">
        <v>0</v>
      </c>
      <c r="W22" s="89"/>
      <c r="X22" s="89">
        <v>0</v>
      </c>
      <c r="Y22" s="89"/>
      <c r="Z22" s="89">
        <v>0</v>
      </c>
      <c r="AA22" s="89"/>
      <c r="AB22" s="89">
        <v>0</v>
      </c>
      <c r="AC22" s="137"/>
      <c r="AD22" s="89">
        <v>12200</v>
      </c>
      <c r="AE22" s="89"/>
      <c r="AF22" s="89">
        <v>878873</v>
      </c>
      <c r="AG22" s="89"/>
      <c r="AH22" s="89">
        <v>9413505887</v>
      </c>
      <c r="AI22" s="137"/>
      <c r="AJ22" s="89">
        <v>10720307192</v>
      </c>
      <c r="AK22" s="137"/>
      <c r="AL22" s="138">
        <f>AJ22/'سرمایه گذاری ها'!$O$16</f>
        <v>3.9009033577615475E-2</v>
      </c>
    </row>
    <row r="23" spans="2:38" ht="23.25" customHeight="1" x14ac:dyDescent="0.6">
      <c r="B23" s="3" t="s">
        <v>103</v>
      </c>
      <c r="C23" s="14"/>
      <c r="D23" s="142" t="s">
        <v>97</v>
      </c>
      <c r="E23" s="142"/>
      <c r="F23" s="142" t="s">
        <v>97</v>
      </c>
      <c r="G23" s="142"/>
      <c r="H23" s="89" t="s">
        <v>193</v>
      </c>
      <c r="I23" s="89"/>
      <c r="J23" s="89" t="s">
        <v>194</v>
      </c>
      <c r="K23" s="89"/>
      <c r="L23" s="89">
        <v>0</v>
      </c>
      <c r="M23" s="89"/>
      <c r="N23" s="89">
        <v>0</v>
      </c>
      <c r="O23" s="89"/>
      <c r="P23" s="89">
        <v>1100</v>
      </c>
      <c r="Q23" s="137"/>
      <c r="R23" s="89">
        <v>721099791</v>
      </c>
      <c r="S23" s="89"/>
      <c r="T23" s="89">
        <v>937190703</v>
      </c>
      <c r="U23" s="89"/>
      <c r="V23" s="89">
        <v>0</v>
      </c>
      <c r="W23" s="89"/>
      <c r="X23" s="89">
        <v>0</v>
      </c>
      <c r="Y23" s="89"/>
      <c r="Z23" s="89">
        <v>0</v>
      </c>
      <c r="AA23" s="89"/>
      <c r="AB23" s="89">
        <v>0</v>
      </c>
      <c r="AC23" s="137"/>
      <c r="AD23" s="89">
        <v>1100</v>
      </c>
      <c r="AE23" s="89"/>
      <c r="AF23" s="89">
        <v>859866</v>
      </c>
      <c r="AG23" s="89"/>
      <c r="AH23" s="89">
        <v>721099791</v>
      </c>
      <c r="AI23" s="137"/>
      <c r="AJ23" s="89">
        <v>945681164</v>
      </c>
      <c r="AK23" s="137"/>
      <c r="AL23" s="138">
        <f>AJ23/'سرمایه گذاری ها'!$O$16</f>
        <v>3.4411428347616408E-3</v>
      </c>
    </row>
    <row r="24" spans="2:38" ht="23.25" customHeight="1" x14ac:dyDescent="0.6">
      <c r="B24" s="3" t="s">
        <v>263</v>
      </c>
      <c r="C24" s="14"/>
      <c r="D24" s="142" t="s">
        <v>97</v>
      </c>
      <c r="E24" s="142"/>
      <c r="F24" s="142" t="s">
        <v>97</v>
      </c>
      <c r="G24" s="142"/>
      <c r="H24" s="89" t="s">
        <v>240</v>
      </c>
      <c r="I24" s="89"/>
      <c r="J24" s="89" t="s">
        <v>264</v>
      </c>
      <c r="K24" s="89"/>
      <c r="L24" s="89">
        <v>0</v>
      </c>
      <c r="M24" s="89"/>
      <c r="N24" s="89">
        <v>0</v>
      </c>
      <c r="O24" s="89"/>
      <c r="P24" s="89">
        <v>2000</v>
      </c>
      <c r="Q24" s="137"/>
      <c r="R24" s="89">
        <v>1278831745</v>
      </c>
      <c r="S24" s="89"/>
      <c r="T24" s="89">
        <v>1367118164</v>
      </c>
      <c r="U24" s="89"/>
      <c r="V24" s="89">
        <v>0</v>
      </c>
      <c r="W24" s="89"/>
      <c r="X24" s="89">
        <v>0</v>
      </c>
      <c r="Y24" s="89"/>
      <c r="Z24" s="89">
        <v>0</v>
      </c>
      <c r="AA24" s="89"/>
      <c r="AB24" s="89">
        <v>0</v>
      </c>
      <c r="AC24" s="137"/>
      <c r="AD24" s="89">
        <v>2000</v>
      </c>
      <c r="AE24" s="89"/>
      <c r="AF24" s="89">
        <v>670033</v>
      </c>
      <c r="AG24" s="89"/>
      <c r="AH24" s="89">
        <v>1278831745</v>
      </c>
      <c r="AI24" s="137"/>
      <c r="AJ24" s="89">
        <v>1339823113</v>
      </c>
      <c r="AK24" s="137"/>
      <c r="AL24" s="138">
        <f>AJ24/'سرمایه گذاری ها'!$O$16</f>
        <v>4.8753458149114479E-3</v>
      </c>
    </row>
    <row r="25" spans="2:38" ht="23.25" customHeight="1" x14ac:dyDescent="0.6">
      <c r="B25" s="3" t="s">
        <v>251</v>
      </c>
      <c r="C25" s="14"/>
      <c r="D25" s="142" t="s">
        <v>97</v>
      </c>
      <c r="E25" s="142"/>
      <c r="F25" s="142" t="s">
        <v>97</v>
      </c>
      <c r="G25" s="142"/>
      <c r="H25" s="89" t="s">
        <v>252</v>
      </c>
      <c r="I25" s="89"/>
      <c r="J25" s="89" t="s">
        <v>253</v>
      </c>
      <c r="K25" s="89"/>
      <c r="L25" s="89">
        <v>0</v>
      </c>
      <c r="M25" s="89"/>
      <c r="N25" s="89">
        <v>0</v>
      </c>
      <c r="O25" s="89"/>
      <c r="P25" s="89">
        <v>5000</v>
      </c>
      <c r="Q25" s="137"/>
      <c r="R25" s="89">
        <v>3128066858</v>
      </c>
      <c r="S25" s="89"/>
      <c r="T25" s="89">
        <v>3380402191</v>
      </c>
      <c r="U25" s="89"/>
      <c r="V25" s="89">
        <v>0</v>
      </c>
      <c r="W25" s="89"/>
      <c r="X25" s="89">
        <v>0</v>
      </c>
      <c r="Y25" s="89"/>
      <c r="Z25" s="89">
        <v>0</v>
      </c>
      <c r="AA25" s="89"/>
      <c r="AB25" s="89">
        <v>0</v>
      </c>
      <c r="AC25" s="137"/>
      <c r="AD25" s="89">
        <v>5000</v>
      </c>
      <c r="AE25" s="89"/>
      <c r="AF25" s="89">
        <v>663348</v>
      </c>
      <c r="AG25" s="89"/>
      <c r="AH25" s="89">
        <v>3128066858</v>
      </c>
      <c r="AI25" s="137"/>
      <c r="AJ25" s="89">
        <v>3316138840</v>
      </c>
      <c r="AK25" s="137"/>
      <c r="AL25" s="138">
        <f>AJ25/'سرمایه گذاری ها'!$O$16</f>
        <v>1.2066759752381808E-2</v>
      </c>
    </row>
    <row r="26" spans="2:38" ht="23.25" customHeight="1" x14ac:dyDescent="0.6">
      <c r="B26" s="3" t="s">
        <v>260</v>
      </c>
      <c r="C26" s="14"/>
      <c r="D26" s="142" t="s">
        <v>97</v>
      </c>
      <c r="E26" s="142"/>
      <c r="F26" s="142" t="s">
        <v>97</v>
      </c>
      <c r="G26" s="142"/>
      <c r="H26" s="89" t="s">
        <v>261</v>
      </c>
      <c r="I26" s="89"/>
      <c r="J26" s="89" t="s">
        <v>262</v>
      </c>
      <c r="K26" s="89"/>
      <c r="L26" s="89">
        <v>21</v>
      </c>
      <c r="M26" s="89"/>
      <c r="N26" s="89">
        <v>21</v>
      </c>
      <c r="O26" s="89"/>
      <c r="P26" s="89">
        <v>8000</v>
      </c>
      <c r="Q26" s="137"/>
      <c r="R26" s="89">
        <v>7915074344</v>
      </c>
      <c r="S26" s="89"/>
      <c r="T26" s="89">
        <v>7984392566</v>
      </c>
      <c r="U26" s="89"/>
      <c r="V26" s="89">
        <v>0</v>
      </c>
      <c r="W26" s="89"/>
      <c r="X26" s="89">
        <v>0</v>
      </c>
      <c r="Y26" s="89"/>
      <c r="Z26" s="89">
        <v>8000</v>
      </c>
      <c r="AA26" s="89"/>
      <c r="AB26" s="89">
        <v>7998550000</v>
      </c>
      <c r="AC26" s="137"/>
      <c r="AD26" s="89">
        <v>0</v>
      </c>
      <c r="AE26" s="89"/>
      <c r="AF26" s="89">
        <v>0</v>
      </c>
      <c r="AG26" s="89"/>
      <c r="AH26" s="89">
        <v>0</v>
      </c>
      <c r="AI26" s="137"/>
      <c r="AJ26" s="89">
        <v>0</v>
      </c>
      <c r="AK26" s="137"/>
      <c r="AL26" s="138">
        <f>AJ26/'سرمایه گذاری ها'!$O$16</f>
        <v>0</v>
      </c>
    </row>
    <row r="27" spans="2:38" ht="23.25" customHeight="1" x14ac:dyDescent="0.6">
      <c r="B27" s="3" t="s">
        <v>156</v>
      </c>
      <c r="C27" s="14"/>
      <c r="D27" s="142" t="s">
        <v>97</v>
      </c>
      <c r="E27" s="142"/>
      <c r="F27" s="142" t="s">
        <v>97</v>
      </c>
      <c r="G27" s="142"/>
      <c r="H27" s="89" t="s">
        <v>157</v>
      </c>
      <c r="I27" s="89"/>
      <c r="J27" s="89" t="s">
        <v>158</v>
      </c>
      <c r="K27" s="89"/>
      <c r="L27" s="89">
        <v>18</v>
      </c>
      <c r="M27" s="89"/>
      <c r="N27" s="89">
        <v>18</v>
      </c>
      <c r="O27" s="89"/>
      <c r="P27" s="89">
        <v>31100</v>
      </c>
      <c r="Q27" s="137"/>
      <c r="R27" s="89">
        <v>29630115789</v>
      </c>
      <c r="S27" s="89"/>
      <c r="T27" s="89">
        <v>30995296484</v>
      </c>
      <c r="U27" s="89"/>
      <c r="V27" s="89">
        <v>0</v>
      </c>
      <c r="W27" s="89"/>
      <c r="X27" s="89">
        <v>0</v>
      </c>
      <c r="Y27" s="89"/>
      <c r="Z27" s="89">
        <v>0</v>
      </c>
      <c r="AA27" s="89"/>
      <c r="AB27" s="89">
        <v>0</v>
      </c>
      <c r="AC27" s="137"/>
      <c r="AD27" s="89">
        <v>31100</v>
      </c>
      <c r="AE27" s="89"/>
      <c r="AF27" s="89">
        <v>996814</v>
      </c>
      <c r="AG27" s="89"/>
      <c r="AH27" s="89">
        <v>29630115789</v>
      </c>
      <c r="AI27" s="137"/>
      <c r="AJ27" s="89">
        <v>30995296484</v>
      </c>
      <c r="AK27" s="137"/>
      <c r="AL27" s="138">
        <f>AJ27/'سرمایه گذاری ها'!$O$16</f>
        <v>0.11278562634798263</v>
      </c>
    </row>
    <row r="28" spans="2:38" ht="23.25" customHeight="1" x14ac:dyDescent="0.6">
      <c r="B28" s="3" t="s">
        <v>104</v>
      </c>
      <c r="C28" s="14"/>
      <c r="D28" s="142" t="s">
        <v>97</v>
      </c>
      <c r="E28" s="142"/>
      <c r="F28" s="142" t="s">
        <v>97</v>
      </c>
      <c r="G28" s="142"/>
      <c r="H28" s="89" t="s">
        <v>105</v>
      </c>
      <c r="I28" s="89"/>
      <c r="J28" s="89" t="s">
        <v>106</v>
      </c>
      <c r="K28" s="89"/>
      <c r="L28" s="89">
        <v>18</v>
      </c>
      <c r="M28" s="89"/>
      <c r="N28" s="89">
        <v>18</v>
      </c>
      <c r="O28" s="89"/>
      <c r="P28" s="89">
        <v>8000</v>
      </c>
      <c r="Q28" s="137"/>
      <c r="R28" s="89">
        <v>8003602283</v>
      </c>
      <c r="S28" s="89"/>
      <c r="T28" s="89">
        <v>7967355655</v>
      </c>
      <c r="U28" s="89"/>
      <c r="V28" s="89">
        <v>0</v>
      </c>
      <c r="W28" s="89"/>
      <c r="X28" s="89">
        <v>0</v>
      </c>
      <c r="Y28" s="89"/>
      <c r="Z28" s="89">
        <v>8000</v>
      </c>
      <c r="AA28" s="89"/>
      <c r="AB28" s="89">
        <v>7998550000</v>
      </c>
      <c r="AC28" s="137"/>
      <c r="AD28" s="89">
        <v>0</v>
      </c>
      <c r="AE28" s="89"/>
      <c r="AF28" s="89">
        <v>0</v>
      </c>
      <c r="AG28" s="89"/>
      <c r="AH28" s="89">
        <v>0</v>
      </c>
      <c r="AI28" s="137"/>
      <c r="AJ28" s="89">
        <v>0</v>
      </c>
      <c r="AK28" s="137"/>
      <c r="AL28" s="138">
        <f>AJ28/'سرمایه گذاری ها'!$O$16</f>
        <v>0</v>
      </c>
    </row>
    <row r="29" spans="2:38" ht="21.75" x14ac:dyDescent="0.6">
      <c r="B29" s="3"/>
      <c r="C29" s="3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>
        <v>5.1000000000000004E-3</v>
      </c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7"/>
      <c r="AL29" s="138"/>
    </row>
    <row r="30" spans="2:38" ht="27" thickBot="1" x14ac:dyDescent="0.65">
      <c r="B30" s="168" t="s">
        <v>84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2"/>
      <c r="P30" s="64">
        <f>SUM(P13:P29)</f>
        <v>177997</v>
      </c>
      <c r="Q30" s="27"/>
      <c r="R30" s="64">
        <f>SUM(R13:R29)</f>
        <v>131599023675</v>
      </c>
      <c r="S30" s="27"/>
      <c r="T30" s="64">
        <f>SUM(T13:T29)</f>
        <v>152453576140</v>
      </c>
      <c r="U30" s="27"/>
      <c r="V30" s="64">
        <f>SUM(V13:V29)</f>
        <v>10000.0051</v>
      </c>
      <c r="W30" s="27"/>
      <c r="X30" s="64">
        <f>SUM(X13:X29)</f>
        <v>8625563098</v>
      </c>
      <c r="Y30" s="27"/>
      <c r="Z30" s="64">
        <f>SUM(Z13:Z29)</f>
        <v>39100</v>
      </c>
      <c r="AA30" s="27"/>
      <c r="AB30" s="64">
        <f>SUM(AB13:AB29)</f>
        <v>32090971471</v>
      </c>
      <c r="AC30" s="27"/>
      <c r="AD30" s="64">
        <f>SUM(AD13:AD29)</f>
        <v>148897</v>
      </c>
      <c r="AE30" s="65"/>
      <c r="AF30" s="64"/>
      <c r="AG30" s="27"/>
      <c r="AH30" s="64">
        <f>SUM(AH13:AH29)</f>
        <v>110804146927</v>
      </c>
      <c r="AI30" s="27"/>
      <c r="AJ30" s="64">
        <f>SUM(AJ13:AJ29)</f>
        <v>128924979949</v>
      </c>
      <c r="AK30" s="27"/>
      <c r="AL30" s="75">
        <f>SUM(AL13:AL29)</f>
        <v>0.46913197371592102</v>
      </c>
    </row>
    <row r="31" spans="2:38" ht="21" customHeight="1" thickTop="1" x14ac:dyDescent="0.6">
      <c r="V31"/>
      <c r="W31"/>
    </row>
    <row r="32" spans="2:38" x14ac:dyDescent="0.6">
      <c r="V32"/>
      <c r="W32"/>
    </row>
    <row r="33" spans="20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33" x14ac:dyDescent="0.8">
      <c r="T37" s="51">
        <v>4</v>
      </c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ht="21.75" x14ac:dyDescent="0.6"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0:81" ht="21.75" x14ac:dyDescent="0.6">
      <c r="V41"/>
      <c r="W4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20:81" ht="21.75" x14ac:dyDescent="0.6">
      <c r="V42"/>
      <c r="W42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20:81" ht="21.75" x14ac:dyDescent="0.6">
      <c r="V43"/>
      <c r="W4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20:81" x14ac:dyDescent="0.6">
      <c r="V44"/>
      <c r="W44"/>
    </row>
  </sheetData>
  <sortState xmlns:xlrd2="http://schemas.microsoft.com/office/spreadsheetml/2017/richdata2" ref="B13:AL29">
    <sortCondition descending="1" ref="AJ13:AJ29"/>
  </sortState>
  <mergeCells count="30">
    <mergeCell ref="B8:R8"/>
    <mergeCell ref="B30:N3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2:32" ht="39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</row>
    <row r="4" spans="2:32" ht="39" x14ac:dyDescent="0.6">
      <c r="B4" s="169" t="s">
        <v>273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</row>
    <row r="5" spans="2:32" ht="129" customHeight="1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29" customHeight="1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0" x14ac:dyDescent="0.55000000000000004">
      <c r="B8" s="13" t="s">
        <v>114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2" s="15" customFormat="1" ht="31.5" customHeight="1" x14ac:dyDescent="0.6">
      <c r="B10" s="150" t="s">
        <v>32</v>
      </c>
      <c r="C10" s="150" t="s">
        <v>32</v>
      </c>
      <c r="D10" s="150" t="s">
        <v>32</v>
      </c>
      <c r="E10" s="150" t="s">
        <v>32</v>
      </c>
      <c r="F10" s="150" t="s">
        <v>32</v>
      </c>
      <c r="G10" s="150" t="s">
        <v>32</v>
      </c>
      <c r="H10" s="150" t="s">
        <v>32</v>
      </c>
      <c r="I10" s="150" t="s">
        <v>32</v>
      </c>
      <c r="J10" s="150" t="s">
        <v>32</v>
      </c>
      <c r="L10" s="171"/>
      <c r="M10" s="150" t="s">
        <v>2</v>
      </c>
      <c r="N10" s="150" t="s">
        <v>2</v>
      </c>
      <c r="O10" s="150" t="s">
        <v>2</v>
      </c>
      <c r="P10" s="150" t="s">
        <v>2</v>
      </c>
      <c r="R10" s="150" t="s">
        <v>3</v>
      </c>
      <c r="S10" s="150" t="s">
        <v>3</v>
      </c>
      <c r="T10" s="150" t="s">
        <v>3</v>
      </c>
      <c r="U10" s="150" t="s">
        <v>3</v>
      </c>
      <c r="V10" s="150"/>
      <c r="W10" s="150" t="s">
        <v>3</v>
      </c>
      <c r="X10" s="150" t="s">
        <v>3</v>
      </c>
      <c r="Z10" s="150" t="s">
        <v>274</v>
      </c>
      <c r="AA10" s="150" t="s">
        <v>4</v>
      </c>
      <c r="AB10" s="150" t="s">
        <v>4</v>
      </c>
      <c r="AC10" s="150" t="s">
        <v>4</v>
      </c>
      <c r="AD10" s="150" t="s">
        <v>4</v>
      </c>
      <c r="AE10" s="150" t="s">
        <v>4</v>
      </c>
      <c r="AF10" s="150" t="s">
        <v>4</v>
      </c>
    </row>
    <row r="11" spans="2:32" s="15" customFormat="1" x14ac:dyDescent="0.6">
      <c r="B11" s="151" t="s">
        <v>33</v>
      </c>
      <c r="C11" s="22"/>
      <c r="D11" s="151" t="s">
        <v>90</v>
      </c>
      <c r="E11" s="22"/>
      <c r="F11" s="151" t="s">
        <v>25</v>
      </c>
      <c r="G11" s="22"/>
      <c r="H11" s="151" t="s">
        <v>34</v>
      </c>
      <c r="I11" s="22"/>
      <c r="J11" s="151" t="s">
        <v>22</v>
      </c>
      <c r="L11" s="166" t="s">
        <v>5</v>
      </c>
      <c r="M11" s="22"/>
      <c r="N11" s="151" t="s">
        <v>6</v>
      </c>
      <c r="O11" s="22"/>
      <c r="P11" s="151" t="s">
        <v>7</v>
      </c>
      <c r="R11" s="151" t="s">
        <v>8</v>
      </c>
      <c r="S11" s="151" t="s">
        <v>8</v>
      </c>
      <c r="T11" s="151" t="s">
        <v>8</v>
      </c>
      <c r="U11" s="22"/>
      <c r="V11" s="166" t="s">
        <v>9</v>
      </c>
      <c r="W11" s="151" t="s">
        <v>9</v>
      </c>
      <c r="X11" s="151" t="s">
        <v>9</v>
      </c>
      <c r="Z11" s="151" t="s">
        <v>5</v>
      </c>
      <c r="AA11" s="22"/>
      <c r="AB11" s="151" t="s">
        <v>6</v>
      </c>
      <c r="AC11" s="22"/>
      <c r="AD11" s="151" t="s">
        <v>7</v>
      </c>
      <c r="AE11" s="22"/>
      <c r="AF11" s="151" t="s">
        <v>35</v>
      </c>
    </row>
    <row r="12" spans="2:32" s="15" customFormat="1" ht="75.75" customHeight="1" x14ac:dyDescent="0.6">
      <c r="B12" s="152" t="s">
        <v>33</v>
      </c>
      <c r="C12" s="23"/>
      <c r="D12" s="152" t="s">
        <v>24</v>
      </c>
      <c r="E12" s="23"/>
      <c r="F12" s="152" t="s">
        <v>25</v>
      </c>
      <c r="G12" s="23"/>
      <c r="H12" s="152" t="s">
        <v>34</v>
      </c>
      <c r="I12" s="23"/>
      <c r="J12" s="152" t="s">
        <v>22</v>
      </c>
      <c r="L12" s="152"/>
      <c r="M12" s="23"/>
      <c r="N12" s="152" t="s">
        <v>6</v>
      </c>
      <c r="O12" s="23"/>
      <c r="P12" s="152" t="s">
        <v>7</v>
      </c>
      <c r="R12" s="152" t="s">
        <v>5</v>
      </c>
      <c r="S12" s="23"/>
      <c r="T12" s="152" t="s">
        <v>6</v>
      </c>
      <c r="U12" s="23"/>
      <c r="V12" s="165" t="s">
        <v>5</v>
      </c>
      <c r="W12" s="23"/>
      <c r="X12" s="152" t="s">
        <v>12</v>
      </c>
      <c r="Z12" s="152" t="s">
        <v>5</v>
      </c>
      <c r="AA12" s="23"/>
      <c r="AB12" s="152" t="s">
        <v>6</v>
      </c>
      <c r="AC12" s="23"/>
      <c r="AD12" s="152" t="s">
        <v>7</v>
      </c>
      <c r="AE12" s="23"/>
      <c r="AF12" s="152" t="s">
        <v>35</v>
      </c>
    </row>
    <row r="13" spans="2:32" s="15" customFormat="1" ht="32.25" customHeight="1" x14ac:dyDescent="0.6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25">
        <v>0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4"/>
      <c r="AF13" s="132"/>
    </row>
    <row r="14" spans="2:32" ht="27" thickBot="1" x14ac:dyDescent="0.7">
      <c r="B14" s="172" t="s">
        <v>84</v>
      </c>
      <c r="C14" s="172"/>
      <c r="D14" s="172"/>
      <c r="E14" s="172"/>
      <c r="F14" s="172"/>
      <c r="G14" s="172"/>
      <c r="H14" s="172"/>
      <c r="I14" s="172"/>
      <c r="J14" s="172"/>
      <c r="K14" s="26"/>
      <c r="L14" s="133">
        <f>SUM(L13:L13)</f>
        <v>0</v>
      </c>
      <c r="M14" s="124"/>
      <c r="N14" s="133" t="s">
        <v>222</v>
      </c>
      <c r="O14" s="124"/>
      <c r="P14" s="133" t="s">
        <v>222</v>
      </c>
      <c r="Q14" s="124"/>
      <c r="R14" s="133" t="s">
        <v>222</v>
      </c>
      <c r="S14" s="124"/>
      <c r="T14" s="133" t="s">
        <v>222</v>
      </c>
      <c r="U14" s="124"/>
      <c r="V14" s="133" t="s">
        <v>222</v>
      </c>
      <c r="W14" s="124"/>
      <c r="X14" s="133" t="s">
        <v>222</v>
      </c>
      <c r="Y14" s="124"/>
      <c r="Z14" s="133" t="s">
        <v>222</v>
      </c>
      <c r="AA14" s="124"/>
      <c r="AB14" s="133" t="s">
        <v>222</v>
      </c>
      <c r="AC14" s="124"/>
      <c r="AD14" s="133" t="s">
        <v>222</v>
      </c>
      <c r="AE14" s="124"/>
      <c r="AF14" s="134">
        <f>SUM(AF13:AF13)</f>
        <v>0</v>
      </c>
    </row>
    <row r="15" spans="2:32" ht="21.75" thickTop="1" x14ac:dyDescent="0.6">
      <c r="L15" s="12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51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7"/>
  <sheetViews>
    <sheetView rightToLeft="1" view="pageBreakPreview" topLeftCell="A7" zoomScale="70" zoomScaleNormal="100" zoomScaleSheetLayoutView="70" workbookViewId="0">
      <selection activeCell="L35" sqref="L35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273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95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49" t="s">
        <v>36</v>
      </c>
      <c r="D8" s="150" t="s">
        <v>37</v>
      </c>
      <c r="E8" s="150" t="s">
        <v>37</v>
      </c>
      <c r="F8" s="150" t="s">
        <v>37</v>
      </c>
      <c r="G8" s="150" t="s">
        <v>37</v>
      </c>
      <c r="H8" s="150" t="s">
        <v>37</v>
      </c>
      <c r="I8" s="150" t="s">
        <v>37</v>
      </c>
      <c r="J8" s="150" t="s">
        <v>37</v>
      </c>
      <c r="L8" s="150" t="s">
        <v>270</v>
      </c>
      <c r="N8" s="150" t="s">
        <v>3</v>
      </c>
      <c r="O8" s="150" t="s">
        <v>3</v>
      </c>
      <c r="P8" s="150" t="s">
        <v>3</v>
      </c>
      <c r="R8" s="150" t="s">
        <v>274</v>
      </c>
      <c r="S8" s="150" t="s">
        <v>4</v>
      </c>
      <c r="T8" s="150" t="s">
        <v>4</v>
      </c>
    </row>
    <row r="9" spans="2:28" s="4" customFormat="1" x14ac:dyDescent="0.55000000000000004">
      <c r="B9" s="175" t="s">
        <v>36</v>
      </c>
      <c r="D9" s="173" t="s">
        <v>38</v>
      </c>
      <c r="E9" s="34"/>
      <c r="F9" s="173" t="s">
        <v>39</v>
      </c>
      <c r="G9" s="34"/>
      <c r="H9" s="173" t="s">
        <v>40</v>
      </c>
      <c r="I9" s="34"/>
      <c r="J9" s="173" t="s">
        <v>25</v>
      </c>
      <c r="L9" s="173" t="s">
        <v>41</v>
      </c>
      <c r="N9" s="173" t="s">
        <v>42</v>
      </c>
      <c r="O9" s="34"/>
      <c r="P9" s="173" t="s">
        <v>43</v>
      </c>
      <c r="R9" s="173" t="s">
        <v>41</v>
      </c>
      <c r="S9" s="34"/>
      <c r="T9" s="174" t="s">
        <v>35</v>
      </c>
    </row>
    <row r="10" spans="2:28" s="4" customFormat="1" x14ac:dyDescent="0.55000000000000004">
      <c r="B10" s="3" t="s">
        <v>225</v>
      </c>
      <c r="C10" s="3"/>
      <c r="D10" s="128" t="s">
        <v>256</v>
      </c>
      <c r="E10" s="128"/>
      <c r="F10" s="128" t="s">
        <v>108</v>
      </c>
      <c r="G10" s="128"/>
      <c r="H10" s="128" t="s">
        <v>257</v>
      </c>
      <c r="I10" s="128"/>
      <c r="J10" s="128">
        <v>23</v>
      </c>
      <c r="K10" s="128"/>
      <c r="L10" s="128">
        <v>42500000000</v>
      </c>
      <c r="M10" s="128"/>
      <c r="N10" s="128">
        <v>0</v>
      </c>
      <c r="O10" s="128"/>
      <c r="P10" s="128">
        <v>8000000000</v>
      </c>
      <c r="Q10" s="128"/>
      <c r="R10" s="128">
        <v>34500000000</v>
      </c>
      <c r="S10" s="6"/>
      <c r="T10" s="38">
        <f>R10/'سرمایه گذاری ها'!$O$16</f>
        <v>0.12553853488751163</v>
      </c>
      <c r="V10"/>
    </row>
    <row r="11" spans="2:28" s="4" customFormat="1" x14ac:dyDescent="0.55000000000000004">
      <c r="B11" s="3" t="s">
        <v>205</v>
      </c>
      <c r="C11" s="3"/>
      <c r="D11" s="128" t="s">
        <v>206</v>
      </c>
      <c r="E11" s="128"/>
      <c r="F11" s="128" t="s">
        <v>108</v>
      </c>
      <c r="G11" s="128"/>
      <c r="H11" s="128" t="s">
        <v>207</v>
      </c>
      <c r="I11" s="128"/>
      <c r="J11" s="128">
        <v>22</v>
      </c>
      <c r="K11" s="128"/>
      <c r="L11" s="128">
        <v>28000000000</v>
      </c>
      <c r="M11" s="128"/>
      <c r="N11" s="128">
        <v>0</v>
      </c>
      <c r="O11" s="128"/>
      <c r="P11" s="128">
        <v>4000000000</v>
      </c>
      <c r="Q11" s="128"/>
      <c r="R11" s="128">
        <v>24000000000</v>
      </c>
      <c r="S11" s="6"/>
      <c r="T11" s="38">
        <f>R11/'سرمایه گذاری ها'!$O$16</f>
        <v>8.7331154704355915E-2</v>
      </c>
      <c r="V11"/>
    </row>
    <row r="12" spans="2:28" s="4" customFormat="1" x14ac:dyDescent="0.55000000000000004">
      <c r="B12" s="3" t="s">
        <v>210</v>
      </c>
      <c r="C12" s="3"/>
      <c r="D12" s="128" t="s">
        <v>211</v>
      </c>
      <c r="E12" s="128"/>
      <c r="F12" s="128" t="s">
        <v>108</v>
      </c>
      <c r="G12" s="128"/>
      <c r="H12" s="128" t="s">
        <v>199</v>
      </c>
      <c r="I12" s="128"/>
      <c r="J12" s="128">
        <v>22</v>
      </c>
      <c r="K12" s="128"/>
      <c r="L12" s="128">
        <v>20000000000</v>
      </c>
      <c r="M12" s="128"/>
      <c r="N12" s="128">
        <v>0</v>
      </c>
      <c r="O12" s="128"/>
      <c r="P12" s="128">
        <v>0</v>
      </c>
      <c r="Q12" s="128"/>
      <c r="R12" s="128">
        <v>20000000000</v>
      </c>
      <c r="S12" s="6"/>
      <c r="T12" s="38">
        <f>R12/'سرمایه گذاری ها'!$O$16</f>
        <v>7.2775962253629936E-2</v>
      </c>
      <c r="V12"/>
    </row>
    <row r="13" spans="2:28" s="4" customFormat="1" x14ac:dyDescent="0.55000000000000004">
      <c r="B13" s="3" t="s">
        <v>210</v>
      </c>
      <c r="C13" s="3"/>
      <c r="D13" s="128" t="s">
        <v>219</v>
      </c>
      <c r="E13" s="128"/>
      <c r="F13" s="128" t="s">
        <v>108</v>
      </c>
      <c r="G13" s="128"/>
      <c r="H13" s="128" t="s">
        <v>220</v>
      </c>
      <c r="I13" s="128"/>
      <c r="J13" s="128">
        <v>22</v>
      </c>
      <c r="K13" s="128"/>
      <c r="L13" s="128">
        <v>17000000000</v>
      </c>
      <c r="M13" s="128"/>
      <c r="N13" s="128">
        <v>0</v>
      </c>
      <c r="O13" s="128"/>
      <c r="P13" s="128">
        <v>3000000000</v>
      </c>
      <c r="Q13" s="128"/>
      <c r="R13" s="128">
        <v>14000000000</v>
      </c>
      <c r="S13" s="6"/>
      <c r="T13" s="38">
        <f>R13/'سرمایه گذاری ها'!$O$16</f>
        <v>5.0943173577540954E-2</v>
      </c>
      <c r="V13"/>
    </row>
    <row r="14" spans="2:28" s="4" customFormat="1" x14ac:dyDescent="0.55000000000000004">
      <c r="B14" s="3" t="s">
        <v>205</v>
      </c>
      <c r="C14" s="3"/>
      <c r="D14" s="128" t="s">
        <v>208</v>
      </c>
      <c r="E14" s="128"/>
      <c r="F14" s="128" t="s">
        <v>108</v>
      </c>
      <c r="G14" s="128"/>
      <c r="H14" s="128" t="s">
        <v>209</v>
      </c>
      <c r="I14" s="128"/>
      <c r="J14" s="128">
        <v>22</v>
      </c>
      <c r="K14" s="128"/>
      <c r="L14" s="128">
        <v>19000000000</v>
      </c>
      <c r="M14" s="128"/>
      <c r="N14" s="128">
        <v>0</v>
      </c>
      <c r="O14" s="128"/>
      <c r="P14" s="128">
        <v>9000000000</v>
      </c>
      <c r="Q14" s="128"/>
      <c r="R14" s="128">
        <v>10000000000</v>
      </c>
      <c r="S14" s="6"/>
      <c r="T14" s="38">
        <f>R14/'سرمایه گذاری ها'!$O$16</f>
        <v>3.6387981126814968E-2</v>
      </c>
      <c r="V14"/>
    </row>
    <row r="15" spans="2:28" s="4" customFormat="1" x14ac:dyDescent="0.55000000000000004">
      <c r="B15" s="3" t="s">
        <v>171</v>
      </c>
      <c r="C15" s="3"/>
      <c r="D15" s="128" t="s">
        <v>172</v>
      </c>
      <c r="E15" s="128"/>
      <c r="F15" s="128" t="s">
        <v>44</v>
      </c>
      <c r="G15" s="128"/>
      <c r="H15" s="128" t="s">
        <v>173</v>
      </c>
      <c r="I15" s="128"/>
      <c r="J15" s="128">
        <v>0</v>
      </c>
      <c r="K15" s="128"/>
      <c r="L15" s="128">
        <v>1283113958</v>
      </c>
      <c r="M15" s="128"/>
      <c r="N15" s="128">
        <v>65984483956</v>
      </c>
      <c r="O15" s="128"/>
      <c r="P15" s="128">
        <v>65577530691</v>
      </c>
      <c r="Q15" s="128"/>
      <c r="R15" s="128">
        <v>1690067223</v>
      </c>
      <c r="S15" s="6"/>
      <c r="T15" s="38">
        <f>R15/'سرمایه گذاری ها'!$O$16</f>
        <v>6.1498134213572577E-3</v>
      </c>
      <c r="V15"/>
    </row>
    <row r="16" spans="2:28" s="4" customFormat="1" x14ac:dyDescent="0.55000000000000004">
      <c r="B16" s="3" t="s">
        <v>225</v>
      </c>
      <c r="C16" s="3"/>
      <c r="D16" s="128" t="s">
        <v>230</v>
      </c>
      <c r="E16" s="128"/>
      <c r="F16" s="128" t="s">
        <v>44</v>
      </c>
      <c r="G16" s="128"/>
      <c r="H16" s="128" t="s">
        <v>227</v>
      </c>
      <c r="I16" s="128"/>
      <c r="J16" s="128">
        <v>0</v>
      </c>
      <c r="K16" s="128"/>
      <c r="L16" s="128">
        <v>152282191</v>
      </c>
      <c r="M16" s="128"/>
      <c r="N16" s="128">
        <v>8841133269</v>
      </c>
      <c r="O16" s="128"/>
      <c r="P16" s="128">
        <v>8153182191</v>
      </c>
      <c r="Q16" s="128"/>
      <c r="R16" s="128">
        <v>840233269</v>
      </c>
      <c r="S16" s="6"/>
      <c r="T16" s="38">
        <f>R16/'سرمایه گذاری ها'!$O$16</f>
        <v>3.0574392334494042E-3</v>
      </c>
      <c r="V16"/>
    </row>
    <row r="17" spans="2:22" s="4" customFormat="1" x14ac:dyDescent="0.55000000000000004">
      <c r="B17" s="3" t="s">
        <v>205</v>
      </c>
      <c r="C17" s="3"/>
      <c r="D17" s="128" t="s">
        <v>213</v>
      </c>
      <c r="E17" s="128"/>
      <c r="F17" s="128" t="s">
        <v>44</v>
      </c>
      <c r="G17" s="128"/>
      <c r="H17" s="128" t="s">
        <v>209</v>
      </c>
      <c r="I17" s="128"/>
      <c r="J17" s="128">
        <v>0</v>
      </c>
      <c r="K17" s="128"/>
      <c r="L17" s="128">
        <v>786880</v>
      </c>
      <c r="M17" s="128"/>
      <c r="N17" s="128">
        <v>13964386794</v>
      </c>
      <c r="O17" s="128"/>
      <c r="P17" s="128">
        <v>13938941627</v>
      </c>
      <c r="Q17" s="128"/>
      <c r="R17" s="128">
        <v>26232047</v>
      </c>
      <c r="S17" s="6"/>
      <c r="T17" s="38">
        <f>R17/'سرمایه گذاری ها'!$O$16</f>
        <v>9.5453123115372317E-5</v>
      </c>
      <c r="V17"/>
    </row>
    <row r="18" spans="2:22" s="4" customFormat="1" x14ac:dyDescent="0.55000000000000004">
      <c r="B18" s="3" t="s">
        <v>45</v>
      </c>
      <c r="C18" s="3"/>
      <c r="D18" s="128" t="s">
        <v>125</v>
      </c>
      <c r="E18" s="128"/>
      <c r="F18" s="128" t="s">
        <v>47</v>
      </c>
      <c r="G18" s="128"/>
      <c r="H18" s="128" t="s">
        <v>126</v>
      </c>
      <c r="I18" s="128"/>
      <c r="J18" s="128">
        <v>0</v>
      </c>
      <c r="K18" s="128"/>
      <c r="L18" s="128">
        <v>18488000</v>
      </c>
      <c r="M18" s="128"/>
      <c r="N18" s="128">
        <v>0</v>
      </c>
      <c r="O18" s="128"/>
      <c r="P18" s="128">
        <v>7200</v>
      </c>
      <c r="Q18" s="128"/>
      <c r="R18" s="128">
        <v>18480800</v>
      </c>
      <c r="S18" s="6"/>
      <c r="T18" s="38">
        <f>R18/'سرمایه گذاری ها'!$O$16</f>
        <v>6.7247900160844208E-5</v>
      </c>
      <c r="V18"/>
    </row>
    <row r="19" spans="2:22" s="4" customFormat="1" x14ac:dyDescent="0.55000000000000004">
      <c r="B19" s="3" t="s">
        <v>210</v>
      </c>
      <c r="C19" s="3"/>
      <c r="D19" s="128" t="s">
        <v>212</v>
      </c>
      <c r="E19" s="128"/>
      <c r="F19" s="128" t="s">
        <v>44</v>
      </c>
      <c r="G19" s="128"/>
      <c r="H19" s="128" t="s">
        <v>199</v>
      </c>
      <c r="I19" s="128"/>
      <c r="J19" s="128">
        <v>0</v>
      </c>
      <c r="K19" s="128"/>
      <c r="L19" s="128">
        <v>50015356</v>
      </c>
      <c r="M19" s="128"/>
      <c r="N19" s="128">
        <v>9963131559</v>
      </c>
      <c r="O19" s="128"/>
      <c r="P19" s="128">
        <v>9994881844</v>
      </c>
      <c r="Q19" s="128"/>
      <c r="R19" s="128">
        <v>18265071</v>
      </c>
      <c r="S19" s="6"/>
      <c r="T19" s="38">
        <f>R19/'سرمایه گذاری ها'!$O$16</f>
        <v>6.646290588279353E-5</v>
      </c>
      <c r="V19"/>
    </row>
    <row r="20" spans="2:22" s="4" customFormat="1" x14ac:dyDescent="0.55000000000000004">
      <c r="B20" s="3" t="s">
        <v>112</v>
      </c>
      <c r="C20" s="3"/>
      <c r="D20" s="128" t="s">
        <v>147</v>
      </c>
      <c r="E20" s="128"/>
      <c r="F20" s="128" t="s">
        <v>44</v>
      </c>
      <c r="G20" s="128"/>
      <c r="H20" s="128" t="s">
        <v>146</v>
      </c>
      <c r="I20" s="128"/>
      <c r="J20" s="128">
        <v>0</v>
      </c>
      <c r="K20" s="128"/>
      <c r="L20" s="128">
        <v>5453828</v>
      </c>
      <c r="M20" s="128"/>
      <c r="N20" s="128">
        <v>0</v>
      </c>
      <c r="O20" s="128"/>
      <c r="P20" s="128">
        <v>50400</v>
      </c>
      <c r="Q20" s="128"/>
      <c r="R20" s="128">
        <v>5403428</v>
      </c>
      <c r="S20" s="6"/>
      <c r="T20" s="38">
        <f>R20/'سرمایه گذاری ها'!$O$16</f>
        <v>1.9661983608410355E-5</v>
      </c>
      <c r="V20"/>
    </row>
    <row r="21" spans="2:22" s="4" customFormat="1" x14ac:dyDescent="0.55000000000000004">
      <c r="B21" s="3" t="s">
        <v>134</v>
      </c>
      <c r="C21" s="3"/>
      <c r="D21" s="128" t="s">
        <v>135</v>
      </c>
      <c r="E21" s="128"/>
      <c r="F21" s="128" t="s">
        <v>108</v>
      </c>
      <c r="G21" s="128"/>
      <c r="H21" s="128" t="s">
        <v>136</v>
      </c>
      <c r="I21" s="128"/>
      <c r="J21" s="128">
        <v>0</v>
      </c>
      <c r="K21" s="128"/>
      <c r="L21" s="128">
        <v>1970356</v>
      </c>
      <c r="M21" s="128"/>
      <c r="N21" s="128">
        <v>0</v>
      </c>
      <c r="O21" s="128"/>
      <c r="P21" s="128">
        <v>0</v>
      </c>
      <c r="Q21" s="128"/>
      <c r="R21" s="128">
        <v>1970356</v>
      </c>
      <c r="S21" s="6"/>
      <c r="T21" s="38">
        <f>R21/'سرمایه گذاری ها'!$O$16</f>
        <v>7.1697276941106632E-6</v>
      </c>
      <c r="V21"/>
    </row>
    <row r="22" spans="2:22" s="4" customFormat="1" x14ac:dyDescent="0.55000000000000004">
      <c r="B22" s="3" t="s">
        <v>45</v>
      </c>
      <c r="C22" s="3"/>
      <c r="D22" s="128" t="s">
        <v>128</v>
      </c>
      <c r="E22" s="128"/>
      <c r="F22" s="128" t="s">
        <v>44</v>
      </c>
      <c r="G22" s="128"/>
      <c r="H22" s="128" t="s">
        <v>129</v>
      </c>
      <c r="I22" s="128"/>
      <c r="J22" s="128">
        <v>0</v>
      </c>
      <c r="K22" s="128"/>
      <c r="L22" s="128">
        <v>987686</v>
      </c>
      <c r="M22" s="128"/>
      <c r="N22" s="128">
        <v>3822</v>
      </c>
      <c r="O22" s="128"/>
      <c r="P22" s="128">
        <v>57600</v>
      </c>
      <c r="Q22" s="128"/>
      <c r="R22" s="128">
        <v>933908</v>
      </c>
      <c r="S22" s="6"/>
      <c r="T22" s="38">
        <f>R22/'سرمایه گذاری ها'!$O$16</f>
        <v>3.398302667818151E-6</v>
      </c>
      <c r="V22"/>
    </row>
    <row r="23" spans="2:22" s="4" customFormat="1" x14ac:dyDescent="0.55000000000000004">
      <c r="B23" s="3" t="s">
        <v>45</v>
      </c>
      <c r="C23" s="3"/>
      <c r="D23" s="128" t="s">
        <v>127</v>
      </c>
      <c r="E23" s="128"/>
      <c r="F23" s="128" t="s">
        <v>44</v>
      </c>
      <c r="G23" s="128"/>
      <c r="H23" s="128" t="s">
        <v>126</v>
      </c>
      <c r="I23" s="128"/>
      <c r="J23" s="128">
        <v>0</v>
      </c>
      <c r="K23" s="128"/>
      <c r="L23" s="128">
        <v>711543</v>
      </c>
      <c r="M23" s="128"/>
      <c r="N23" s="128">
        <v>2362</v>
      </c>
      <c r="O23" s="128"/>
      <c r="P23" s="128">
        <v>136800</v>
      </c>
      <c r="Q23" s="128"/>
      <c r="R23" s="128">
        <v>577105</v>
      </c>
      <c r="S23" s="6"/>
      <c r="T23" s="38">
        <f>R23/'سرمایه گذاری ها'!$O$16</f>
        <v>2.0999685848190552E-6</v>
      </c>
      <c r="V23"/>
    </row>
    <row r="24" spans="2:22" s="4" customFormat="1" x14ac:dyDescent="0.55000000000000004">
      <c r="B24" s="3" t="s">
        <v>163</v>
      </c>
      <c r="C24" s="3"/>
      <c r="D24" s="128" t="s">
        <v>164</v>
      </c>
      <c r="E24" s="128"/>
      <c r="F24" s="128" t="s">
        <v>44</v>
      </c>
      <c r="G24" s="128"/>
      <c r="H24" s="128" t="s">
        <v>165</v>
      </c>
      <c r="I24" s="128"/>
      <c r="J24" s="128">
        <v>0</v>
      </c>
      <c r="K24" s="128"/>
      <c r="L24" s="128">
        <v>463936</v>
      </c>
      <c r="M24" s="128"/>
      <c r="N24" s="128">
        <v>1670</v>
      </c>
      <c r="O24" s="128"/>
      <c r="P24" s="128">
        <v>57600</v>
      </c>
      <c r="Q24" s="128"/>
      <c r="R24" s="128">
        <v>408006</v>
      </c>
      <c r="S24" s="6"/>
      <c r="T24" s="38">
        <f>R24/'سرمایه گذاری ها'!$O$16</f>
        <v>1.4846514627627268E-6</v>
      </c>
      <c r="V24"/>
    </row>
    <row r="25" spans="2:22" s="4" customFormat="1" x14ac:dyDescent="0.55000000000000004">
      <c r="B25" s="3" t="s">
        <v>130</v>
      </c>
      <c r="C25" s="3"/>
      <c r="D25" s="128" t="s">
        <v>131</v>
      </c>
      <c r="E25" s="128"/>
      <c r="F25" s="128" t="s">
        <v>47</v>
      </c>
      <c r="G25" s="128"/>
      <c r="H25" s="128" t="s">
        <v>132</v>
      </c>
      <c r="I25" s="128"/>
      <c r="J25" s="128">
        <v>0</v>
      </c>
      <c r="K25" s="128"/>
      <c r="L25" s="128">
        <v>361941</v>
      </c>
      <c r="M25" s="128"/>
      <c r="N25" s="128">
        <v>29561</v>
      </c>
      <c r="O25" s="128"/>
      <c r="P25" s="128">
        <v>0</v>
      </c>
      <c r="Q25" s="128"/>
      <c r="R25" s="128">
        <v>391502</v>
      </c>
      <c r="S25" s="6"/>
      <c r="T25" s="38">
        <f>R25/'سرمایه گذاری ها'!$O$16</f>
        <v>1.4245967387110313E-6</v>
      </c>
      <c r="V25"/>
    </row>
    <row r="26" spans="2:22" s="4" customFormat="1" x14ac:dyDescent="0.55000000000000004">
      <c r="B26" s="3" t="s">
        <v>111</v>
      </c>
      <c r="C26" s="3"/>
      <c r="D26" s="128" t="s">
        <v>167</v>
      </c>
      <c r="E26" s="128"/>
      <c r="F26" s="128" t="s">
        <v>47</v>
      </c>
      <c r="G26" s="128"/>
      <c r="H26" s="128" t="s">
        <v>168</v>
      </c>
      <c r="I26" s="128"/>
      <c r="J26" s="128">
        <v>0</v>
      </c>
      <c r="K26" s="128"/>
      <c r="L26" s="128">
        <v>249993</v>
      </c>
      <c r="M26" s="128"/>
      <c r="N26" s="128">
        <v>0</v>
      </c>
      <c r="O26" s="128"/>
      <c r="P26" s="128">
        <v>7200</v>
      </c>
      <c r="Q26" s="128"/>
      <c r="R26" s="128">
        <v>242793</v>
      </c>
      <c r="S26" s="6"/>
      <c r="T26" s="38">
        <f>R26/'سرمایه گذاری ها'!$O$16</f>
        <v>8.8347471017227861E-7</v>
      </c>
      <c r="V26"/>
    </row>
    <row r="27" spans="2:22" s="4" customFormat="1" x14ac:dyDescent="0.55000000000000004">
      <c r="B27" s="3" t="s">
        <v>111</v>
      </c>
      <c r="C27" s="3"/>
      <c r="D27" s="128" t="s">
        <v>144</v>
      </c>
      <c r="E27" s="128"/>
      <c r="F27" s="128" t="s">
        <v>44</v>
      </c>
      <c r="G27" s="128"/>
      <c r="H27" s="128" t="s">
        <v>109</v>
      </c>
      <c r="I27" s="128"/>
      <c r="J27" s="128">
        <v>0</v>
      </c>
      <c r="K27" s="128"/>
      <c r="L27" s="128">
        <v>220155</v>
      </c>
      <c r="M27" s="128"/>
      <c r="N27" s="128">
        <v>0</v>
      </c>
      <c r="O27" s="128"/>
      <c r="P27" s="128">
        <v>28800</v>
      </c>
      <c r="Q27" s="128"/>
      <c r="R27" s="128">
        <v>191355</v>
      </c>
      <c r="S27" s="6"/>
      <c r="T27" s="38">
        <f>R27/'سرمایه گذاری ها'!$O$16</f>
        <v>6.9630221285216775E-7</v>
      </c>
      <c r="V27"/>
    </row>
    <row r="28" spans="2:22" s="4" customFormat="1" x14ac:dyDescent="0.55000000000000004">
      <c r="B28" s="3" t="s">
        <v>130</v>
      </c>
      <c r="C28" s="3"/>
      <c r="D28" s="128" t="s">
        <v>133</v>
      </c>
      <c r="E28" s="128"/>
      <c r="F28" s="128" t="s">
        <v>44</v>
      </c>
      <c r="G28" s="128"/>
      <c r="H28" s="128" t="s">
        <v>132</v>
      </c>
      <c r="I28" s="128"/>
      <c r="J28" s="128">
        <v>0</v>
      </c>
      <c r="K28" s="128"/>
      <c r="L28" s="128">
        <v>174270</v>
      </c>
      <c r="M28" s="128"/>
      <c r="N28" s="128">
        <v>716</v>
      </c>
      <c r="O28" s="128"/>
      <c r="P28" s="128">
        <v>0</v>
      </c>
      <c r="Q28" s="128"/>
      <c r="R28" s="128">
        <v>174986</v>
      </c>
      <c r="S28" s="6"/>
      <c r="T28" s="38">
        <f>R28/'سرمایه گذاری ها'!$O$16</f>
        <v>6.3673872654568441E-7</v>
      </c>
      <c r="V28"/>
    </row>
    <row r="29" spans="2:22" s="4" customFormat="1" x14ac:dyDescent="0.55000000000000004">
      <c r="B29" s="3" t="s">
        <v>141</v>
      </c>
      <c r="C29" s="3"/>
      <c r="D29" s="128" t="s">
        <v>142</v>
      </c>
      <c r="E29" s="128"/>
      <c r="F29" s="128" t="s">
        <v>44</v>
      </c>
      <c r="G29" s="128"/>
      <c r="H29" s="128" t="s">
        <v>143</v>
      </c>
      <c r="I29" s="128"/>
      <c r="J29" s="128">
        <v>0</v>
      </c>
      <c r="K29" s="128"/>
      <c r="L29" s="128">
        <v>308161</v>
      </c>
      <c r="M29" s="128"/>
      <c r="N29" s="128">
        <v>444</v>
      </c>
      <c r="O29" s="128"/>
      <c r="P29" s="128">
        <v>207200</v>
      </c>
      <c r="Q29" s="128"/>
      <c r="R29" s="128">
        <v>101405</v>
      </c>
      <c r="S29" s="6"/>
      <c r="T29" s="38">
        <f>R29/'سرمایه گذاری ها'!$O$16</f>
        <v>3.6899232261646717E-7</v>
      </c>
      <c r="V29"/>
    </row>
    <row r="30" spans="2:22" s="4" customFormat="1" x14ac:dyDescent="0.55000000000000004">
      <c r="B30" s="3" t="s">
        <v>107</v>
      </c>
      <c r="C30" s="3"/>
      <c r="D30" s="128" t="s">
        <v>137</v>
      </c>
      <c r="E30" s="128"/>
      <c r="F30" s="128" t="s">
        <v>44</v>
      </c>
      <c r="G30" s="128"/>
      <c r="H30" s="128" t="s">
        <v>138</v>
      </c>
      <c r="I30" s="128"/>
      <c r="J30" s="128">
        <v>0</v>
      </c>
      <c r="K30" s="128"/>
      <c r="L30" s="128">
        <v>100000</v>
      </c>
      <c r="M30" s="128"/>
      <c r="N30" s="128">
        <v>411</v>
      </c>
      <c r="O30" s="128"/>
      <c r="P30" s="128">
        <v>411</v>
      </c>
      <c r="Q30" s="128"/>
      <c r="R30" s="128">
        <v>100000</v>
      </c>
      <c r="S30" s="6"/>
      <c r="T30" s="38">
        <f>R30/'سرمایه گذاری ها'!$O$16</f>
        <v>3.6387981126814967E-7</v>
      </c>
      <c r="V30"/>
    </row>
    <row r="31" spans="2:22" s="4" customFormat="1" x14ac:dyDescent="0.55000000000000004">
      <c r="B31" s="3" t="s">
        <v>46</v>
      </c>
      <c r="C31" s="3"/>
      <c r="D31" s="128" t="s">
        <v>139</v>
      </c>
      <c r="E31" s="128"/>
      <c r="F31" s="128" t="s">
        <v>44</v>
      </c>
      <c r="G31" s="128"/>
      <c r="H31" s="128" t="s">
        <v>140</v>
      </c>
      <c r="I31" s="128"/>
      <c r="J31" s="128">
        <v>0</v>
      </c>
      <c r="K31" s="128"/>
      <c r="L31" s="128">
        <v>2206</v>
      </c>
      <c r="M31" s="128"/>
      <c r="N31" s="128">
        <v>0</v>
      </c>
      <c r="O31" s="128"/>
      <c r="P31" s="128">
        <v>0</v>
      </c>
      <c r="Q31" s="128"/>
      <c r="R31" s="128">
        <v>2206</v>
      </c>
      <c r="S31" s="6"/>
      <c r="T31" s="38">
        <f>R31/'سرمایه گذاری ها'!$O$16</f>
        <v>8.0271886365753809E-9</v>
      </c>
      <c r="V31"/>
    </row>
    <row r="32" spans="2:22" s="4" customFormat="1" x14ac:dyDescent="0.55000000000000004">
      <c r="B32" s="3" t="s">
        <v>210</v>
      </c>
      <c r="C32" s="3"/>
      <c r="D32" s="128" t="s">
        <v>228</v>
      </c>
      <c r="E32" s="128"/>
      <c r="F32" s="128" t="s">
        <v>108</v>
      </c>
      <c r="G32" s="128"/>
      <c r="H32" s="128" t="s">
        <v>227</v>
      </c>
      <c r="I32" s="128"/>
      <c r="J32" s="128">
        <v>23</v>
      </c>
      <c r="K32" s="128"/>
      <c r="L32" s="128">
        <v>6000000000</v>
      </c>
      <c r="M32" s="128"/>
      <c r="N32" s="128">
        <v>0</v>
      </c>
      <c r="O32" s="128"/>
      <c r="P32" s="128">
        <v>6000000000</v>
      </c>
      <c r="Q32" s="128"/>
      <c r="R32" s="128">
        <v>0</v>
      </c>
      <c r="S32" s="6"/>
      <c r="T32" s="38">
        <f>R32/'سرمایه گذاری ها'!$O$16</f>
        <v>0</v>
      </c>
      <c r="V32"/>
    </row>
    <row r="33" spans="2:22" s="4" customFormat="1" x14ac:dyDescent="0.55000000000000004">
      <c r="B33" s="5"/>
      <c r="C33" s="5"/>
      <c r="D33" s="6"/>
      <c r="E33" s="6"/>
      <c r="F33" s="6"/>
      <c r="G33" s="6"/>
      <c r="H33" s="6"/>
      <c r="I33" s="6"/>
      <c r="J33" s="84"/>
      <c r="K33" s="6"/>
      <c r="L33" s="84">
        <v>3.6200000000000003E-2</v>
      </c>
      <c r="M33" s="6"/>
      <c r="N33" s="84"/>
      <c r="O33" s="6"/>
      <c r="P33" s="84"/>
      <c r="Q33" s="6"/>
      <c r="R33" s="84"/>
      <c r="S33" s="6"/>
      <c r="T33" s="38"/>
      <c r="V33"/>
    </row>
    <row r="34" spans="2:22" ht="27" thickBot="1" x14ac:dyDescent="0.6">
      <c r="B34" s="61" t="s">
        <v>84</v>
      </c>
      <c r="C34" s="61"/>
      <c r="D34" s="61"/>
      <c r="E34" s="61"/>
      <c r="F34" s="61"/>
      <c r="G34" s="61"/>
      <c r="H34" s="61"/>
      <c r="I34" s="61"/>
      <c r="J34" s="61"/>
      <c r="L34" s="64">
        <f>SUM(L10:L33)</f>
        <v>134015690460.03619</v>
      </c>
      <c r="M34" s="64">
        <f t="shared" ref="M34:Q34" si="0">SUM(M10:M26)</f>
        <v>0</v>
      </c>
      <c r="N34" s="64">
        <f>SUM(N10:N32)</f>
        <v>98753174564</v>
      </c>
      <c r="O34" s="64">
        <f t="shared" si="0"/>
        <v>0</v>
      </c>
      <c r="P34" s="64">
        <f>SUM(P10:P32)</f>
        <v>127665089564</v>
      </c>
      <c r="Q34" s="64">
        <f t="shared" si="0"/>
        <v>0</v>
      </c>
      <c r="R34" s="64">
        <f>SUM(R10:R32)</f>
        <v>105103775460</v>
      </c>
      <c r="T34" s="75">
        <f>SUM(T10:T33)</f>
        <v>0.38245141977954772</v>
      </c>
      <c r="V34"/>
    </row>
    <row r="35" spans="2:22" ht="21.75" thickTop="1" x14ac:dyDescent="0.55000000000000004">
      <c r="L35"/>
      <c r="V35"/>
    </row>
    <row r="36" spans="2:22" ht="33" x14ac:dyDescent="0.8">
      <c r="J36" s="51">
        <v>6</v>
      </c>
      <c r="L36"/>
      <c r="V36"/>
    </row>
    <row r="37" spans="2:22" x14ac:dyDescent="0.55000000000000004">
      <c r="L37"/>
      <c r="V37"/>
    </row>
    <row r="38" spans="2:22" x14ac:dyDescent="0.55000000000000004">
      <c r="L38"/>
      <c r="V38"/>
    </row>
    <row r="39" spans="2:22" x14ac:dyDescent="0.55000000000000004"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L45"/>
      <c r="V45"/>
    </row>
    <row r="46" spans="2:22" x14ac:dyDescent="0.55000000000000004">
      <c r="V46"/>
    </row>
    <row r="47" spans="2:22" x14ac:dyDescent="0.55000000000000004">
      <c r="L47" s="3"/>
      <c r="V47"/>
    </row>
  </sheetData>
  <sortState xmlns:xlrd2="http://schemas.microsoft.com/office/spreadsheetml/2017/richdata2" ref="B10:T26">
    <sortCondition descending="1" ref="R10:R26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0"/>
  <sheetViews>
    <sheetView rightToLeft="1" view="pageBreakPreview" topLeftCell="A13" zoomScale="55" zoomScaleNormal="70" zoomScaleSheetLayoutView="55" workbookViewId="0">
      <selection activeCell="F26" sqref="F26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6" t="s">
        <v>124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2:28" ht="35.25" x14ac:dyDescent="0.6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28" ht="35.25" x14ac:dyDescent="0.6">
      <c r="B4" s="176" t="s">
        <v>273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28" ht="138.75" customHeight="1" x14ac:dyDescent="0.6"/>
    <row r="6" spans="2:28" s="2" customFormat="1" ht="30" x14ac:dyDescent="0.55000000000000004">
      <c r="B6" s="13" t="s">
        <v>96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/>
      <c r="W7" s="12"/>
      <c r="X7" s="12"/>
      <c r="Y7" s="12"/>
      <c r="Z7" s="12"/>
      <c r="AA7" s="12"/>
      <c r="AB7" s="12"/>
    </row>
    <row r="8" spans="2:28" ht="30" x14ac:dyDescent="0.6">
      <c r="B8" s="178" t="s">
        <v>89</v>
      </c>
      <c r="D8" s="148" t="s">
        <v>274</v>
      </c>
      <c r="E8" s="148" t="s">
        <v>4</v>
      </c>
      <c r="F8" s="148" t="s">
        <v>4</v>
      </c>
      <c r="G8" s="148" t="s">
        <v>4</v>
      </c>
      <c r="H8" s="148" t="s">
        <v>4</v>
      </c>
      <c r="I8" s="148" t="s">
        <v>4</v>
      </c>
      <c r="J8" s="148" t="s">
        <v>4</v>
      </c>
      <c r="K8" s="148" t="s">
        <v>4</v>
      </c>
      <c r="L8" s="148" t="s">
        <v>4</v>
      </c>
      <c r="M8" s="148" t="s">
        <v>4</v>
      </c>
      <c r="N8" s="148" t="s">
        <v>4</v>
      </c>
    </row>
    <row r="9" spans="2:28" ht="30" x14ac:dyDescent="0.6">
      <c r="B9" s="178" t="s">
        <v>1</v>
      </c>
      <c r="D9" s="177" t="s">
        <v>5</v>
      </c>
      <c r="E9" s="24"/>
      <c r="F9" s="177" t="s">
        <v>27</v>
      </c>
      <c r="G9" s="24"/>
      <c r="H9" s="177" t="s">
        <v>28</v>
      </c>
      <c r="I9" s="24"/>
      <c r="J9" s="177" t="s">
        <v>29</v>
      </c>
      <c r="K9" s="24"/>
      <c r="L9" s="173" t="s">
        <v>30</v>
      </c>
      <c r="M9" s="24"/>
      <c r="N9" s="177" t="s">
        <v>31</v>
      </c>
    </row>
    <row r="10" spans="2:28" ht="30" x14ac:dyDescent="0.6">
      <c r="B10" s="112" t="s">
        <v>180</v>
      </c>
      <c r="D10" s="110">
        <v>42300</v>
      </c>
      <c r="E10" s="111"/>
      <c r="F10" s="110">
        <v>712670</v>
      </c>
      <c r="G10" s="111"/>
      <c r="H10" s="110">
        <v>734504</v>
      </c>
      <c r="J10" s="95" t="s">
        <v>278</v>
      </c>
      <c r="L10" s="109">
        <v>31069519200</v>
      </c>
      <c r="N10" s="12" t="s">
        <v>177</v>
      </c>
    </row>
    <row r="11" spans="2:28" ht="30" x14ac:dyDescent="0.6">
      <c r="B11" s="112" t="s">
        <v>156</v>
      </c>
      <c r="D11" s="110">
        <v>31100</v>
      </c>
      <c r="E11" s="111"/>
      <c r="F11" s="110">
        <v>965390</v>
      </c>
      <c r="G11" s="111"/>
      <c r="H11" s="110">
        <v>996814</v>
      </c>
      <c r="J11" s="95" t="s">
        <v>279</v>
      </c>
      <c r="L11" s="109">
        <v>31000915400</v>
      </c>
      <c r="N11" s="12" t="s">
        <v>177</v>
      </c>
    </row>
    <row r="12" spans="2:28" ht="30" x14ac:dyDescent="0.6">
      <c r="B12" s="112" t="s">
        <v>254</v>
      </c>
      <c r="D12" s="110">
        <v>18900</v>
      </c>
      <c r="E12" s="111"/>
      <c r="F12" s="110">
        <v>876300</v>
      </c>
      <c r="G12" s="111"/>
      <c r="H12" s="110">
        <v>915691</v>
      </c>
      <c r="J12" s="95" t="s">
        <v>280</v>
      </c>
      <c r="L12" s="109">
        <v>17306559900</v>
      </c>
      <c r="N12" s="12" t="s">
        <v>177</v>
      </c>
    </row>
    <row r="13" spans="2:28" ht="30" x14ac:dyDescent="0.6">
      <c r="B13" s="112" t="s">
        <v>99</v>
      </c>
      <c r="D13" s="110">
        <v>14491</v>
      </c>
      <c r="E13" s="111"/>
      <c r="F13" s="110">
        <v>920650</v>
      </c>
      <c r="G13" s="111"/>
      <c r="H13" s="110">
        <v>967650</v>
      </c>
      <c r="J13" s="95" t="s">
        <v>281</v>
      </c>
      <c r="L13" s="109">
        <v>14022216150</v>
      </c>
      <c r="N13" s="12" t="s">
        <v>177</v>
      </c>
    </row>
    <row r="14" spans="2:28" ht="30" x14ac:dyDescent="0.6">
      <c r="B14" s="112" t="s">
        <v>239</v>
      </c>
      <c r="D14" s="110">
        <v>12200</v>
      </c>
      <c r="E14" s="111"/>
      <c r="F14" s="110">
        <v>828130</v>
      </c>
      <c r="G14" s="111"/>
      <c r="H14" s="110">
        <v>878873</v>
      </c>
      <c r="J14" s="95" t="s">
        <v>282</v>
      </c>
      <c r="L14" s="109">
        <v>10722250600</v>
      </c>
      <c r="N14" s="12" t="s">
        <v>177</v>
      </c>
    </row>
    <row r="15" spans="2:28" ht="30" x14ac:dyDescent="0.6">
      <c r="B15" s="112" t="s">
        <v>242</v>
      </c>
      <c r="D15" s="110">
        <v>7000</v>
      </c>
      <c r="E15" s="111"/>
      <c r="F15" s="110">
        <v>897940</v>
      </c>
      <c r="G15" s="111"/>
      <c r="H15" s="110">
        <v>940632</v>
      </c>
      <c r="J15" s="95" t="s">
        <v>283</v>
      </c>
      <c r="L15" s="109">
        <v>6584424000</v>
      </c>
      <c r="N15" s="12" t="s">
        <v>177</v>
      </c>
    </row>
    <row r="16" spans="2:28" ht="30" x14ac:dyDescent="0.6">
      <c r="B16" s="112" t="s">
        <v>98</v>
      </c>
      <c r="D16" s="110">
        <v>6000</v>
      </c>
      <c r="E16" s="111"/>
      <c r="F16" s="110">
        <v>839990</v>
      </c>
      <c r="G16" s="111"/>
      <c r="H16" s="110">
        <v>873427</v>
      </c>
      <c r="J16" s="95" t="s">
        <v>284</v>
      </c>
      <c r="L16" s="109">
        <v>5240562000</v>
      </c>
      <c r="N16" s="12" t="s">
        <v>177</v>
      </c>
    </row>
    <row r="17" spans="2:14" ht="30" x14ac:dyDescent="0.6">
      <c r="B17" s="112" t="s">
        <v>101</v>
      </c>
      <c r="D17" s="110">
        <v>5810</v>
      </c>
      <c r="E17" s="111"/>
      <c r="F17" s="110">
        <v>859590</v>
      </c>
      <c r="G17" s="111"/>
      <c r="H17" s="110">
        <v>894342</v>
      </c>
      <c r="J17" s="95" t="s">
        <v>285</v>
      </c>
      <c r="L17" s="109">
        <v>5196127020</v>
      </c>
      <c r="N17" s="12" t="s">
        <v>177</v>
      </c>
    </row>
    <row r="18" spans="2:14" ht="30" x14ac:dyDescent="0.6">
      <c r="B18" s="112" t="s">
        <v>251</v>
      </c>
      <c r="D18" s="110">
        <v>5000</v>
      </c>
      <c r="E18" s="111"/>
      <c r="F18" s="110">
        <v>643610</v>
      </c>
      <c r="G18" s="111"/>
      <c r="H18" s="110">
        <v>663348</v>
      </c>
      <c r="J18" s="95" t="s">
        <v>286</v>
      </c>
      <c r="L18" s="109">
        <v>3316740000</v>
      </c>
      <c r="N18" s="12" t="s">
        <v>177</v>
      </c>
    </row>
    <row r="19" spans="2:14" ht="30" x14ac:dyDescent="0.6">
      <c r="B19" s="112" t="s">
        <v>263</v>
      </c>
      <c r="D19" s="110">
        <v>2000</v>
      </c>
      <c r="E19" s="111"/>
      <c r="F19" s="110">
        <v>648000</v>
      </c>
      <c r="G19" s="111"/>
      <c r="H19" s="110">
        <v>670033</v>
      </c>
      <c r="J19" s="95" t="s">
        <v>287</v>
      </c>
      <c r="L19" s="109">
        <v>1340066000</v>
      </c>
      <c r="N19" s="12" t="s">
        <v>177</v>
      </c>
    </row>
    <row r="20" spans="2:14" ht="30" x14ac:dyDescent="0.6">
      <c r="B20" s="112" t="s">
        <v>218</v>
      </c>
      <c r="D20" s="110">
        <v>1300</v>
      </c>
      <c r="E20" s="111"/>
      <c r="F20" s="110">
        <v>800790</v>
      </c>
      <c r="G20" s="111"/>
      <c r="H20" s="110">
        <v>833706</v>
      </c>
      <c r="J20" s="95" t="s">
        <v>288</v>
      </c>
      <c r="L20" s="109">
        <v>1083817800</v>
      </c>
      <c r="N20" s="12" t="s">
        <v>177</v>
      </c>
    </row>
    <row r="21" spans="2:14" ht="30" x14ac:dyDescent="0.6">
      <c r="B21" s="112" t="s">
        <v>267</v>
      </c>
      <c r="D21" s="110">
        <v>1500</v>
      </c>
      <c r="E21" s="111"/>
      <c r="F21" s="110">
        <v>619920</v>
      </c>
      <c r="G21" s="111"/>
      <c r="H21" s="110">
        <v>639308</v>
      </c>
      <c r="J21" s="95" t="s">
        <v>289</v>
      </c>
      <c r="L21" s="109">
        <v>958962000</v>
      </c>
      <c r="N21" s="12" t="s">
        <v>177</v>
      </c>
    </row>
    <row r="22" spans="2:14" ht="30" x14ac:dyDescent="0.6">
      <c r="B22" s="112" t="s">
        <v>103</v>
      </c>
      <c r="D22" s="110">
        <v>1100</v>
      </c>
      <c r="E22" s="111"/>
      <c r="F22" s="110">
        <v>824280</v>
      </c>
      <c r="G22" s="111"/>
      <c r="H22" s="110">
        <v>859866</v>
      </c>
      <c r="J22" s="95" t="s">
        <v>290</v>
      </c>
      <c r="L22" s="109">
        <v>945852600</v>
      </c>
      <c r="N22" s="12" t="s">
        <v>177</v>
      </c>
    </row>
    <row r="23" spans="2:14" ht="30" x14ac:dyDescent="0.6">
      <c r="B23" s="112" t="s">
        <v>150</v>
      </c>
      <c r="D23" s="110">
        <v>196</v>
      </c>
      <c r="E23" s="111"/>
      <c r="F23" s="110">
        <v>794970</v>
      </c>
      <c r="G23" s="111"/>
      <c r="H23" s="110">
        <v>818057</v>
      </c>
      <c r="J23" s="95" t="s">
        <v>291</v>
      </c>
      <c r="L23" s="109">
        <v>160339172</v>
      </c>
      <c r="N23" s="12" t="s">
        <v>177</v>
      </c>
    </row>
    <row r="24" spans="2:14" ht="26.25" customHeight="1" x14ac:dyDescent="0.6">
      <c r="B24" s="90"/>
      <c r="D24" s="91"/>
      <c r="E24" s="79"/>
      <c r="F24" s="91"/>
      <c r="G24" s="79"/>
      <c r="H24" s="92"/>
      <c r="J24" s="90"/>
      <c r="L24" s="91"/>
      <c r="N24" s="12"/>
    </row>
    <row r="25" spans="2:14" ht="31.5" thickBot="1" x14ac:dyDescent="0.9">
      <c r="B25" s="78" t="s">
        <v>84</v>
      </c>
      <c r="D25" s="96"/>
      <c r="E25" s="97"/>
      <c r="F25" s="96">
        <f>SUM(F10:F24)</f>
        <v>11232230</v>
      </c>
      <c r="G25" s="97"/>
      <c r="H25" s="96">
        <f>SUM(H10:H24)</f>
        <v>11686251</v>
      </c>
      <c r="I25" s="98"/>
      <c r="J25" s="130">
        <f>SUM(J10:J23)</f>
        <v>0</v>
      </c>
      <c r="K25" s="98"/>
      <c r="L25" s="96">
        <f>SUM(L10:L24)</f>
        <v>128948351842</v>
      </c>
      <c r="M25" s="98"/>
      <c r="N25" s="99"/>
    </row>
    <row r="26" spans="2:14" ht="21.75" thickTop="1" x14ac:dyDescent="0.6">
      <c r="H26"/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ht="30" x14ac:dyDescent="0.6">
      <c r="H31" s="98">
        <v>7</v>
      </c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  <row r="48" spans="12:12" x14ac:dyDescent="0.6">
      <c r="L48"/>
    </row>
    <row r="49" spans="12:12" x14ac:dyDescent="0.6">
      <c r="L49"/>
    </row>
    <row r="50" spans="12:12" x14ac:dyDescent="0.6">
      <c r="L50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</row>
    <row r="4" spans="2:28" ht="30" x14ac:dyDescent="0.55000000000000004">
      <c r="B4" s="148" t="s">
        <v>273</v>
      </c>
      <c r="C4" s="148"/>
      <c r="D4" s="148"/>
      <c r="E4" s="148"/>
      <c r="F4" s="148"/>
      <c r="G4" s="148"/>
      <c r="H4" s="148"/>
    </row>
    <row r="5" spans="2:28" ht="64.5" customHeight="1" x14ac:dyDescent="0.55000000000000004"/>
    <row r="6" spans="2:28" ht="30" x14ac:dyDescent="0.55000000000000004">
      <c r="B6" s="13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79" t="s">
        <v>52</v>
      </c>
      <c r="C8" s="36"/>
      <c r="D8" s="179" t="s">
        <v>41</v>
      </c>
      <c r="E8" s="36"/>
      <c r="F8" s="179" t="s">
        <v>72</v>
      </c>
      <c r="G8" s="36"/>
      <c r="H8" s="179" t="s">
        <v>11</v>
      </c>
    </row>
    <row r="9" spans="2:28" s="4" customFormat="1" x14ac:dyDescent="0.55000000000000004">
      <c r="B9" s="4" t="s">
        <v>83</v>
      </c>
      <c r="D9" s="80">
        <v>2361601364</v>
      </c>
      <c r="F9" s="38">
        <f>D9/$D$13</f>
        <v>0.45598345524457617</v>
      </c>
      <c r="G9" s="6"/>
      <c r="H9" s="38">
        <f>D9/'سرمایه گذاری ها'!$O$16</f>
        <v>8.5933905862292485E-3</v>
      </c>
    </row>
    <row r="10" spans="2:28" s="4" customFormat="1" x14ac:dyDescent="0.55000000000000004">
      <c r="B10" s="4" t="s">
        <v>81</v>
      </c>
      <c r="D10" s="80">
        <v>1813069263</v>
      </c>
      <c r="F10" s="38">
        <f>D10/$D$13</f>
        <v>0.35007160808045551</v>
      </c>
      <c r="G10" s="6"/>
      <c r="H10" s="38">
        <f>D10/'سرمایه گذاری ها'!$O$16</f>
        <v>6.5973930123652321E-3</v>
      </c>
      <c r="L10" s="44">
        <v>0</v>
      </c>
      <c r="V10" s="44">
        <v>6.5500000000000003E-2</v>
      </c>
    </row>
    <row r="11" spans="2:28" s="4" customFormat="1" x14ac:dyDescent="0.55000000000000004">
      <c r="B11" s="4" t="s">
        <v>82</v>
      </c>
      <c r="D11" s="80">
        <v>1004467644</v>
      </c>
      <c r="F11" s="38">
        <f>D11/$D$13</f>
        <v>0.19394493667496834</v>
      </c>
      <c r="G11" s="6"/>
      <c r="H11" s="38">
        <f>D11/'سرمایه گذاری ها'!$O$16</f>
        <v>3.6550549672368293E-3</v>
      </c>
      <c r="L11" s="44">
        <v>0</v>
      </c>
      <c r="V11" s="44">
        <v>5.4600000000000003E-2</v>
      </c>
    </row>
    <row r="12" spans="2:28" s="4" customFormat="1" ht="12" customHeight="1" x14ac:dyDescent="0.55000000000000004">
      <c r="D12" s="80"/>
      <c r="F12" s="38"/>
      <c r="G12" s="6"/>
      <c r="H12" s="38"/>
      <c r="L12" s="44">
        <v>0</v>
      </c>
      <c r="V12" s="44">
        <v>5.3400000000000003E-2</v>
      </c>
    </row>
    <row r="13" spans="2:28" ht="24.75" thickBot="1" x14ac:dyDescent="0.65">
      <c r="B13" s="30" t="s">
        <v>84</v>
      </c>
      <c r="D13" s="81">
        <f>SUM(D9:D12)</f>
        <v>5179138271</v>
      </c>
      <c r="E13" s="25"/>
      <c r="F13" s="66">
        <f>SUM(F9:F12)</f>
        <v>1</v>
      </c>
      <c r="G13" s="60"/>
      <c r="H13" s="67">
        <f>SUM(H9:H12)</f>
        <v>1.8845838565831309E-2</v>
      </c>
      <c r="L13" s="116">
        <v>0.3836</v>
      </c>
      <c r="V13" s="116">
        <v>4.36E-2</v>
      </c>
    </row>
    <row r="14" spans="2:28" ht="21.75" thickTop="1" x14ac:dyDescent="0.55000000000000004">
      <c r="D14" s="3"/>
      <c r="L14" s="116">
        <v>0</v>
      </c>
      <c r="V14" s="116">
        <v>2.8000000000000001E-2</v>
      </c>
    </row>
    <row r="15" spans="2:28" x14ac:dyDescent="0.55000000000000004">
      <c r="L15" s="116">
        <v>0.25369999999999998</v>
      </c>
      <c r="V15" s="116">
        <v>2.2200000000000001E-2</v>
      </c>
    </row>
    <row r="16" spans="2:28" x14ac:dyDescent="0.55000000000000004">
      <c r="L16" s="116">
        <v>0</v>
      </c>
      <c r="V16" s="116">
        <v>1.9199999999999998E-2</v>
      </c>
    </row>
    <row r="17" spans="4:22" x14ac:dyDescent="0.55000000000000004">
      <c r="L17" s="116">
        <v>0.2044</v>
      </c>
      <c r="V17" s="116">
        <v>1.38E-2</v>
      </c>
    </row>
    <row r="18" spans="4:22" ht="27" customHeight="1" x14ac:dyDescent="0.75">
      <c r="D18" s="53">
        <v>8</v>
      </c>
      <c r="L18" s="116">
        <v>0.11650000000000001</v>
      </c>
      <c r="V18" s="116">
        <v>1.32E-2</v>
      </c>
    </row>
    <row r="19" spans="4:22" x14ac:dyDescent="0.55000000000000004">
      <c r="L19" s="116">
        <v>0</v>
      </c>
      <c r="V19" s="116">
        <v>1.21E-2</v>
      </c>
    </row>
    <row r="20" spans="4:22" x14ac:dyDescent="0.55000000000000004">
      <c r="L20" s="116">
        <v>6.3700000000000007E-2</v>
      </c>
      <c r="V20" s="116">
        <v>1.14E-2</v>
      </c>
    </row>
    <row r="21" spans="4:22" x14ac:dyDescent="0.55000000000000004">
      <c r="L21" s="116">
        <v>0</v>
      </c>
      <c r="V21" s="116">
        <v>8.8999999999999999E-3</v>
      </c>
    </row>
    <row r="22" spans="4:22" x14ac:dyDescent="0.55000000000000004">
      <c r="L22" s="116">
        <v>0.13189999999999999</v>
      </c>
      <c r="V22" s="116">
        <v>8.3999999999999995E-3</v>
      </c>
    </row>
    <row r="23" spans="4:22" x14ac:dyDescent="0.55000000000000004">
      <c r="L23" s="116">
        <v>3.9899999999999998E-2</v>
      </c>
      <c r="V23" s="116">
        <v>7.9000000000000008E-3</v>
      </c>
    </row>
    <row r="24" spans="4:22" x14ac:dyDescent="0.55000000000000004">
      <c r="L24" s="116">
        <v>0.18509999999999999</v>
      </c>
      <c r="V24" s="116">
        <v>7.7999999999999996E-3</v>
      </c>
    </row>
    <row r="25" spans="4:22" x14ac:dyDescent="0.55000000000000004">
      <c r="L25" s="116">
        <v>1.89E-2</v>
      </c>
      <c r="V25" s="116">
        <v>6.6E-3</v>
      </c>
    </row>
    <row r="26" spans="4:22" x14ac:dyDescent="0.55000000000000004">
      <c r="L26" s="116">
        <v>5.16E-2</v>
      </c>
      <c r="V26" s="116">
        <v>5.1000000000000004E-3</v>
      </c>
    </row>
    <row r="27" spans="4:22" x14ac:dyDescent="0.55000000000000004">
      <c r="L27" s="116">
        <v>3.6200000000000003E-2</v>
      </c>
      <c r="V27" s="116">
        <v>4.1000000000000003E-3</v>
      </c>
    </row>
    <row r="28" spans="4:22" x14ac:dyDescent="0.55000000000000004">
      <c r="L28" s="116">
        <v>0</v>
      </c>
      <c r="V28" s="116">
        <v>2.7000000000000001E-3</v>
      </c>
    </row>
    <row r="29" spans="4:22" x14ac:dyDescent="0.55000000000000004">
      <c r="L29" s="116">
        <v>1.8200000000000001E-2</v>
      </c>
      <c r="V29" s="116">
        <v>1.6999999999999999E-3</v>
      </c>
    </row>
    <row r="30" spans="4:22" x14ac:dyDescent="0.55000000000000004">
      <c r="L30" s="116">
        <v>3.3000000000000002E-2</v>
      </c>
      <c r="V30" s="116">
        <v>1.4E-3</v>
      </c>
    </row>
    <row r="31" spans="4:22" x14ac:dyDescent="0.55000000000000004">
      <c r="L31" s="116">
        <v>5.7999999999999996E-3</v>
      </c>
      <c r="V31" s="116">
        <v>6.9999999999999999E-4</v>
      </c>
    </row>
    <row r="32" spans="4:22" x14ac:dyDescent="0.55000000000000004">
      <c r="L32" s="116">
        <v>2.0000000000000001E-4</v>
      </c>
      <c r="V32" s="116">
        <v>0</v>
      </c>
    </row>
    <row r="33" spans="12:22" x14ac:dyDescent="0.55000000000000004">
      <c r="L33" s="116">
        <v>0</v>
      </c>
      <c r="V33" s="116">
        <v>0</v>
      </c>
    </row>
    <row r="34" spans="12:22" x14ac:dyDescent="0.55000000000000004">
      <c r="L34" s="116">
        <v>0</v>
      </c>
      <c r="V34" s="116">
        <v>0</v>
      </c>
    </row>
    <row r="35" spans="12:22" x14ac:dyDescent="0.55000000000000004">
      <c r="L35" s="116">
        <v>0</v>
      </c>
      <c r="V35" s="116">
        <v>0</v>
      </c>
    </row>
    <row r="36" spans="12:22" x14ac:dyDescent="0.55000000000000004">
      <c r="L36" s="116">
        <v>1E-4</v>
      </c>
      <c r="V36" s="116">
        <v>-1E-4</v>
      </c>
    </row>
    <row r="37" spans="12:22" x14ac:dyDescent="0.55000000000000004">
      <c r="L37" s="116">
        <v>-9.1000000000000004E-3</v>
      </c>
      <c r="V37" s="116">
        <v>-1E-3</v>
      </c>
    </row>
    <row r="38" spans="12:22" x14ac:dyDescent="0.55000000000000004">
      <c r="L38" s="116">
        <v>0</v>
      </c>
      <c r="V38" s="116">
        <v>-2.8E-3</v>
      </c>
    </row>
    <row r="39" spans="12:22" x14ac:dyDescent="0.55000000000000004">
      <c r="L39" s="116">
        <v>0</v>
      </c>
      <c r="V39" s="11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2024-03-25T12:04:39Z</cp:lastPrinted>
  <dcterms:created xsi:type="dcterms:W3CDTF">2021-12-28T12:49:50Z</dcterms:created>
  <dcterms:modified xsi:type="dcterms:W3CDTF">2024-03-25T12:32:21Z</dcterms:modified>
</cp:coreProperties>
</file>