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بهمن\پایدار\"/>
    </mc:Choice>
  </mc:AlternateContent>
  <xr:revisionPtr revIDLastSave="0" documentId="13_ncr:1_{9F4B905B-4AE4-41E2-AFE6-28E8E9345A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ها'!$E$12:$Q$14</definedName>
    <definedName name="_xlnm._FilterDatabase" localSheetId="2" hidden="1">سهام!$C$11:$AA$26</definedName>
    <definedName name="_xlnm.Print_Area" localSheetId="4">'اوراق مشارکت'!$A$1:$AL$38</definedName>
    <definedName name="_xlnm.Print_Area" localSheetId="8">'جمع درآمدها'!$A$1:$J$20</definedName>
    <definedName name="_xlnm.Print_Area" localSheetId="15">'درآمد سپرده بانکی'!$A$1:$N$43</definedName>
    <definedName name="_xlnm.Print_Area" localSheetId="11">'درآمد سود سهام'!$A$1:$U$36</definedName>
    <definedName name="_xlnm.Print_Area" localSheetId="12">'درآمد ناشی از تغییر قیمت اوراق'!$A$1:$S$42</definedName>
    <definedName name="_xlnm.Print_Area" localSheetId="13">'درآمد ناشی از فروش'!$A$1:$U$61</definedName>
    <definedName name="_xlnm.Print_Area" localSheetId="16">'سایر درآمدها'!$A$1:$F$23</definedName>
    <definedName name="_xlnm.Print_Area" localSheetId="1">'سرمایه گذاری ها'!$A$1:$S$21</definedName>
    <definedName name="_xlnm.Print_Area" localSheetId="14">'سرمایه‌گذاری در اوراق بهادار'!$A$1:$U$45</definedName>
    <definedName name="_xlnm.Print_Area" localSheetId="9">'سود اوراق بهادار و سپرده بانکی'!$A$1:$U$47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D9" i="15" l="1"/>
  <c r="F14" i="14"/>
  <c r="J40" i="13"/>
  <c r="D39" i="12"/>
  <c r="F39" i="12"/>
  <c r="H39" i="12"/>
  <c r="J39" i="12"/>
  <c r="L39" i="12"/>
  <c r="N39" i="12"/>
  <c r="P39" i="12"/>
  <c r="R39" i="12"/>
  <c r="R59" i="10"/>
  <c r="R40" i="9"/>
  <c r="T19" i="8"/>
  <c r="F19" i="8"/>
  <c r="H19" i="8"/>
  <c r="J19" i="8"/>
  <c r="L19" i="8"/>
  <c r="N19" i="8"/>
  <c r="P19" i="8"/>
  <c r="R19" i="8"/>
  <c r="V41" i="11"/>
  <c r="L41" i="11"/>
  <c r="N41" i="11"/>
  <c r="R41" i="11"/>
  <c r="T41" i="11"/>
  <c r="T44" i="7"/>
  <c r="L27" i="4"/>
  <c r="T20" i="6"/>
  <c r="T19" i="6"/>
  <c r="P36" i="6"/>
  <c r="R36" i="6"/>
  <c r="AH31" i="3"/>
  <c r="E28" i="1"/>
  <c r="G28" i="1"/>
  <c r="I28" i="1"/>
  <c r="O28" i="1"/>
  <c r="Q28" i="1"/>
  <c r="S28" i="1"/>
  <c r="U28" i="1"/>
  <c r="W28" i="1"/>
  <c r="Y28" i="1"/>
  <c r="AF31" i="3"/>
  <c r="Z31" i="3"/>
  <c r="L59" i="10"/>
  <c r="N59" i="10"/>
  <c r="P59" i="10"/>
  <c r="P40" i="9"/>
  <c r="P44" i="7"/>
  <c r="R44" i="7"/>
  <c r="T36" i="6" l="1"/>
  <c r="D10" i="15"/>
  <c r="J40" i="9"/>
  <c r="L40" i="9"/>
  <c r="N40" i="9"/>
  <c r="J44" i="7"/>
  <c r="L44" i="7"/>
  <c r="N44" i="7"/>
  <c r="AB31" i="3"/>
  <c r="D14" i="14"/>
  <c r="F27" i="4"/>
  <c r="H27" i="4"/>
  <c r="N31" i="3"/>
  <c r="P31" i="3"/>
  <c r="R31" i="3"/>
  <c r="T31" i="3"/>
  <c r="V31" i="3"/>
  <c r="X31" i="3"/>
  <c r="J27" i="4"/>
  <c r="L36" i="6" l="1"/>
  <c r="N36" i="6"/>
  <c r="D59" i="10"/>
  <c r="F59" i="10"/>
  <c r="H59" i="10"/>
  <c r="J59" i="10"/>
  <c r="P41" i="11"/>
  <c r="F40" i="13"/>
  <c r="D11" i="15" s="1"/>
  <c r="E59" i="10"/>
  <c r="G59" i="10"/>
  <c r="I59" i="10"/>
  <c r="K59" i="10"/>
  <c r="M59" i="10"/>
  <c r="O59" i="10"/>
  <c r="Q59" i="10"/>
  <c r="D40" i="9"/>
  <c r="F40" i="9"/>
  <c r="H40" i="9"/>
  <c r="L14" i="5" l="1"/>
  <c r="K28" i="1"/>
  <c r="F41" i="11" l="1"/>
  <c r="J41" i="11"/>
  <c r="D13" i="15" s="1"/>
  <c r="I12" i="16" l="1"/>
  <c r="F9" i="15" l="1"/>
  <c r="E13" i="16"/>
  <c r="F11" i="15" l="1"/>
  <c r="F10" i="15"/>
  <c r="M28" i="1"/>
  <c r="F13" i="15" l="1"/>
  <c r="O13" i="16"/>
  <c r="L41" i="15"/>
  <c r="V41" i="16"/>
  <c r="V41" i="15"/>
  <c r="V46" i="7"/>
  <c r="V36" i="8"/>
  <c r="V42" i="9"/>
  <c r="V45" i="12"/>
  <c r="V43" i="13"/>
  <c r="M13" i="16"/>
  <c r="I13" i="16"/>
  <c r="K13" i="16"/>
  <c r="H41" i="11" l="1"/>
  <c r="G13" i="16" l="1"/>
  <c r="O12" i="16" l="1"/>
  <c r="E12" i="16"/>
  <c r="G12" i="16"/>
  <c r="K12" i="16"/>
  <c r="M12" i="16"/>
  <c r="M14" i="16"/>
  <c r="O14" i="16"/>
  <c r="E14" i="16"/>
  <c r="G14" i="16"/>
  <c r="I14" i="16"/>
  <c r="I16" i="16" s="1"/>
  <c r="O16" i="16" l="1"/>
  <c r="AJ13" i="3"/>
  <c r="AJ21" i="3"/>
  <c r="AJ25" i="3"/>
  <c r="AJ29" i="3"/>
  <c r="AJ14" i="3"/>
  <c r="AJ18" i="3"/>
  <c r="AJ22" i="3"/>
  <c r="AJ26" i="3"/>
  <c r="AJ15" i="3"/>
  <c r="AJ19" i="3"/>
  <c r="AJ23" i="3"/>
  <c r="AJ27" i="3"/>
  <c r="AJ16" i="3"/>
  <c r="AJ20" i="3"/>
  <c r="AJ24" i="3"/>
  <c r="AJ28" i="3"/>
  <c r="T22" i="6"/>
  <c r="Q16" i="16"/>
  <c r="T23" i="6"/>
  <c r="T27" i="6"/>
  <c r="T31" i="6"/>
  <c r="T35" i="6"/>
  <c r="T28" i="6"/>
  <c r="T26" i="6"/>
  <c r="T34" i="6"/>
  <c r="T24" i="6"/>
  <c r="T32" i="6"/>
  <c r="T30" i="6"/>
  <c r="T25" i="6"/>
  <c r="T29" i="6"/>
  <c r="T33" i="6"/>
  <c r="Q13" i="16"/>
  <c r="G16" i="16"/>
  <c r="E16" i="16"/>
  <c r="M16" i="16"/>
  <c r="K14" i="16"/>
  <c r="K16" i="16" s="1"/>
  <c r="Q12" i="16" l="1"/>
  <c r="T21" i="6"/>
  <c r="AJ17" i="3"/>
  <c r="AJ31" i="3" s="1"/>
  <c r="AA25" i="1"/>
  <c r="AA26" i="1"/>
  <c r="AA23" i="1"/>
  <c r="AA24" i="1"/>
  <c r="T13" i="6"/>
  <c r="T18" i="6"/>
  <c r="Q14" i="16"/>
  <c r="AA18" i="1"/>
  <c r="AA19" i="1"/>
  <c r="AA16" i="1"/>
  <c r="AA17" i="1"/>
  <c r="T17" i="6"/>
  <c r="T16" i="6"/>
  <c r="T14" i="6"/>
  <c r="T15" i="6"/>
  <c r="T12" i="6"/>
  <c r="H11" i="15"/>
  <c r="H10" i="15"/>
  <c r="H9" i="15"/>
  <c r="AF14" i="5"/>
  <c r="AA11" i="1"/>
  <c r="T11" i="6"/>
  <c r="T10" i="6"/>
  <c r="D41" i="11"/>
  <c r="H13" i="15" l="1"/>
  <c r="E39" i="12"/>
  <c r="G39" i="12"/>
  <c r="I39" i="12"/>
  <c r="K39" i="12"/>
  <c r="M39" i="12"/>
  <c r="O39" i="12"/>
  <c r="Q39" i="12"/>
  <c r="M36" i="6"/>
  <c r="O36" i="6"/>
  <c r="Q36" i="6"/>
  <c r="P16" i="16" l="1"/>
  <c r="N16" i="16"/>
  <c r="L41" i="16"/>
  <c r="J16" i="16"/>
  <c r="H16" i="16"/>
  <c r="F16" i="16"/>
  <c r="D16" i="16"/>
  <c r="AA15" i="1" l="1"/>
  <c r="AA20" i="1"/>
  <c r="AA21" i="1"/>
  <c r="AA14" i="1"/>
  <c r="AA12" i="1"/>
  <c r="AA13" i="1"/>
  <c r="AA22" i="1"/>
  <c r="AA28" i="1" l="1"/>
</calcChain>
</file>

<file path=xl/sharedStrings.xml><?xml version="1.0" encoding="utf-8"?>
<sst xmlns="http://schemas.openxmlformats.org/spreadsheetml/2006/main" count="1119" uniqueCount="292">
  <si>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</si>
  <si>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</si>
  <si>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</si>
  <si>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</si>
  <si>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</si>
  <si>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</si>
  <si>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</si>
  <si>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</si>
  <si>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</si>
  <si>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</si>
  <si>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</si>
  <si>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</si>
  <si>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</si>
  <si>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</si>
  <si>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</si>
  <si>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</si>
  <si>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</si>
  <si>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</si>
  <si>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</si>
  <si>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</si>
  <si>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</si>
  <si>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</si>
  <si>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</si>
  <si>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</si>
  <si>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</si>
  <si>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</si>
  <si>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</si>
  <si>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</si>
  <si>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</si>
  <si>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</si>
  <si>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</si>
  <si>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</si>
  <si>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</si>
  <si>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</si>
  <si>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</si>
  <si>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</si>
  <si>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</si>
  <si>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</si>
  <si>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</si>
  <si>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</si>
  <si>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</si>
  <si>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</si>
  <si>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</si>
  <si>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</si>
  <si>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</si>
  <si>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</si>
  <si>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</si>
  <si>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</si>
  <si>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</si>
  <si>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</si>
  <si>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</si>
  <si>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</si>
  <si>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</si>
  <si>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</si>
  <si>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</si>
  <si>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</si>
  <si>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</si>
  <si>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</si>
  <si>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</si>
  <si>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</si>
  <si>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</si>
  <si>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</si>
  <si>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</si>
  <si>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</si>
  <si>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</si>
  <si>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</si>
  <si>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</si>
  <si>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</si>
  <si>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</si>
  <si>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</si>
  <si>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</si>
  <si>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</si>
  <si>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</si>
  <si>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</si>
  <si>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</si>
  <si>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</si>
  <si>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</si>
  <si>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</si>
  <si>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</si>
  <si>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</si>
  <si>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</si>
  <si>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</si>
  <si>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</si>
  <si>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</si>
  <si>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</si>
  <si>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</si>
  <si>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</si>
  <si>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</si>
  <si>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</si>
  <si>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</si>
  <si>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</si>
  <si>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</si>
  <si>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</si>
  <si>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</si>
  <si>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</si>
  <si>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</si>
  <si>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</si>
  <si>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</si>
  <si>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</si>
  <si>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</si>
  <si>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</si>
  <si>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اسنادخزانه-م6بودجه00-030723</t>
  </si>
  <si>
    <t>1403/07/23</t>
  </si>
  <si>
    <t>اسنادخزانه-م7بودجه00-030912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</si>
  <si>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</si>
  <si>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</si>
  <si>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</si>
  <si>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</si>
  <si>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</si>
  <si>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</si>
  <si>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</si>
  <si>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</si>
  <si>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</si>
  <si>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</si>
  <si>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</si>
  <si>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</si>
  <si>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</si>
  <si>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</si>
  <si>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</si>
  <si>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</si>
  <si>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</si>
  <si>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</si>
  <si>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</si>
  <si>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</si>
  <si>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</si>
  <si>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</si>
  <si>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</si>
  <si>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</si>
  <si>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</si>
  <si>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</si>
  <si>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</si>
  <si>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</si>
  <si>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</si>
  <si>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</si>
  <si>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</si>
  <si>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</si>
  <si>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</si>
  <si>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</si>
  <si>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</si>
  <si>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</si>
  <si>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</si>
  <si>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</si>
  <si>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</si>
  <si>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</si>
  <si>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</si>
  <si>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0201283315002</t>
  </si>
  <si>
    <t>1400/04/21</t>
  </si>
  <si>
    <t>0205494378008</t>
  </si>
  <si>
    <t>تنزیل سود بانک</t>
  </si>
  <si>
    <t>سپرده های بانکی</t>
  </si>
  <si>
    <t>اسناد خزانه-م10بودجه00-031115</t>
  </si>
  <si>
    <t>نفت ایرانول</t>
  </si>
  <si>
    <t>صنایع شیمیایی کیمیاگران امروز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</si>
  <si>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</si>
  <si>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</si>
  <si>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</si>
  <si>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</si>
  <si>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</si>
  <si>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</si>
  <si>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مرابحه عام دولت104-ش.خ020303</t>
  </si>
  <si>
    <t>1402/03/03</t>
  </si>
  <si>
    <t>مرابحه عام دولتی6-ش.خ0210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</si>
  <si>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</si>
  <si>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</si>
  <si>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</si>
  <si>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</si>
  <si>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</si>
  <si>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</si>
  <si>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</si>
  <si>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ح . س.نفت وگازوپتروشیمی تأمین</t>
  </si>
  <si>
    <t>اسناد خزانه-م9بودجه00-031101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</si>
  <si>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</si>
  <si>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</si>
  <si>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</si>
  <si>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</si>
  <si>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</si>
  <si>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پالایش نفت بندرعباس</t>
  </si>
  <si>
    <t>کنترل نوسانات</t>
  </si>
  <si>
    <t>پتروشیمی‌شیراز</t>
  </si>
  <si>
    <t>شیر پاستوریزه پگاه فارس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</si>
  <si>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</si>
  <si>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</si>
  <si>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</si>
  <si>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</si>
  <si>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</si>
  <si>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</si>
  <si>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گام بانک صادرات ایران0207</t>
  </si>
  <si>
    <t>1400/06/07</t>
  </si>
  <si>
    <t>1403/11/15</t>
  </si>
  <si>
    <t>صنعتی مینو</t>
  </si>
  <si>
    <t>پتروشیمی زاگرس</t>
  </si>
  <si>
    <t>سیمان‌مازندران‌</t>
  </si>
  <si>
    <t>قاسم ایران</t>
  </si>
  <si>
    <t>بین المللی توسعه ص. معادن غدیر</t>
  </si>
  <si>
    <t>اسنادخزانه-م8بودجه99-020606</t>
  </si>
  <si>
    <t>1400/04/14</t>
  </si>
  <si>
    <t>1403/09/12</t>
  </si>
  <si>
    <t>بین‌ المللی‌ محصولات‌  پارس‌</t>
  </si>
  <si>
    <t>سیمان‌هرمزگان‌</t>
  </si>
  <si>
    <t>اسنادخزانه-م9بودجه99-020316</t>
  </si>
  <si>
    <t>اسنادخزانه-م5بودجه99-020218</t>
  </si>
  <si>
    <t>1402/02/18</t>
  </si>
  <si>
    <t>اسنادخزانه-م10بودجه99-020807</t>
  </si>
  <si>
    <t>اسنادخزانه-م7بودجه99-020704</t>
  </si>
  <si>
    <t>اسنادخزانه-م11بودجه99-020906</t>
  </si>
  <si>
    <t>کشاورزی و دامپروری فجر اصفهان</t>
  </si>
  <si>
    <t>گواهی سپرده خاورمیانه 1401/06/10</t>
  </si>
  <si>
    <t>بانک پاسارگاد ملاصدرا</t>
  </si>
  <si>
    <t>211.307.16429728.2</t>
  </si>
  <si>
    <t>1402/02/13</t>
  </si>
  <si>
    <t>211-307-16429728-1</t>
  </si>
  <si>
    <t>1402/02/09</t>
  </si>
  <si>
    <t>موسسه اعتباری ملل نارمک</t>
  </si>
  <si>
    <t>026660357000000007</t>
  </si>
  <si>
    <t xml:space="preserve"> 026610277000000402</t>
  </si>
  <si>
    <t>211-8100-16429728-1</t>
  </si>
  <si>
    <t>شیر پگاه آذربایجان شرقی</t>
  </si>
  <si>
    <t>داروسازی‌ فارابی‌</t>
  </si>
  <si>
    <t>گام بانک اقتصاد نوین0205</t>
  </si>
  <si>
    <t>گواهی اعتبارمولد رفاه0208</t>
  </si>
  <si>
    <t>اسنادخزانه-م2بودجه00-031024</t>
  </si>
  <si>
    <t>026660357000000077</t>
  </si>
  <si>
    <t>1402/03/07</t>
  </si>
  <si>
    <t>1402/03/08</t>
  </si>
  <si>
    <t>-</t>
  </si>
  <si>
    <t>بانک ملت</t>
  </si>
  <si>
    <t>سیمان‌ بهبهان‌</t>
  </si>
  <si>
    <t>بانک گردشگری اقدسیه</t>
  </si>
  <si>
    <t xml:space="preserve"> 141.1405.1452722.1</t>
  </si>
  <si>
    <t>1402/04/12</t>
  </si>
  <si>
    <t>026660386000000018</t>
  </si>
  <si>
    <t>141.1405.1452722.2</t>
  </si>
  <si>
    <t>141.9967.1452722.1</t>
  </si>
  <si>
    <t>1402/04/17</t>
  </si>
  <si>
    <t>1402/04/28</t>
  </si>
  <si>
    <t>1402/04/29</t>
  </si>
  <si>
    <t>1402/04/10</t>
  </si>
  <si>
    <t>1402/04/27</t>
  </si>
  <si>
    <t>141.1405.1452722.3</t>
  </si>
  <si>
    <t>026660386000000151</t>
  </si>
  <si>
    <t>1402/05/21</t>
  </si>
  <si>
    <t>141.1405.1452722.4</t>
  </si>
  <si>
    <t>اسنادخزانه-م6بودجه01-030814</t>
  </si>
  <si>
    <t>1401/12/10</t>
  </si>
  <si>
    <t>1403/08/14</t>
  </si>
  <si>
    <t>اسنادخزانه-م4بودجه00-030522</t>
  </si>
  <si>
    <t>1400/03/11</t>
  </si>
  <si>
    <t>1403/05/22</t>
  </si>
  <si>
    <t>1403/10/24</t>
  </si>
  <si>
    <t>ایران خودرو دیزل</t>
  </si>
  <si>
    <t>پویا زرکان آق دره</t>
  </si>
  <si>
    <t>فنرسازی‌زر</t>
  </si>
  <si>
    <t>کشتیرانی دریای خزر</t>
  </si>
  <si>
    <t>1403/08/21</t>
  </si>
  <si>
    <t>اسنادخزانه-م8بودجه01-040728</t>
  </si>
  <si>
    <t>1401/12/28</t>
  </si>
  <si>
    <t>1404/07/28</t>
  </si>
  <si>
    <t>اسنادخزانه-م5بودجه00-030626</t>
  </si>
  <si>
    <t>1403/06/26</t>
  </si>
  <si>
    <t>141.333.1452722.1</t>
  </si>
  <si>
    <t>1402/07/27</t>
  </si>
  <si>
    <t>0406126472009</t>
  </si>
  <si>
    <t>1402/07/09</t>
  </si>
  <si>
    <t>سیمان‌ارومیه‌</t>
  </si>
  <si>
    <t>صکوک اجاره معادن412-6ماهه21%</t>
  </si>
  <si>
    <t>1398/12/14</t>
  </si>
  <si>
    <t>1402/12/14</t>
  </si>
  <si>
    <t>اسنادخزانه-م7بودجه01-040714</t>
  </si>
  <si>
    <t>1404/07/13</t>
  </si>
  <si>
    <t>پالایش نفت اصفهان</t>
  </si>
  <si>
    <t>فولاد امیرکبیرکاشان</t>
  </si>
  <si>
    <t>اسنادخزانه-م4بودجه01-040917</t>
  </si>
  <si>
    <t>1401/12/08</t>
  </si>
  <si>
    <t>1404/09/16</t>
  </si>
  <si>
    <t>1402/10/30</t>
  </si>
  <si>
    <t>-0.18%</t>
  </si>
  <si>
    <t>برای ماه منتهی به 1402/11/30</t>
  </si>
  <si>
    <t>1402/11/30</t>
  </si>
  <si>
    <t>4.92%</t>
  </si>
  <si>
    <t>3.28%</t>
  </si>
  <si>
    <t>5.15%</t>
  </si>
  <si>
    <t>4.74%</t>
  </si>
  <si>
    <t>4.71%</t>
  </si>
  <si>
    <t>0.30%</t>
  </si>
  <si>
    <t>4.66%</t>
  </si>
  <si>
    <t>4.82%</t>
  </si>
  <si>
    <t>4.69%</t>
  </si>
  <si>
    <t>4.78%</t>
  </si>
  <si>
    <t>5.22%</t>
  </si>
  <si>
    <t>4.85%</t>
  </si>
  <si>
    <t>1402/11/11</t>
  </si>
  <si>
    <t>1402/11/24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</si>
</sst>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/>
    </xf>
    <xf numFmtId="165" fontId="18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6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2" fillId="0" borderId="0" xfId="0" applyNumberFormat="1" applyFont="1"/>
    <xf numFmtId="10" fontId="11" fillId="0" borderId="0" xfId="0" applyNumberFormat="1" applyFont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wrapText="1"/>
    </xf>
    <xf numFmtId="10" fontId="4" fillId="0" borderId="0" xfId="0" applyNumberFormat="1" applyFont="1" applyAlignment="1">
      <alignment horizontal="center" vertical="center" wrapText="1" readingOrder="2"/>
    </xf>
    <xf numFmtId="0" fontId="11" fillId="0" borderId="0" xfId="0" applyFont="1" applyAlignment="1">
      <alignment horizontal="center" wrapText="1"/>
    </xf>
    <xf numFmtId="165" fontId="0" fillId="0" borderId="0" xfId="0" applyNumberFormat="1"/>
    <xf numFmtId="0" fontId="10" fillId="0" borderId="0" xfId="0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4" xfId="2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10" fillId="0" borderId="0" xfId="2" applyNumberFormat="1" applyFont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165" fontId="10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6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16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12</xdr:col>
      <xdr:colOff>571500</xdr:colOff>
      <xdr:row>52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535825-ECBB-30BE-32DA-3440E668F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9700" y="9525"/>
          <a:ext cx="78867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topLeftCell="A25" zoomScaleNormal="100" zoomScaleSheetLayoutView="100" workbookViewId="0">
      <selection activeCell="R28" sqref="R28"/>
    </sheetView>
  </sheetViews>
  <sheetFormatPr defaultRowHeight="15" x14ac:dyDescent="0.2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47"/>
  <sheetViews>
    <sheetView rightToLeft="1" view="pageBreakPreview" topLeftCell="A16" zoomScale="60" zoomScaleNormal="70" workbookViewId="0">
      <selection activeCell="T45" sqref="T45"/>
    </sheetView>
  </sheetViews>
  <sheetFormatPr defaultRowHeight="21.75" customHeight="1" x14ac:dyDescent="0.25"/>
  <cols>
    <col min="1" max="1" width="2.7109375" style="31" customWidth="1"/>
    <col min="2" max="2" width="38.85546875" style="31" customWidth="1"/>
    <col min="3" max="3" width="1" style="31" customWidth="1"/>
    <col min="4" max="4" width="13.140625" style="31" bestFit="1" customWidth="1"/>
    <col min="5" max="5" width="1" style="31" customWidth="1"/>
    <col min="6" max="6" width="14.85546875" style="31" customWidth="1"/>
    <col min="7" max="7" width="1" style="31" customWidth="1"/>
    <col min="8" max="8" width="5.85546875" style="31" bestFit="1" customWidth="1"/>
    <col min="9" max="9" width="1" style="31" customWidth="1"/>
    <col min="10" max="10" width="16.42578125" style="31" bestFit="1" customWidth="1"/>
    <col min="11" max="11" width="3" style="31" bestFit="1" customWidth="1"/>
    <col min="12" max="12" width="13.140625" style="31" bestFit="1" customWidth="1"/>
    <col min="13" max="13" width="3" style="31" bestFit="1" customWidth="1"/>
    <col min="14" max="14" width="16.42578125" style="31" bestFit="1" customWidth="1"/>
    <col min="15" max="15" width="3" style="31" bestFit="1" customWidth="1"/>
    <col min="16" max="16" width="17.85546875" style="31" bestFit="1" customWidth="1"/>
    <col min="17" max="17" width="3" style="31" bestFit="1" customWidth="1"/>
    <col min="18" max="18" width="13.28515625" style="31" customWidth="1"/>
    <col min="19" max="19" width="3" style="31" bestFit="1" customWidth="1"/>
    <col min="20" max="20" width="17.85546875" style="31" bestFit="1" customWidth="1"/>
    <col min="21" max="21" width="1" style="31" customWidth="1"/>
    <col min="22" max="22" width="9.140625" style="31" customWidth="1"/>
    <col min="23" max="16384" width="9.140625" style="31"/>
  </cols>
  <sheetData>
    <row r="2" spans="2:28" ht="27" customHeight="1" x14ac:dyDescent="0.25">
      <c r="B2" s="184" t="s">
        <v>124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</row>
    <row r="3" spans="2:28" ht="27" customHeight="1" x14ac:dyDescent="0.25">
      <c r="B3" s="184" t="s">
        <v>48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</row>
    <row r="4" spans="2:28" ht="27" customHeight="1" x14ac:dyDescent="0.25">
      <c r="B4" s="184" t="s">
        <v>276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</row>
    <row r="5" spans="2:28" s="32" customFormat="1" ht="21.75" customHeight="1" x14ac:dyDescent="0.25"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</row>
    <row r="6" spans="2:28" s="2" customFormat="1" ht="30.75" customHeight="1" x14ac:dyDescent="0.55000000000000004">
      <c r="B6" s="183" t="s">
        <v>116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58"/>
      <c r="R6" s="58"/>
      <c r="S6" s="58"/>
      <c r="T6" s="58"/>
      <c r="U6" s="12"/>
      <c r="V6" s="12"/>
      <c r="W6" s="12"/>
      <c r="X6" s="12"/>
      <c r="Y6" s="12"/>
      <c r="Z6" s="12"/>
      <c r="AA6" s="12"/>
      <c r="AB6" s="12"/>
    </row>
    <row r="7" spans="2:28" s="2" customFormat="1" ht="21.75" customHeight="1" x14ac:dyDescent="0.6">
      <c r="B7" s="57"/>
      <c r="C7" s="25"/>
      <c r="D7" s="25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12"/>
      <c r="V7" s="12"/>
      <c r="W7" s="12"/>
      <c r="X7" s="12"/>
      <c r="Y7" s="12"/>
      <c r="Z7" s="12"/>
      <c r="AA7" s="12"/>
      <c r="AB7" s="12"/>
    </row>
    <row r="8" spans="2:28" s="32" customFormat="1" ht="21.75" customHeight="1" x14ac:dyDescent="0.25">
      <c r="B8" s="182" t="s">
        <v>49</v>
      </c>
      <c r="C8" s="182" t="s">
        <v>49</v>
      </c>
      <c r="D8" s="182" t="s">
        <v>49</v>
      </c>
      <c r="E8" s="182" t="s">
        <v>49</v>
      </c>
      <c r="F8" s="182" t="s">
        <v>49</v>
      </c>
      <c r="G8" s="182" t="s">
        <v>49</v>
      </c>
      <c r="H8" s="182" t="s">
        <v>49</v>
      </c>
      <c r="I8" s="100"/>
      <c r="J8" s="182" t="s">
        <v>50</v>
      </c>
      <c r="K8" s="182" t="s">
        <v>50</v>
      </c>
      <c r="L8" s="182" t="s">
        <v>50</v>
      </c>
      <c r="M8" s="182" t="s">
        <v>50</v>
      </c>
      <c r="N8" s="182" t="s">
        <v>50</v>
      </c>
      <c r="O8" s="100"/>
      <c r="P8" s="182" t="s">
        <v>51</v>
      </c>
      <c r="Q8" s="182" t="s">
        <v>51</v>
      </c>
      <c r="R8" s="182" t="s">
        <v>51</v>
      </c>
      <c r="S8" s="182" t="s">
        <v>51</v>
      </c>
      <c r="T8" s="182" t="s">
        <v>51</v>
      </c>
    </row>
    <row r="9" spans="2:28" s="33" customFormat="1" ht="58.5" customHeight="1" x14ac:dyDescent="0.25">
      <c r="B9" s="181" t="s">
        <v>52</v>
      </c>
      <c r="C9" s="101"/>
      <c r="D9" s="181" t="s">
        <v>53</v>
      </c>
      <c r="E9" s="101"/>
      <c r="F9" s="181" t="s">
        <v>24</v>
      </c>
      <c r="G9" s="101"/>
      <c r="H9" s="181" t="s">
        <v>25</v>
      </c>
      <c r="I9" s="100"/>
      <c r="J9" s="181" t="s">
        <v>54</v>
      </c>
      <c r="K9" s="101"/>
      <c r="L9" s="181" t="s">
        <v>55</v>
      </c>
      <c r="M9" s="101"/>
      <c r="N9" s="181" t="s">
        <v>56</v>
      </c>
      <c r="O9" s="100"/>
      <c r="P9" s="181" t="s">
        <v>54</v>
      </c>
      <c r="Q9" s="101"/>
      <c r="R9" s="181" t="s">
        <v>55</v>
      </c>
      <c r="S9" s="101"/>
      <c r="T9" s="181" t="s">
        <v>56</v>
      </c>
    </row>
    <row r="10" spans="2:28" s="32" customFormat="1" ht="23.25" customHeight="1" x14ac:dyDescent="0.25">
      <c r="B10" s="102" t="s">
        <v>156</v>
      </c>
      <c r="C10" s="100"/>
      <c r="D10" s="103" t="s">
        <v>57</v>
      </c>
      <c r="E10" s="100"/>
      <c r="F10" s="100" t="s">
        <v>158</v>
      </c>
      <c r="G10" s="100"/>
      <c r="H10" s="103">
        <v>18</v>
      </c>
      <c r="I10" s="100"/>
      <c r="J10" s="104">
        <v>451597572</v>
      </c>
      <c r="K10" s="105"/>
      <c r="L10" s="104" t="s">
        <v>57</v>
      </c>
      <c r="M10" s="105"/>
      <c r="N10" s="104">
        <v>451597572</v>
      </c>
      <c r="O10" s="105"/>
      <c r="P10" s="104">
        <v>6097654251</v>
      </c>
      <c r="Q10" s="105"/>
      <c r="R10" s="104" t="s">
        <v>57</v>
      </c>
      <c r="S10" s="105"/>
      <c r="T10" s="104">
        <v>6097654251</v>
      </c>
      <c r="V10" s="123">
        <v>6.5500000000000003E-2</v>
      </c>
    </row>
    <row r="11" spans="2:28" s="32" customFormat="1" ht="23.25" customHeight="1" x14ac:dyDescent="0.25">
      <c r="B11" s="102" t="s">
        <v>207</v>
      </c>
      <c r="C11" s="100"/>
      <c r="D11" s="103">
        <v>13</v>
      </c>
      <c r="E11" s="100"/>
      <c r="F11" s="100" t="s">
        <v>57</v>
      </c>
      <c r="G11" s="100"/>
      <c r="H11" s="103">
        <v>22</v>
      </c>
      <c r="I11" s="100"/>
      <c r="J11" s="104">
        <v>575342465</v>
      </c>
      <c r="K11" s="105"/>
      <c r="L11" s="104">
        <v>0</v>
      </c>
      <c r="M11" s="105"/>
      <c r="N11" s="104">
        <v>575342465</v>
      </c>
      <c r="O11" s="105"/>
      <c r="P11" s="104">
        <v>5577753411</v>
      </c>
      <c r="Q11" s="105"/>
      <c r="R11" s="104">
        <v>2361804</v>
      </c>
      <c r="S11" s="105"/>
      <c r="T11" s="104">
        <v>5575391607</v>
      </c>
      <c r="V11" s="123">
        <v>5.4600000000000003E-2</v>
      </c>
    </row>
    <row r="12" spans="2:28" s="32" customFormat="1" ht="23.25" customHeight="1" x14ac:dyDescent="0.25">
      <c r="B12" s="102" t="s">
        <v>227</v>
      </c>
      <c r="C12" s="100"/>
      <c r="D12" s="103">
        <v>27</v>
      </c>
      <c r="E12" s="100"/>
      <c r="F12" s="100" t="s">
        <v>57</v>
      </c>
      <c r="G12" s="100"/>
      <c r="H12" s="103">
        <v>23</v>
      </c>
      <c r="I12" s="100"/>
      <c r="J12" s="104">
        <v>1021684930</v>
      </c>
      <c r="K12" s="105"/>
      <c r="L12" s="104">
        <v>-850776</v>
      </c>
      <c r="M12" s="105"/>
      <c r="N12" s="104">
        <v>1022535706</v>
      </c>
      <c r="O12" s="105"/>
      <c r="P12" s="104">
        <v>4419821913</v>
      </c>
      <c r="Q12" s="105"/>
      <c r="R12" s="104">
        <v>1299712</v>
      </c>
      <c r="S12" s="105"/>
      <c r="T12" s="104">
        <v>4418522201</v>
      </c>
      <c r="V12" s="123">
        <v>5.3400000000000003E-2</v>
      </c>
    </row>
    <row r="13" spans="2:28" s="32" customFormat="1" ht="23.25" customHeight="1" x14ac:dyDescent="0.25">
      <c r="B13" s="102" t="s">
        <v>207</v>
      </c>
      <c r="C13" s="100"/>
      <c r="D13" s="103">
        <v>9</v>
      </c>
      <c r="E13" s="100"/>
      <c r="F13" s="100" t="s">
        <v>57</v>
      </c>
      <c r="G13" s="100"/>
      <c r="H13" s="103">
        <v>22</v>
      </c>
      <c r="I13" s="100"/>
      <c r="J13" s="104">
        <v>390410958</v>
      </c>
      <c r="K13" s="105"/>
      <c r="L13" s="104">
        <v>0</v>
      </c>
      <c r="M13" s="105"/>
      <c r="N13" s="104">
        <v>390410958</v>
      </c>
      <c r="O13" s="105"/>
      <c r="P13" s="104">
        <v>4093107684</v>
      </c>
      <c r="Q13" s="105"/>
      <c r="R13" s="104">
        <v>1359342</v>
      </c>
      <c r="S13" s="105"/>
      <c r="T13" s="104">
        <v>4091748342</v>
      </c>
      <c r="V13" s="123">
        <v>4.36E-2</v>
      </c>
    </row>
    <row r="14" spans="2:28" s="32" customFormat="1" ht="23.25" customHeight="1" x14ac:dyDescent="0.25">
      <c r="B14" s="102" t="s">
        <v>212</v>
      </c>
      <c r="C14" s="100"/>
      <c r="D14" s="103">
        <v>18</v>
      </c>
      <c r="E14" s="100"/>
      <c r="F14" s="100" t="s">
        <v>57</v>
      </c>
      <c r="G14" s="100"/>
      <c r="H14" s="103">
        <v>22</v>
      </c>
      <c r="I14" s="100"/>
      <c r="J14" s="104">
        <v>427398014</v>
      </c>
      <c r="K14" s="105"/>
      <c r="L14" s="104">
        <v>0</v>
      </c>
      <c r="M14" s="105"/>
      <c r="N14" s="104">
        <v>427398014</v>
      </c>
      <c r="O14" s="105"/>
      <c r="P14" s="104">
        <v>4074528283</v>
      </c>
      <c r="Q14" s="105"/>
      <c r="R14" s="104">
        <v>1681973</v>
      </c>
      <c r="S14" s="105"/>
      <c r="T14" s="104">
        <v>4072846310</v>
      </c>
      <c r="V14" s="123">
        <v>2.8000000000000001E-2</v>
      </c>
    </row>
    <row r="15" spans="2:28" s="32" customFormat="1" ht="23.25" customHeight="1" x14ac:dyDescent="0.25">
      <c r="B15" s="102" t="s">
        <v>212</v>
      </c>
      <c r="C15" s="100"/>
      <c r="D15" s="103">
        <v>7</v>
      </c>
      <c r="E15" s="100"/>
      <c r="F15" s="100" t="s">
        <v>57</v>
      </c>
      <c r="G15" s="100"/>
      <c r="H15" s="103">
        <v>22</v>
      </c>
      <c r="I15" s="100"/>
      <c r="J15" s="104">
        <v>363288165</v>
      </c>
      <c r="K15" s="105"/>
      <c r="L15" s="104">
        <v>0</v>
      </c>
      <c r="M15" s="105"/>
      <c r="N15" s="104">
        <v>363288165</v>
      </c>
      <c r="O15" s="105"/>
      <c r="P15" s="104">
        <v>3197274130</v>
      </c>
      <c r="Q15" s="105"/>
      <c r="R15" s="104">
        <v>1033212</v>
      </c>
      <c r="S15" s="105"/>
      <c r="T15" s="104">
        <v>3196240918</v>
      </c>
      <c r="V15" s="123">
        <v>2.2200000000000001E-2</v>
      </c>
    </row>
    <row r="16" spans="2:28" s="32" customFormat="1" ht="23.25" customHeight="1" x14ac:dyDescent="0.25">
      <c r="B16" s="102" t="s">
        <v>227</v>
      </c>
      <c r="C16" s="100"/>
      <c r="D16" s="103">
        <v>12</v>
      </c>
      <c r="E16" s="100"/>
      <c r="F16" s="100" t="s">
        <v>57</v>
      </c>
      <c r="G16" s="100"/>
      <c r="H16" s="103">
        <v>23</v>
      </c>
      <c r="I16" s="100"/>
      <c r="J16" s="104">
        <v>0</v>
      </c>
      <c r="K16" s="105"/>
      <c r="L16" s="104">
        <v>0</v>
      </c>
      <c r="M16" s="105"/>
      <c r="N16" s="104">
        <v>0</v>
      </c>
      <c r="O16" s="105"/>
      <c r="P16" s="104">
        <v>2219178001</v>
      </c>
      <c r="Q16" s="105"/>
      <c r="R16" s="104">
        <v>0</v>
      </c>
      <c r="S16" s="105"/>
      <c r="T16" s="104">
        <v>2219178001</v>
      </c>
      <c r="V16" s="123">
        <v>1.9199999999999998E-2</v>
      </c>
    </row>
    <row r="17" spans="2:22" s="32" customFormat="1" ht="23.25" customHeight="1" x14ac:dyDescent="0.25">
      <c r="B17" s="102" t="s">
        <v>163</v>
      </c>
      <c r="C17" s="100"/>
      <c r="D17" s="103">
        <v>20</v>
      </c>
      <c r="E17" s="100"/>
      <c r="F17" s="100" t="s">
        <v>57</v>
      </c>
      <c r="G17" s="100"/>
      <c r="H17" s="103">
        <v>18</v>
      </c>
      <c r="I17" s="100"/>
      <c r="J17" s="104">
        <v>0</v>
      </c>
      <c r="K17" s="105"/>
      <c r="L17" s="104">
        <v>0</v>
      </c>
      <c r="M17" s="105"/>
      <c r="N17" s="104">
        <v>0</v>
      </c>
      <c r="O17" s="105"/>
      <c r="P17" s="104">
        <v>1988219183</v>
      </c>
      <c r="Q17" s="105"/>
      <c r="R17" s="104">
        <v>0</v>
      </c>
      <c r="S17" s="105"/>
      <c r="T17" s="104">
        <v>1988219183</v>
      </c>
      <c r="V17" s="123">
        <v>1.38E-2</v>
      </c>
    </row>
    <row r="18" spans="2:22" s="32" customFormat="1" ht="23.25" customHeight="1" x14ac:dyDescent="0.25">
      <c r="B18" s="102" t="s">
        <v>212</v>
      </c>
      <c r="C18" s="100"/>
      <c r="D18" s="103">
        <v>12</v>
      </c>
      <c r="E18" s="100"/>
      <c r="F18" s="100" t="s">
        <v>57</v>
      </c>
      <c r="G18" s="100"/>
      <c r="H18" s="103">
        <v>23</v>
      </c>
      <c r="I18" s="100"/>
      <c r="J18" s="104">
        <v>211178781</v>
      </c>
      <c r="K18" s="105"/>
      <c r="L18" s="104">
        <v>-389023</v>
      </c>
      <c r="M18" s="105"/>
      <c r="N18" s="104">
        <v>211567804</v>
      </c>
      <c r="O18" s="105"/>
      <c r="P18" s="104">
        <v>1631457299</v>
      </c>
      <c r="Q18" s="105"/>
      <c r="R18" s="104">
        <v>509508</v>
      </c>
      <c r="S18" s="105"/>
      <c r="T18" s="104">
        <v>1630947791</v>
      </c>
      <c r="V18" s="123">
        <v>1.32E-2</v>
      </c>
    </row>
    <row r="19" spans="2:22" s="32" customFormat="1" ht="23.25" customHeight="1" x14ac:dyDescent="0.25">
      <c r="B19" s="102" t="s">
        <v>104</v>
      </c>
      <c r="C19" s="100"/>
      <c r="D19" s="103" t="s">
        <v>57</v>
      </c>
      <c r="E19" s="100"/>
      <c r="F19" s="100" t="s">
        <v>106</v>
      </c>
      <c r="G19" s="100"/>
      <c r="H19" s="103">
        <v>18</v>
      </c>
      <c r="I19" s="100"/>
      <c r="J19" s="104">
        <v>124333124</v>
      </c>
      <c r="K19" s="105"/>
      <c r="L19" s="104" t="s">
        <v>57</v>
      </c>
      <c r="M19" s="105"/>
      <c r="N19" s="104">
        <v>124333124</v>
      </c>
      <c r="O19" s="105"/>
      <c r="P19" s="104">
        <v>1319292851</v>
      </c>
      <c r="Q19" s="105"/>
      <c r="R19" s="104" t="s">
        <v>57</v>
      </c>
      <c r="S19" s="105"/>
      <c r="T19" s="104">
        <v>1319292851</v>
      </c>
      <c r="V19" s="123"/>
    </row>
    <row r="20" spans="2:22" s="32" customFormat="1" ht="23.25" customHeight="1" x14ac:dyDescent="0.25">
      <c r="B20" s="102" t="s">
        <v>161</v>
      </c>
      <c r="C20" s="100"/>
      <c r="D20" s="103" t="s">
        <v>57</v>
      </c>
      <c r="E20" s="100"/>
      <c r="F20" s="100" t="s">
        <v>162</v>
      </c>
      <c r="G20" s="100"/>
      <c r="H20" s="103">
        <v>17</v>
      </c>
      <c r="I20" s="100"/>
      <c r="J20" s="104">
        <v>0</v>
      </c>
      <c r="K20" s="105"/>
      <c r="L20" s="104" t="s">
        <v>57</v>
      </c>
      <c r="M20" s="105"/>
      <c r="N20" s="104">
        <v>0</v>
      </c>
      <c r="O20" s="105"/>
      <c r="P20" s="104">
        <v>1018692721</v>
      </c>
      <c r="Q20" s="105"/>
      <c r="R20" s="104" t="s">
        <v>57</v>
      </c>
      <c r="S20" s="105"/>
      <c r="T20" s="104">
        <v>1018692721</v>
      </c>
      <c r="V20" s="123"/>
    </row>
    <row r="21" spans="2:22" s="32" customFormat="1" ht="23.25" customHeight="1" x14ac:dyDescent="0.25">
      <c r="B21" s="102" t="s">
        <v>174</v>
      </c>
      <c r="C21" s="100"/>
      <c r="D21" s="103">
        <v>10</v>
      </c>
      <c r="E21" s="100"/>
      <c r="F21" s="100" t="s">
        <v>57</v>
      </c>
      <c r="G21" s="100"/>
      <c r="H21" s="103">
        <v>18</v>
      </c>
      <c r="I21" s="100"/>
      <c r="J21" s="104">
        <v>946252</v>
      </c>
      <c r="K21" s="105"/>
      <c r="L21" s="104">
        <v>0</v>
      </c>
      <c r="M21" s="105"/>
      <c r="N21" s="104">
        <v>946252</v>
      </c>
      <c r="O21" s="105"/>
      <c r="P21" s="104">
        <v>959258365</v>
      </c>
      <c r="Q21" s="105"/>
      <c r="R21" s="104">
        <v>0</v>
      </c>
      <c r="S21" s="105"/>
      <c r="T21" s="104">
        <v>959258365</v>
      </c>
      <c r="V21" s="123"/>
    </row>
    <row r="22" spans="2:22" s="32" customFormat="1" ht="23.25" customHeight="1" x14ac:dyDescent="0.25">
      <c r="B22" s="102" t="s">
        <v>112</v>
      </c>
      <c r="C22" s="100"/>
      <c r="D22" s="103">
        <v>9</v>
      </c>
      <c r="E22" s="100"/>
      <c r="F22" s="100" t="s">
        <v>57</v>
      </c>
      <c r="G22" s="100"/>
      <c r="H22" s="103">
        <v>23</v>
      </c>
      <c r="I22" s="100"/>
      <c r="J22" s="104">
        <v>19447011</v>
      </c>
      <c r="K22" s="105"/>
      <c r="L22" s="104">
        <v>-196215</v>
      </c>
      <c r="M22" s="105"/>
      <c r="N22" s="104">
        <v>19643226</v>
      </c>
      <c r="O22" s="105"/>
      <c r="P22" s="104">
        <v>734778766</v>
      </c>
      <c r="Q22" s="105"/>
      <c r="R22" s="104">
        <v>0</v>
      </c>
      <c r="S22" s="105"/>
      <c r="T22" s="104">
        <v>734778766</v>
      </c>
      <c r="V22" s="123">
        <v>1.21E-2</v>
      </c>
    </row>
    <row r="23" spans="2:22" s="32" customFormat="1" ht="23.25" customHeight="1" x14ac:dyDescent="0.25">
      <c r="B23" s="102" t="s">
        <v>227</v>
      </c>
      <c r="C23" s="100"/>
      <c r="D23" s="103">
        <v>13</v>
      </c>
      <c r="E23" s="100"/>
      <c r="F23" s="100" t="s">
        <v>57</v>
      </c>
      <c r="G23" s="100"/>
      <c r="H23" s="103">
        <v>23</v>
      </c>
      <c r="I23" s="100"/>
      <c r="J23" s="104">
        <v>0</v>
      </c>
      <c r="K23" s="105"/>
      <c r="L23" s="104">
        <v>0</v>
      </c>
      <c r="M23" s="105"/>
      <c r="N23" s="104">
        <v>0</v>
      </c>
      <c r="O23" s="105"/>
      <c r="P23" s="104">
        <v>667945114</v>
      </c>
      <c r="Q23" s="105"/>
      <c r="R23" s="104">
        <v>529808</v>
      </c>
      <c r="S23" s="105"/>
      <c r="T23" s="104">
        <v>667415306</v>
      </c>
      <c r="V23" s="123"/>
    </row>
    <row r="24" spans="2:22" s="32" customFormat="1" ht="23.25" customHeight="1" x14ac:dyDescent="0.25">
      <c r="B24" s="102" t="s">
        <v>212</v>
      </c>
      <c r="C24" s="100"/>
      <c r="D24" s="103">
        <v>21</v>
      </c>
      <c r="E24" s="100"/>
      <c r="F24" s="100" t="s">
        <v>57</v>
      </c>
      <c r="G24" s="100"/>
      <c r="H24" s="103">
        <v>23</v>
      </c>
      <c r="I24" s="100"/>
      <c r="J24" s="104">
        <v>65068667</v>
      </c>
      <c r="K24" s="105"/>
      <c r="L24" s="104">
        <v>-411481</v>
      </c>
      <c r="M24" s="105"/>
      <c r="N24" s="104">
        <v>65480148</v>
      </c>
      <c r="O24" s="105"/>
      <c r="P24" s="104">
        <v>635209014</v>
      </c>
      <c r="Q24" s="105"/>
      <c r="R24" s="104">
        <v>0</v>
      </c>
      <c r="S24" s="105"/>
      <c r="T24" s="104">
        <v>635209014</v>
      </c>
      <c r="V24" s="123"/>
    </row>
    <row r="25" spans="2:22" s="32" customFormat="1" ht="23.25" customHeight="1" x14ac:dyDescent="0.25">
      <c r="B25" s="102" t="s">
        <v>264</v>
      </c>
      <c r="C25" s="100"/>
      <c r="D25" s="103" t="s">
        <v>57</v>
      </c>
      <c r="E25" s="100"/>
      <c r="F25" s="100" t="s">
        <v>266</v>
      </c>
      <c r="G25" s="100"/>
      <c r="H25" s="103">
        <v>21</v>
      </c>
      <c r="I25" s="100"/>
      <c r="J25" s="104">
        <v>147989623</v>
      </c>
      <c r="K25" s="105"/>
      <c r="L25" s="104" t="s">
        <v>57</v>
      </c>
      <c r="M25" s="105"/>
      <c r="N25" s="104">
        <v>147989623</v>
      </c>
      <c r="O25" s="105"/>
      <c r="P25" s="104">
        <v>452014001</v>
      </c>
      <c r="Q25" s="105"/>
      <c r="R25" s="104" t="s">
        <v>57</v>
      </c>
      <c r="S25" s="105"/>
      <c r="T25" s="104">
        <v>452014001</v>
      </c>
      <c r="V25" s="123"/>
    </row>
    <row r="26" spans="2:22" s="32" customFormat="1" ht="23.25" customHeight="1" x14ac:dyDescent="0.25">
      <c r="B26" s="102" t="s">
        <v>227</v>
      </c>
      <c r="C26" s="100"/>
      <c r="D26" s="103">
        <v>7</v>
      </c>
      <c r="E26" s="100"/>
      <c r="F26" s="100" t="s">
        <v>57</v>
      </c>
      <c r="G26" s="100"/>
      <c r="H26" s="103">
        <v>23</v>
      </c>
      <c r="I26" s="100"/>
      <c r="J26" s="104">
        <v>0</v>
      </c>
      <c r="K26" s="105"/>
      <c r="L26" s="104">
        <v>0</v>
      </c>
      <c r="M26" s="105"/>
      <c r="N26" s="104">
        <v>0</v>
      </c>
      <c r="O26" s="105"/>
      <c r="P26" s="104">
        <v>330410941</v>
      </c>
      <c r="Q26" s="105"/>
      <c r="R26" s="104">
        <v>43314</v>
      </c>
      <c r="S26" s="105"/>
      <c r="T26" s="104">
        <v>330367627</v>
      </c>
      <c r="V26" s="123"/>
    </row>
    <row r="27" spans="2:22" s="32" customFormat="1" ht="23.25" customHeight="1" x14ac:dyDescent="0.25">
      <c r="B27" s="102" t="s">
        <v>227</v>
      </c>
      <c r="C27" s="100"/>
      <c r="D27" s="103">
        <v>21</v>
      </c>
      <c r="E27" s="100"/>
      <c r="F27" s="100" t="s">
        <v>57</v>
      </c>
      <c r="G27" s="100"/>
      <c r="H27" s="103">
        <v>23</v>
      </c>
      <c r="I27" s="100"/>
      <c r="J27" s="104">
        <v>0</v>
      </c>
      <c r="K27" s="105"/>
      <c r="L27" s="104">
        <v>0</v>
      </c>
      <c r="M27" s="105"/>
      <c r="N27" s="104">
        <v>0</v>
      </c>
      <c r="O27" s="105"/>
      <c r="P27" s="104">
        <v>211095828</v>
      </c>
      <c r="Q27" s="105"/>
      <c r="R27" s="104">
        <v>323817</v>
      </c>
      <c r="S27" s="105"/>
      <c r="T27" s="104">
        <v>210772011</v>
      </c>
      <c r="V27" s="123"/>
    </row>
    <row r="28" spans="2:22" s="32" customFormat="1" ht="23.25" customHeight="1" x14ac:dyDescent="0.25">
      <c r="B28" s="102" t="s">
        <v>159</v>
      </c>
      <c r="C28" s="100"/>
      <c r="D28" s="103" t="s">
        <v>57</v>
      </c>
      <c r="E28" s="100"/>
      <c r="F28" s="100" t="s">
        <v>160</v>
      </c>
      <c r="G28" s="100"/>
      <c r="H28" s="103">
        <v>18</v>
      </c>
      <c r="I28" s="100"/>
      <c r="J28" s="104">
        <v>0</v>
      </c>
      <c r="K28" s="105"/>
      <c r="L28" s="104" t="s">
        <v>57</v>
      </c>
      <c r="M28" s="105"/>
      <c r="N28" s="104">
        <v>0</v>
      </c>
      <c r="O28" s="105"/>
      <c r="P28" s="104">
        <v>20348385</v>
      </c>
      <c r="Q28" s="105"/>
      <c r="R28" s="104" t="s">
        <v>57</v>
      </c>
      <c r="S28" s="105"/>
      <c r="T28" s="104">
        <v>20348385</v>
      </c>
      <c r="V28" s="123"/>
    </row>
    <row r="29" spans="2:22" s="32" customFormat="1" ht="23.25" customHeight="1" x14ac:dyDescent="0.25">
      <c r="B29" s="102" t="s">
        <v>207</v>
      </c>
      <c r="C29" s="100"/>
      <c r="D29" s="103">
        <v>9</v>
      </c>
      <c r="E29" s="100"/>
      <c r="F29" s="100" t="s">
        <v>57</v>
      </c>
      <c r="G29" s="100"/>
      <c r="H29" s="103">
        <v>0</v>
      </c>
      <c r="I29" s="100"/>
      <c r="J29" s="104">
        <v>3217</v>
      </c>
      <c r="K29" s="105"/>
      <c r="L29" s="104">
        <v>0</v>
      </c>
      <c r="M29" s="105"/>
      <c r="N29" s="104">
        <v>3217</v>
      </c>
      <c r="O29" s="105"/>
      <c r="P29" s="104">
        <v>634968</v>
      </c>
      <c r="Q29" s="105"/>
      <c r="R29" s="104">
        <v>0</v>
      </c>
      <c r="S29" s="105"/>
      <c r="T29" s="104">
        <v>634968</v>
      </c>
      <c r="V29" s="123"/>
    </row>
    <row r="30" spans="2:22" s="32" customFormat="1" ht="23.25" customHeight="1" x14ac:dyDescent="0.25">
      <c r="B30" s="102" t="s">
        <v>212</v>
      </c>
      <c r="C30" s="100"/>
      <c r="D30" s="103">
        <v>18</v>
      </c>
      <c r="E30" s="100"/>
      <c r="F30" s="100" t="s">
        <v>57</v>
      </c>
      <c r="G30" s="100"/>
      <c r="H30" s="103">
        <v>0</v>
      </c>
      <c r="I30" s="100"/>
      <c r="J30" s="104">
        <v>3904</v>
      </c>
      <c r="K30" s="105"/>
      <c r="L30" s="104">
        <v>0</v>
      </c>
      <c r="M30" s="105"/>
      <c r="N30" s="104">
        <v>3904</v>
      </c>
      <c r="O30" s="105"/>
      <c r="P30" s="104">
        <v>627184</v>
      </c>
      <c r="Q30" s="105"/>
      <c r="R30" s="104">
        <v>0</v>
      </c>
      <c r="S30" s="105"/>
      <c r="T30" s="104">
        <v>627184</v>
      </c>
      <c r="V30" s="123"/>
    </row>
    <row r="31" spans="2:22" s="32" customFormat="1" ht="23.25" customHeight="1" x14ac:dyDescent="0.25">
      <c r="B31" s="102" t="s">
        <v>130</v>
      </c>
      <c r="C31" s="100"/>
      <c r="D31" s="103">
        <v>13</v>
      </c>
      <c r="E31" s="100"/>
      <c r="F31" s="100" t="s">
        <v>57</v>
      </c>
      <c r="G31" s="100"/>
      <c r="H31" s="103">
        <v>0</v>
      </c>
      <c r="I31" s="100"/>
      <c r="J31" s="104">
        <v>29150</v>
      </c>
      <c r="K31" s="105"/>
      <c r="L31" s="104">
        <v>0</v>
      </c>
      <c r="M31" s="105"/>
      <c r="N31" s="104">
        <v>29150</v>
      </c>
      <c r="O31" s="105"/>
      <c r="P31" s="104">
        <v>295388</v>
      </c>
      <c r="Q31" s="105"/>
      <c r="R31" s="104">
        <v>0</v>
      </c>
      <c r="S31" s="105"/>
      <c r="T31" s="104">
        <v>295388</v>
      </c>
      <c r="V31" s="123"/>
    </row>
    <row r="32" spans="2:22" s="32" customFormat="1" ht="23.25" customHeight="1" x14ac:dyDescent="0.25">
      <c r="B32" s="102" t="s">
        <v>227</v>
      </c>
      <c r="C32" s="100"/>
      <c r="D32" s="103">
        <v>12</v>
      </c>
      <c r="E32" s="100"/>
      <c r="F32" s="100" t="s">
        <v>57</v>
      </c>
      <c r="G32" s="100"/>
      <c r="H32" s="103">
        <v>0</v>
      </c>
      <c r="I32" s="100"/>
      <c r="J32" s="104">
        <v>3131</v>
      </c>
      <c r="K32" s="105"/>
      <c r="L32" s="104">
        <v>0</v>
      </c>
      <c r="M32" s="105"/>
      <c r="N32" s="104">
        <v>3131</v>
      </c>
      <c r="O32" s="105"/>
      <c r="P32" s="104">
        <v>124747</v>
      </c>
      <c r="Q32" s="105"/>
      <c r="R32" s="104">
        <v>0</v>
      </c>
      <c r="S32" s="105"/>
      <c r="T32" s="104">
        <v>124747</v>
      </c>
      <c r="V32" s="123">
        <v>1.14E-2</v>
      </c>
    </row>
    <row r="33" spans="2:22" s="32" customFormat="1" ht="23.25" customHeight="1" x14ac:dyDescent="0.25">
      <c r="B33" s="102" t="s">
        <v>163</v>
      </c>
      <c r="C33" s="100"/>
      <c r="D33" s="103">
        <v>20</v>
      </c>
      <c r="E33" s="100"/>
      <c r="F33" s="100" t="s">
        <v>57</v>
      </c>
      <c r="G33" s="100"/>
      <c r="H33" s="103">
        <v>0</v>
      </c>
      <c r="I33" s="100"/>
      <c r="J33" s="104">
        <v>1891</v>
      </c>
      <c r="K33" s="105"/>
      <c r="L33" s="104">
        <v>0</v>
      </c>
      <c r="M33" s="105"/>
      <c r="N33" s="104">
        <v>1891</v>
      </c>
      <c r="O33" s="105"/>
      <c r="P33" s="104">
        <v>49437</v>
      </c>
      <c r="Q33" s="105"/>
      <c r="R33" s="104">
        <v>0</v>
      </c>
      <c r="S33" s="105"/>
      <c r="T33" s="104">
        <v>49437</v>
      </c>
      <c r="V33" s="123"/>
    </row>
    <row r="34" spans="2:22" s="32" customFormat="1" ht="23.25" customHeight="1" x14ac:dyDescent="0.25">
      <c r="B34" s="102" t="s">
        <v>112</v>
      </c>
      <c r="C34" s="100"/>
      <c r="D34" s="103">
        <v>21</v>
      </c>
      <c r="E34" s="100"/>
      <c r="F34" s="100" t="s">
        <v>57</v>
      </c>
      <c r="G34" s="100"/>
      <c r="H34" s="103">
        <v>0</v>
      </c>
      <c r="I34" s="100"/>
      <c r="J34" s="104">
        <v>22321</v>
      </c>
      <c r="K34" s="105"/>
      <c r="L34" s="104">
        <v>0</v>
      </c>
      <c r="M34" s="105"/>
      <c r="N34" s="104">
        <v>22321</v>
      </c>
      <c r="O34" s="105"/>
      <c r="P34" s="104">
        <v>47582</v>
      </c>
      <c r="Q34" s="105"/>
      <c r="R34" s="104">
        <v>0</v>
      </c>
      <c r="S34" s="105"/>
      <c r="T34" s="104">
        <v>47582</v>
      </c>
      <c r="V34" s="123"/>
    </row>
    <row r="35" spans="2:22" s="32" customFormat="1" ht="23.25" customHeight="1" x14ac:dyDescent="0.25">
      <c r="B35" s="102" t="s">
        <v>45</v>
      </c>
      <c r="C35" s="100"/>
      <c r="D35" s="103">
        <v>27</v>
      </c>
      <c r="E35" s="100"/>
      <c r="F35" s="100" t="s">
        <v>57</v>
      </c>
      <c r="G35" s="100"/>
      <c r="H35" s="103">
        <v>0</v>
      </c>
      <c r="I35" s="100"/>
      <c r="J35" s="104">
        <v>4026</v>
      </c>
      <c r="K35" s="105"/>
      <c r="L35" s="104">
        <v>0</v>
      </c>
      <c r="M35" s="105"/>
      <c r="N35" s="104">
        <v>4026</v>
      </c>
      <c r="O35" s="105"/>
      <c r="P35" s="104">
        <v>46810</v>
      </c>
      <c r="Q35" s="105"/>
      <c r="R35" s="104">
        <v>0</v>
      </c>
      <c r="S35" s="105"/>
      <c r="T35" s="104">
        <v>46810</v>
      </c>
      <c r="V35" s="123"/>
    </row>
    <row r="36" spans="2:22" s="32" customFormat="1" ht="23.25" customHeight="1" x14ac:dyDescent="0.25">
      <c r="B36" s="102" t="s">
        <v>134</v>
      </c>
      <c r="C36" s="100"/>
      <c r="D36" s="103">
        <v>13</v>
      </c>
      <c r="E36" s="100"/>
      <c r="F36" s="100" t="s">
        <v>57</v>
      </c>
      <c r="G36" s="100"/>
      <c r="H36" s="103">
        <v>0</v>
      </c>
      <c r="I36" s="100"/>
      <c r="J36" s="104">
        <v>0</v>
      </c>
      <c r="K36" s="105"/>
      <c r="L36" s="104">
        <v>0</v>
      </c>
      <c r="M36" s="105"/>
      <c r="N36" s="104">
        <v>0</v>
      </c>
      <c r="O36" s="105"/>
      <c r="P36" s="104">
        <v>30122</v>
      </c>
      <c r="Q36" s="105"/>
      <c r="R36" s="104">
        <v>0</v>
      </c>
      <c r="S36" s="105"/>
      <c r="T36" s="104">
        <v>30122</v>
      </c>
      <c r="V36" s="123"/>
    </row>
    <row r="37" spans="2:22" s="32" customFormat="1" ht="23.25" customHeight="1" x14ac:dyDescent="0.25">
      <c r="B37" s="102" t="s">
        <v>45</v>
      </c>
      <c r="C37" s="100"/>
      <c r="D37" s="103">
        <v>24</v>
      </c>
      <c r="E37" s="100"/>
      <c r="F37" s="100" t="s">
        <v>57</v>
      </c>
      <c r="G37" s="100"/>
      <c r="H37" s="103">
        <v>0</v>
      </c>
      <c r="I37" s="100"/>
      <c r="J37" s="104">
        <v>2901</v>
      </c>
      <c r="K37" s="105"/>
      <c r="L37" s="104">
        <v>0</v>
      </c>
      <c r="M37" s="105"/>
      <c r="N37" s="104">
        <v>2901</v>
      </c>
      <c r="O37" s="105"/>
      <c r="P37" s="104">
        <v>29796</v>
      </c>
      <c r="Q37" s="105"/>
      <c r="R37" s="104">
        <v>0</v>
      </c>
      <c r="S37" s="105"/>
      <c r="T37" s="104">
        <v>29796</v>
      </c>
      <c r="V37" s="123">
        <v>8.8999999999999999E-3</v>
      </c>
    </row>
    <row r="38" spans="2:22" s="32" customFormat="1" ht="24.75" customHeight="1" x14ac:dyDescent="0.25">
      <c r="B38" s="102" t="s">
        <v>141</v>
      </c>
      <c r="C38" s="100"/>
      <c r="D38" s="103">
        <v>17</v>
      </c>
      <c r="E38" s="100"/>
      <c r="F38" s="100" t="s">
        <v>57</v>
      </c>
      <c r="G38" s="100"/>
      <c r="H38" s="103">
        <v>0</v>
      </c>
      <c r="I38" s="100"/>
      <c r="J38" s="104">
        <v>1261</v>
      </c>
      <c r="K38" s="105"/>
      <c r="L38" s="104">
        <v>0</v>
      </c>
      <c r="M38" s="105"/>
      <c r="N38" s="104">
        <v>1261</v>
      </c>
      <c r="O38" s="105"/>
      <c r="P38" s="104">
        <v>17776</v>
      </c>
      <c r="Q38" s="105"/>
      <c r="R38" s="104">
        <v>0</v>
      </c>
      <c r="S38" s="105"/>
      <c r="T38" s="104">
        <v>17776</v>
      </c>
      <c r="V38" s="123"/>
    </row>
    <row r="39" spans="2:22" s="32" customFormat="1" ht="24.75" customHeight="1" x14ac:dyDescent="0.25">
      <c r="B39" s="102" t="s">
        <v>110</v>
      </c>
      <c r="C39" s="100"/>
      <c r="D39" s="103">
        <v>18</v>
      </c>
      <c r="E39" s="100"/>
      <c r="F39" s="100" t="s">
        <v>57</v>
      </c>
      <c r="G39" s="100"/>
      <c r="H39" s="103">
        <v>0</v>
      </c>
      <c r="I39" s="100"/>
      <c r="J39" s="104">
        <v>0</v>
      </c>
      <c r="K39" s="105"/>
      <c r="L39" s="104">
        <v>0</v>
      </c>
      <c r="M39" s="105"/>
      <c r="N39" s="104">
        <v>0</v>
      </c>
      <c r="O39" s="105"/>
      <c r="P39" s="104">
        <v>11237</v>
      </c>
      <c r="Q39" s="105"/>
      <c r="R39" s="104">
        <v>0</v>
      </c>
      <c r="S39" s="105"/>
      <c r="T39" s="104">
        <v>11237</v>
      </c>
      <c r="V39" s="123"/>
    </row>
    <row r="40" spans="2:22" s="32" customFormat="1" ht="24.75" customHeight="1" x14ac:dyDescent="0.25">
      <c r="B40" s="102" t="s">
        <v>111</v>
      </c>
      <c r="C40" s="100"/>
      <c r="D40" s="103">
        <v>23</v>
      </c>
      <c r="E40" s="100"/>
      <c r="F40" s="100" t="s">
        <v>57</v>
      </c>
      <c r="G40" s="100"/>
      <c r="H40" s="103">
        <v>0</v>
      </c>
      <c r="I40" s="100"/>
      <c r="J40" s="104">
        <v>1787</v>
      </c>
      <c r="K40" s="105"/>
      <c r="L40" s="104">
        <v>0</v>
      </c>
      <c r="M40" s="105"/>
      <c r="N40" s="104">
        <v>1787</v>
      </c>
      <c r="O40" s="105"/>
      <c r="P40" s="104">
        <v>10431</v>
      </c>
      <c r="Q40" s="105"/>
      <c r="R40" s="104">
        <v>0</v>
      </c>
      <c r="S40" s="105"/>
      <c r="T40" s="104">
        <v>10431</v>
      </c>
      <c r="V40" s="123"/>
    </row>
    <row r="41" spans="2:22" s="32" customFormat="1" ht="24.75" customHeight="1" x14ac:dyDescent="0.25">
      <c r="B41" s="102" t="s">
        <v>130</v>
      </c>
      <c r="C41" s="100"/>
      <c r="D41" s="103">
        <v>13</v>
      </c>
      <c r="E41" s="100"/>
      <c r="F41" s="100" t="s">
        <v>57</v>
      </c>
      <c r="G41" s="100"/>
      <c r="H41" s="103">
        <v>0</v>
      </c>
      <c r="I41" s="100"/>
      <c r="J41" s="104">
        <v>713</v>
      </c>
      <c r="K41" s="105"/>
      <c r="L41" s="104">
        <v>0</v>
      </c>
      <c r="M41" s="105"/>
      <c r="N41" s="104">
        <v>713</v>
      </c>
      <c r="O41" s="105"/>
      <c r="P41" s="104">
        <v>7206</v>
      </c>
      <c r="Q41" s="105"/>
      <c r="R41" s="104">
        <v>0</v>
      </c>
      <c r="S41" s="105"/>
      <c r="T41" s="104">
        <v>7206</v>
      </c>
      <c r="V41" s="123"/>
    </row>
    <row r="42" spans="2:22" s="32" customFormat="1" ht="24.75" customHeight="1" x14ac:dyDescent="0.25">
      <c r="B42" s="102" t="s">
        <v>107</v>
      </c>
      <c r="C42" s="100"/>
      <c r="D42" s="103">
        <v>18</v>
      </c>
      <c r="E42" s="100"/>
      <c r="F42" s="100" t="s">
        <v>57</v>
      </c>
      <c r="G42" s="100"/>
      <c r="H42" s="103">
        <v>0</v>
      </c>
      <c r="I42" s="100"/>
      <c r="J42" s="104">
        <v>411</v>
      </c>
      <c r="K42" s="105"/>
      <c r="L42" s="104">
        <v>0</v>
      </c>
      <c r="M42" s="105"/>
      <c r="N42" s="104">
        <v>411</v>
      </c>
      <c r="O42" s="105"/>
      <c r="P42" s="104">
        <v>4591</v>
      </c>
      <c r="Q42" s="105"/>
      <c r="R42" s="104">
        <v>0</v>
      </c>
      <c r="S42" s="105"/>
      <c r="T42" s="104">
        <v>4591</v>
      </c>
      <c r="V42" s="123"/>
    </row>
    <row r="43" spans="2:22" s="32" customFormat="1" ht="21.75" customHeight="1" x14ac:dyDescent="0.25">
      <c r="B43" s="100"/>
      <c r="C43" s="100"/>
      <c r="D43" s="103"/>
      <c r="E43" s="100"/>
      <c r="F43" s="100"/>
      <c r="G43" s="100"/>
      <c r="H43" s="103"/>
      <c r="I43" s="100"/>
      <c r="J43" s="104"/>
      <c r="K43" s="105"/>
      <c r="L43" s="104">
        <v>0</v>
      </c>
      <c r="M43" s="105"/>
      <c r="N43" s="104"/>
      <c r="O43" s="105"/>
      <c r="P43" s="104"/>
      <c r="Q43" s="105"/>
      <c r="R43" s="104"/>
      <c r="S43" s="105"/>
      <c r="T43" s="104"/>
      <c r="V43" s="123">
        <v>-2.8E-3</v>
      </c>
    </row>
    <row r="44" spans="2:22" s="32" customFormat="1" ht="21.75" customHeight="1" thickBot="1" x14ac:dyDescent="0.3">
      <c r="B44" s="180" t="s">
        <v>84</v>
      </c>
      <c r="C44" s="180"/>
      <c r="D44" s="180"/>
      <c r="E44" s="180"/>
      <c r="F44" s="180"/>
      <c r="G44" s="180"/>
      <c r="H44" s="180"/>
      <c r="I44" s="100"/>
      <c r="J44" s="106">
        <f>SUM(J10:J42)</f>
        <v>3798760275</v>
      </c>
      <c r="K44" s="106"/>
      <c r="L44" s="106">
        <f>SUM(L11:L43)</f>
        <v>-1847495</v>
      </c>
      <c r="M44" s="106"/>
      <c r="N44" s="106">
        <f>SUM(N10:N42)</f>
        <v>3800607770</v>
      </c>
      <c r="O44" s="106"/>
      <c r="P44" s="106">
        <f>SUM(P10:P42)</f>
        <v>39649977416</v>
      </c>
      <c r="Q44" s="106"/>
      <c r="R44" s="106">
        <f>SUM(R10:R42)</f>
        <v>9142490</v>
      </c>
      <c r="S44" s="106"/>
      <c r="T44" s="106">
        <f>SUM(T10:T42)</f>
        <v>39640834926</v>
      </c>
      <c r="V44" s="123">
        <v>-6.1000000000000004E-3</v>
      </c>
    </row>
    <row r="45" spans="2:22" ht="21.75" customHeight="1" thickTop="1" x14ac:dyDescent="0.25"/>
    <row r="46" spans="2:22" ht="21.75" customHeight="1" x14ac:dyDescent="0.25">
      <c r="L46" s="115"/>
      <c r="V46" s="31">
        <f>SUM(V10:V44)</f>
        <v>0.33700000000000002</v>
      </c>
    </row>
    <row r="47" spans="2:22" ht="21.75" customHeight="1" x14ac:dyDescent="0.25">
      <c r="J47" s="56">
        <v>9</v>
      </c>
    </row>
  </sheetData>
  <sortState xmlns:xlrd2="http://schemas.microsoft.com/office/spreadsheetml/2017/richdata2" ref="B10:T42">
    <sortCondition descending="1" ref="T10:T42"/>
  </sortState>
  <mergeCells count="18">
    <mergeCell ref="B6:P6"/>
    <mergeCell ref="B8:H8"/>
    <mergeCell ref="B2:T2"/>
    <mergeCell ref="B3:T3"/>
    <mergeCell ref="B4:T4"/>
    <mergeCell ref="B44:H4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" bottom="0" header="0.3" footer="0.3"/>
  <pageSetup paperSize="9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44"/>
  <sheetViews>
    <sheetView rightToLeft="1" topLeftCell="A31" zoomScale="70" zoomScaleNormal="70" zoomScaleSheetLayoutView="70" workbookViewId="0">
      <selection activeCell="V42" sqref="V42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85" t="s">
        <v>124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</row>
    <row r="3" spans="2:28" ht="35.25" x14ac:dyDescent="0.55000000000000004">
      <c r="B3" s="185" t="s">
        <v>48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</row>
    <row r="4" spans="2:28" ht="35.25" x14ac:dyDescent="0.55000000000000004">
      <c r="B4" s="185" t="s">
        <v>276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</row>
    <row r="7" spans="2:28" s="2" customFormat="1" ht="30" x14ac:dyDescent="0.55000000000000004">
      <c r="B7" s="13" t="s">
        <v>117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1.5" customHeight="1" x14ac:dyDescent="0.55000000000000004">
      <c r="B8" s="149" t="s">
        <v>1</v>
      </c>
      <c r="D8" s="150" t="s">
        <v>50</v>
      </c>
      <c r="E8" s="150" t="s">
        <v>50</v>
      </c>
      <c r="F8" s="150" t="s">
        <v>50</v>
      </c>
      <c r="G8" s="150" t="s">
        <v>50</v>
      </c>
      <c r="H8" s="150" t="s">
        <v>50</v>
      </c>
      <c r="I8" s="150" t="s">
        <v>50</v>
      </c>
      <c r="J8" s="150" t="s">
        <v>50</v>
      </c>
      <c r="K8" s="150" t="s">
        <v>50</v>
      </c>
      <c r="L8" s="150" t="s">
        <v>50</v>
      </c>
      <c r="N8" s="150" t="s">
        <v>51</v>
      </c>
      <c r="O8" s="150" t="s">
        <v>51</v>
      </c>
      <c r="P8" s="150" t="s">
        <v>51</v>
      </c>
      <c r="Q8" s="150" t="s">
        <v>51</v>
      </c>
      <c r="R8" s="150" t="s">
        <v>51</v>
      </c>
      <c r="S8" s="150" t="s">
        <v>51</v>
      </c>
      <c r="T8" s="150" t="s">
        <v>51</v>
      </c>
      <c r="U8" s="150" t="s">
        <v>51</v>
      </c>
      <c r="V8" s="150" t="s">
        <v>51</v>
      </c>
    </row>
    <row r="9" spans="2:28" s="39" customFormat="1" ht="55.5" customHeight="1" x14ac:dyDescent="0.25">
      <c r="B9" s="149" t="s">
        <v>1</v>
      </c>
      <c r="D9" s="186" t="s">
        <v>69</v>
      </c>
      <c r="E9" s="40"/>
      <c r="F9" s="186" t="s">
        <v>70</v>
      </c>
      <c r="G9" s="40"/>
      <c r="H9" s="186" t="s">
        <v>71</v>
      </c>
      <c r="I9" s="40"/>
      <c r="J9" s="186" t="s">
        <v>41</v>
      </c>
      <c r="K9" s="40"/>
      <c r="L9" s="186" t="s">
        <v>72</v>
      </c>
      <c r="N9" s="186" t="s">
        <v>69</v>
      </c>
      <c r="O9" s="40"/>
      <c r="P9" s="186" t="s">
        <v>70</v>
      </c>
      <c r="Q9" s="40"/>
      <c r="R9" s="186" t="s">
        <v>71</v>
      </c>
      <c r="S9" s="40"/>
      <c r="T9" s="186" t="s">
        <v>41</v>
      </c>
      <c r="U9" s="40"/>
      <c r="V9" s="186" t="s">
        <v>72</v>
      </c>
    </row>
    <row r="10" spans="2:28" x14ac:dyDescent="0.55000000000000004">
      <c r="B10" s="4" t="s">
        <v>179</v>
      </c>
      <c r="D10" s="80">
        <v>0</v>
      </c>
      <c r="E10" s="145"/>
      <c r="F10" s="80">
        <v>0</v>
      </c>
      <c r="G10" s="145"/>
      <c r="H10" s="80">
        <v>0</v>
      </c>
      <c r="I10" s="145"/>
      <c r="J10" s="80">
        <v>0</v>
      </c>
      <c r="K10" s="145"/>
      <c r="L10" s="146">
        <v>0</v>
      </c>
      <c r="M10" s="145"/>
      <c r="N10" s="80">
        <v>37466400</v>
      </c>
      <c r="O10" s="145"/>
      <c r="P10" s="80">
        <v>0</v>
      </c>
      <c r="Q10" s="145"/>
      <c r="R10" s="80">
        <v>2976630534</v>
      </c>
      <c r="S10" s="145"/>
      <c r="T10" s="80">
        <v>3014096934</v>
      </c>
      <c r="U10" s="145"/>
      <c r="V10" s="38">
        <v>3.56E-2</v>
      </c>
    </row>
    <row r="11" spans="2:28" x14ac:dyDescent="0.55000000000000004">
      <c r="B11" s="4" t="s">
        <v>189</v>
      </c>
      <c r="D11" s="80">
        <v>0</v>
      </c>
      <c r="E11" s="145"/>
      <c r="F11" s="80">
        <v>0</v>
      </c>
      <c r="G11" s="145"/>
      <c r="H11" s="80">
        <v>0</v>
      </c>
      <c r="I11" s="145"/>
      <c r="J11" s="80">
        <v>0</v>
      </c>
      <c r="K11" s="145"/>
      <c r="L11" s="146">
        <v>0</v>
      </c>
      <c r="M11" s="145"/>
      <c r="N11" s="80">
        <v>0</v>
      </c>
      <c r="O11" s="145"/>
      <c r="P11" s="80">
        <v>0</v>
      </c>
      <c r="Q11" s="145"/>
      <c r="R11" s="80">
        <v>1665032823</v>
      </c>
      <c r="S11" s="145"/>
      <c r="T11" s="80">
        <v>1665032823</v>
      </c>
      <c r="U11" s="145"/>
      <c r="V11" s="38">
        <v>1.9699999999999999E-2</v>
      </c>
    </row>
    <row r="12" spans="2:28" x14ac:dyDescent="0.55000000000000004">
      <c r="B12" s="4" t="s">
        <v>198</v>
      </c>
      <c r="D12" s="80">
        <v>595004793</v>
      </c>
      <c r="E12" s="145"/>
      <c r="F12" s="80">
        <v>-95331146</v>
      </c>
      <c r="G12" s="145"/>
      <c r="H12" s="80">
        <v>2886886</v>
      </c>
      <c r="I12" s="145"/>
      <c r="J12" s="80">
        <v>502560533</v>
      </c>
      <c r="K12" s="145"/>
      <c r="L12" s="146">
        <v>8.9399999999999993E-2</v>
      </c>
      <c r="M12" s="145"/>
      <c r="N12" s="80">
        <v>595004793</v>
      </c>
      <c r="O12" s="145"/>
      <c r="P12" s="80">
        <v>321094277</v>
      </c>
      <c r="Q12" s="145"/>
      <c r="R12" s="80">
        <v>628891410</v>
      </c>
      <c r="S12" s="145"/>
      <c r="T12" s="80">
        <v>1544990480</v>
      </c>
      <c r="U12" s="145"/>
      <c r="V12" s="38">
        <v>1.83E-2</v>
      </c>
    </row>
    <row r="13" spans="2:28" x14ac:dyDescent="0.55000000000000004">
      <c r="B13" s="4" t="s">
        <v>191</v>
      </c>
      <c r="D13" s="80">
        <v>0</v>
      </c>
      <c r="E13" s="145"/>
      <c r="F13" s="80">
        <v>-314208254</v>
      </c>
      <c r="G13" s="145"/>
      <c r="H13" s="80">
        <v>179850748</v>
      </c>
      <c r="I13" s="145"/>
      <c r="J13" s="80">
        <v>-134357506</v>
      </c>
      <c r="K13" s="145"/>
      <c r="L13" s="146">
        <v>-2.3900000000000001E-2</v>
      </c>
      <c r="M13" s="145"/>
      <c r="N13" s="80">
        <v>0</v>
      </c>
      <c r="O13" s="145"/>
      <c r="P13" s="80">
        <v>140161051</v>
      </c>
      <c r="Q13" s="145"/>
      <c r="R13" s="80">
        <v>1057454158</v>
      </c>
      <c r="S13" s="145"/>
      <c r="T13" s="80">
        <v>1197615209</v>
      </c>
      <c r="U13" s="145"/>
      <c r="V13" s="38">
        <v>1.4200000000000001E-2</v>
      </c>
    </row>
    <row r="14" spans="2:28" x14ac:dyDescent="0.55000000000000004">
      <c r="B14" s="4" t="s">
        <v>192</v>
      </c>
      <c r="D14" s="80">
        <v>0</v>
      </c>
      <c r="E14" s="145"/>
      <c r="F14" s="80">
        <v>0</v>
      </c>
      <c r="G14" s="145"/>
      <c r="H14" s="80">
        <v>0</v>
      </c>
      <c r="I14" s="145"/>
      <c r="J14" s="80">
        <v>0</v>
      </c>
      <c r="K14" s="145"/>
      <c r="L14" s="146">
        <v>0</v>
      </c>
      <c r="M14" s="145"/>
      <c r="N14" s="80">
        <v>338500000</v>
      </c>
      <c r="O14" s="145"/>
      <c r="P14" s="80">
        <v>0</v>
      </c>
      <c r="Q14" s="145"/>
      <c r="R14" s="80">
        <v>823226291</v>
      </c>
      <c r="S14" s="145"/>
      <c r="T14" s="80">
        <v>1161726291</v>
      </c>
      <c r="U14" s="145"/>
      <c r="V14" s="38">
        <v>1.37E-2</v>
      </c>
    </row>
    <row r="15" spans="2:28" x14ac:dyDescent="0.55000000000000004">
      <c r="B15" s="4" t="s">
        <v>14</v>
      </c>
      <c r="D15" s="80">
        <v>0</v>
      </c>
      <c r="E15" s="145"/>
      <c r="F15" s="80">
        <v>-301197128</v>
      </c>
      <c r="G15" s="145"/>
      <c r="H15" s="80">
        <v>103949393</v>
      </c>
      <c r="I15" s="145"/>
      <c r="J15" s="80">
        <v>-197247735</v>
      </c>
      <c r="K15" s="145"/>
      <c r="L15" s="146">
        <v>-3.5099999999999999E-2</v>
      </c>
      <c r="M15" s="145"/>
      <c r="N15" s="80">
        <v>566037500</v>
      </c>
      <c r="O15" s="145"/>
      <c r="P15" s="80">
        <v>11928598</v>
      </c>
      <c r="Q15" s="145"/>
      <c r="R15" s="80">
        <v>-29853128</v>
      </c>
      <c r="S15" s="145"/>
      <c r="T15" s="80">
        <v>548112970</v>
      </c>
      <c r="U15" s="145"/>
      <c r="V15" s="38">
        <v>6.4999999999999997E-3</v>
      </c>
    </row>
    <row r="16" spans="2:28" x14ac:dyDescent="0.55000000000000004">
      <c r="B16" s="4" t="s">
        <v>216</v>
      </c>
      <c r="D16" s="80">
        <v>0</v>
      </c>
      <c r="E16" s="145"/>
      <c r="F16" s="80">
        <v>315818634</v>
      </c>
      <c r="G16" s="145"/>
      <c r="H16" s="80">
        <v>185039884</v>
      </c>
      <c r="I16" s="145"/>
      <c r="J16" s="80">
        <v>500858518</v>
      </c>
      <c r="K16" s="145"/>
      <c r="L16" s="146">
        <v>8.9099999999999999E-2</v>
      </c>
      <c r="M16" s="145"/>
      <c r="N16" s="80">
        <v>0</v>
      </c>
      <c r="O16" s="145"/>
      <c r="P16" s="80">
        <v>221737763</v>
      </c>
      <c r="Q16" s="145"/>
      <c r="R16" s="80">
        <v>305224508</v>
      </c>
      <c r="S16" s="145"/>
      <c r="T16" s="80">
        <v>526962271</v>
      </c>
      <c r="U16" s="145"/>
      <c r="V16" s="38">
        <v>6.1999999999999998E-3</v>
      </c>
    </row>
    <row r="17" spans="2:22" x14ac:dyDescent="0.55000000000000004">
      <c r="B17" s="4" t="s">
        <v>197</v>
      </c>
      <c r="D17" s="80">
        <v>0</v>
      </c>
      <c r="E17" s="145"/>
      <c r="F17" s="80">
        <v>0</v>
      </c>
      <c r="G17" s="145"/>
      <c r="H17" s="80">
        <v>0</v>
      </c>
      <c r="I17" s="145"/>
      <c r="J17" s="80">
        <v>0</v>
      </c>
      <c r="K17" s="145"/>
      <c r="L17" s="146">
        <v>0</v>
      </c>
      <c r="M17" s="145"/>
      <c r="N17" s="80">
        <v>0</v>
      </c>
      <c r="O17" s="145"/>
      <c r="P17" s="80">
        <v>0</v>
      </c>
      <c r="Q17" s="145"/>
      <c r="R17" s="80">
        <v>354097252</v>
      </c>
      <c r="S17" s="145"/>
      <c r="T17" s="80">
        <v>354097252</v>
      </c>
      <c r="U17" s="145"/>
      <c r="V17" s="38">
        <v>4.1999999999999997E-3</v>
      </c>
    </row>
    <row r="18" spans="2:22" x14ac:dyDescent="0.55000000000000004">
      <c r="B18" s="4" t="s">
        <v>176</v>
      </c>
      <c r="D18" s="80">
        <v>0</v>
      </c>
      <c r="E18" s="145"/>
      <c r="F18" s="80">
        <v>-137178900</v>
      </c>
      <c r="G18" s="145"/>
      <c r="H18" s="80">
        <v>0</v>
      </c>
      <c r="I18" s="145"/>
      <c r="J18" s="80">
        <v>-137178900</v>
      </c>
      <c r="K18" s="145"/>
      <c r="L18" s="146">
        <v>-2.4400000000000002E-2</v>
      </c>
      <c r="M18" s="145"/>
      <c r="N18" s="80">
        <v>1040000000</v>
      </c>
      <c r="O18" s="145"/>
      <c r="P18" s="80">
        <v>-465215416</v>
      </c>
      <c r="Q18" s="145"/>
      <c r="R18" s="80">
        <v>-297419699</v>
      </c>
      <c r="S18" s="145"/>
      <c r="T18" s="80">
        <v>277364885</v>
      </c>
      <c r="U18" s="145"/>
      <c r="V18" s="38">
        <v>3.3E-3</v>
      </c>
    </row>
    <row r="19" spans="2:22" x14ac:dyDescent="0.55000000000000004">
      <c r="B19" s="4" t="s">
        <v>251</v>
      </c>
      <c r="D19" s="80">
        <v>0</v>
      </c>
      <c r="E19" s="145"/>
      <c r="F19" s="80">
        <v>0</v>
      </c>
      <c r="G19" s="145"/>
      <c r="H19" s="80">
        <v>0</v>
      </c>
      <c r="I19" s="145"/>
      <c r="J19" s="80">
        <v>0</v>
      </c>
      <c r="K19" s="145"/>
      <c r="L19" s="146">
        <v>0</v>
      </c>
      <c r="M19" s="145"/>
      <c r="N19" s="80">
        <v>0</v>
      </c>
      <c r="O19" s="145"/>
      <c r="P19" s="80">
        <v>0</v>
      </c>
      <c r="Q19" s="145"/>
      <c r="R19" s="80">
        <v>245716542</v>
      </c>
      <c r="S19" s="145"/>
      <c r="T19" s="80">
        <v>245716542</v>
      </c>
      <c r="U19" s="145"/>
      <c r="V19" s="38">
        <v>2.8999999999999998E-3</v>
      </c>
    </row>
    <row r="20" spans="2:22" x14ac:dyDescent="0.55000000000000004">
      <c r="B20" s="4" t="s">
        <v>263</v>
      </c>
      <c r="D20" s="80">
        <v>0</v>
      </c>
      <c r="E20" s="145"/>
      <c r="F20" s="80">
        <v>-48509640</v>
      </c>
      <c r="G20" s="145"/>
      <c r="H20" s="80">
        <v>0</v>
      </c>
      <c r="I20" s="145"/>
      <c r="J20" s="80">
        <v>-48509640</v>
      </c>
      <c r="K20" s="145"/>
      <c r="L20" s="146">
        <v>-8.6E-3</v>
      </c>
      <c r="M20" s="145"/>
      <c r="N20" s="80">
        <v>0</v>
      </c>
      <c r="O20" s="145"/>
      <c r="P20" s="80">
        <v>218905021</v>
      </c>
      <c r="Q20" s="145"/>
      <c r="R20" s="80">
        <v>0</v>
      </c>
      <c r="S20" s="145"/>
      <c r="T20" s="80">
        <v>218905021</v>
      </c>
      <c r="U20" s="145"/>
      <c r="V20" s="38">
        <v>2.5999999999999999E-3</v>
      </c>
    </row>
    <row r="21" spans="2:22" x14ac:dyDescent="0.55000000000000004">
      <c r="B21" s="4" t="s">
        <v>252</v>
      </c>
      <c r="D21" s="80">
        <v>0</v>
      </c>
      <c r="E21" s="145"/>
      <c r="F21" s="80">
        <v>6461325</v>
      </c>
      <c r="G21" s="145"/>
      <c r="H21" s="80">
        <v>0</v>
      </c>
      <c r="I21" s="145"/>
      <c r="J21" s="80">
        <v>6461325</v>
      </c>
      <c r="K21" s="145"/>
      <c r="L21" s="146">
        <v>1.1000000000000001E-3</v>
      </c>
      <c r="M21" s="145"/>
      <c r="N21" s="80">
        <v>0</v>
      </c>
      <c r="O21" s="145"/>
      <c r="P21" s="80">
        <v>173648800</v>
      </c>
      <c r="Q21" s="145"/>
      <c r="R21" s="80">
        <v>0</v>
      </c>
      <c r="S21" s="145"/>
      <c r="T21" s="80">
        <v>173648800</v>
      </c>
      <c r="U21" s="145"/>
      <c r="V21" s="38">
        <v>2.0999999999999999E-3</v>
      </c>
    </row>
    <row r="22" spans="2:22" x14ac:dyDescent="0.55000000000000004">
      <c r="B22" s="4" t="s">
        <v>250</v>
      </c>
      <c r="D22" s="80">
        <v>217408368</v>
      </c>
      <c r="E22" s="145"/>
      <c r="F22" s="80">
        <v>-160042049</v>
      </c>
      <c r="G22" s="145"/>
      <c r="H22" s="80">
        <v>0</v>
      </c>
      <c r="I22" s="145"/>
      <c r="J22" s="80">
        <v>57366319</v>
      </c>
      <c r="K22" s="145"/>
      <c r="L22" s="146">
        <v>1.0200000000000001E-2</v>
      </c>
      <c r="M22" s="145"/>
      <c r="N22" s="80">
        <v>217408368</v>
      </c>
      <c r="O22" s="145"/>
      <c r="P22" s="80">
        <v>-63346751</v>
      </c>
      <c r="Q22" s="145"/>
      <c r="R22" s="80">
        <v>0</v>
      </c>
      <c r="S22" s="145"/>
      <c r="T22" s="80">
        <v>154061617</v>
      </c>
      <c r="U22" s="145"/>
      <c r="V22" s="38">
        <v>1.8E-3</v>
      </c>
    </row>
    <row r="23" spans="2:22" x14ac:dyDescent="0.55000000000000004">
      <c r="B23" s="4" t="s">
        <v>151</v>
      </c>
      <c r="D23" s="80">
        <v>0</v>
      </c>
      <c r="E23" s="145"/>
      <c r="F23" s="80">
        <v>27894529</v>
      </c>
      <c r="G23" s="145"/>
      <c r="H23" s="80">
        <v>-111903077</v>
      </c>
      <c r="I23" s="145"/>
      <c r="J23" s="80">
        <v>-84008548</v>
      </c>
      <c r="K23" s="145"/>
      <c r="L23" s="146">
        <v>-1.4999999999999999E-2</v>
      </c>
      <c r="M23" s="145"/>
      <c r="N23" s="80">
        <v>405146080</v>
      </c>
      <c r="O23" s="145"/>
      <c r="P23" s="80">
        <v>-144137255</v>
      </c>
      <c r="Q23" s="145"/>
      <c r="R23" s="80">
        <v>-111903077</v>
      </c>
      <c r="S23" s="145"/>
      <c r="T23" s="80">
        <v>149105748</v>
      </c>
      <c r="U23" s="145"/>
      <c r="V23" s="38">
        <v>1.8E-3</v>
      </c>
    </row>
    <row r="24" spans="2:22" x14ac:dyDescent="0.55000000000000004">
      <c r="B24" s="4" t="s">
        <v>249</v>
      </c>
      <c r="D24" s="80">
        <v>0</v>
      </c>
      <c r="E24" s="145"/>
      <c r="F24" s="80">
        <v>-16613026</v>
      </c>
      <c r="G24" s="145"/>
      <c r="H24" s="80">
        <v>0</v>
      </c>
      <c r="I24" s="145"/>
      <c r="J24" s="80">
        <v>-16613026</v>
      </c>
      <c r="K24" s="145"/>
      <c r="L24" s="146">
        <v>-3.0000000000000001E-3</v>
      </c>
      <c r="M24" s="145"/>
      <c r="N24" s="80">
        <v>0</v>
      </c>
      <c r="O24" s="145"/>
      <c r="P24" s="80">
        <v>5977590</v>
      </c>
      <c r="Q24" s="145"/>
      <c r="R24" s="80">
        <v>58952145</v>
      </c>
      <c r="S24" s="145"/>
      <c r="T24" s="80">
        <v>64929735</v>
      </c>
      <c r="U24" s="145"/>
      <c r="V24" s="38">
        <v>8.0000000000000004E-4</v>
      </c>
    </row>
    <row r="25" spans="2:22" x14ac:dyDescent="0.55000000000000004">
      <c r="B25" s="4" t="s">
        <v>270</v>
      </c>
      <c r="D25" s="80">
        <v>0</v>
      </c>
      <c r="E25" s="145"/>
      <c r="F25" s="80">
        <v>47813805</v>
      </c>
      <c r="G25" s="145"/>
      <c r="H25" s="80">
        <v>0</v>
      </c>
      <c r="I25" s="145"/>
      <c r="J25" s="80">
        <v>47813805</v>
      </c>
      <c r="K25" s="145"/>
      <c r="L25" s="146">
        <v>8.5000000000000006E-3</v>
      </c>
      <c r="M25" s="145"/>
      <c r="N25" s="80">
        <v>0</v>
      </c>
      <c r="O25" s="145"/>
      <c r="P25" s="80">
        <v>35419948</v>
      </c>
      <c r="Q25" s="145"/>
      <c r="R25" s="80">
        <v>0</v>
      </c>
      <c r="S25" s="145"/>
      <c r="T25" s="80">
        <v>35419948</v>
      </c>
      <c r="U25" s="145"/>
      <c r="V25" s="38">
        <v>4.0000000000000002E-4</v>
      </c>
    </row>
    <row r="26" spans="2:22" x14ac:dyDescent="0.55000000000000004">
      <c r="B26" s="4" t="s">
        <v>153</v>
      </c>
      <c r="D26" s="80">
        <v>0</v>
      </c>
      <c r="E26" s="145"/>
      <c r="F26" s="80">
        <v>0</v>
      </c>
      <c r="G26" s="145"/>
      <c r="H26" s="80">
        <v>0</v>
      </c>
      <c r="I26" s="145"/>
      <c r="J26" s="80">
        <v>0</v>
      </c>
      <c r="K26" s="145"/>
      <c r="L26" s="146">
        <v>0</v>
      </c>
      <c r="M26" s="145"/>
      <c r="N26" s="80">
        <v>0</v>
      </c>
      <c r="O26" s="145"/>
      <c r="P26" s="80">
        <v>0</v>
      </c>
      <c r="Q26" s="145"/>
      <c r="R26" s="80">
        <v>35299354</v>
      </c>
      <c r="S26" s="145"/>
      <c r="T26" s="80">
        <v>35299354</v>
      </c>
      <c r="U26" s="145"/>
      <c r="V26" s="38">
        <v>4.0000000000000002E-4</v>
      </c>
    </row>
    <row r="27" spans="2:22" x14ac:dyDescent="0.55000000000000004">
      <c r="B27" s="4" t="s">
        <v>193</v>
      </c>
      <c r="D27" s="80">
        <v>0</v>
      </c>
      <c r="E27" s="145"/>
      <c r="F27" s="80">
        <v>0</v>
      </c>
      <c r="G27" s="145"/>
      <c r="H27" s="80">
        <v>0</v>
      </c>
      <c r="I27" s="145"/>
      <c r="J27" s="80">
        <v>0</v>
      </c>
      <c r="K27" s="145"/>
      <c r="L27" s="146">
        <v>0</v>
      </c>
      <c r="M27" s="145"/>
      <c r="N27" s="80">
        <v>0</v>
      </c>
      <c r="O27" s="145"/>
      <c r="P27" s="80">
        <v>0</v>
      </c>
      <c r="Q27" s="145"/>
      <c r="R27" s="80">
        <v>6559540</v>
      </c>
      <c r="S27" s="145"/>
      <c r="T27" s="80">
        <v>6559540</v>
      </c>
      <c r="U27" s="145"/>
      <c r="V27" s="38">
        <v>1E-4</v>
      </c>
    </row>
    <row r="28" spans="2:22" x14ac:dyDescent="0.55000000000000004">
      <c r="B28" s="4" t="s">
        <v>205</v>
      </c>
      <c r="D28" s="80">
        <v>0</v>
      </c>
      <c r="E28" s="145"/>
      <c r="F28" s="80">
        <v>0</v>
      </c>
      <c r="G28" s="145"/>
      <c r="H28" s="80">
        <v>0</v>
      </c>
      <c r="I28" s="145"/>
      <c r="J28" s="80">
        <v>0</v>
      </c>
      <c r="K28" s="145"/>
      <c r="L28" s="146">
        <v>0</v>
      </c>
      <c r="M28" s="145"/>
      <c r="N28" s="80">
        <v>0</v>
      </c>
      <c r="O28" s="145"/>
      <c r="P28" s="80">
        <v>0</v>
      </c>
      <c r="Q28" s="145"/>
      <c r="R28" s="80">
        <v>590986</v>
      </c>
      <c r="S28" s="145"/>
      <c r="T28" s="80">
        <v>590986</v>
      </c>
      <c r="U28" s="145"/>
      <c r="V28" s="38">
        <v>0</v>
      </c>
    </row>
    <row r="29" spans="2:22" x14ac:dyDescent="0.55000000000000004">
      <c r="B29" s="4" t="s">
        <v>169</v>
      </c>
      <c r="D29" s="80">
        <v>0</v>
      </c>
      <c r="E29" s="145"/>
      <c r="F29" s="80">
        <v>0</v>
      </c>
      <c r="G29" s="145"/>
      <c r="H29" s="80">
        <v>0</v>
      </c>
      <c r="I29" s="145"/>
      <c r="J29" s="80">
        <v>0</v>
      </c>
      <c r="K29" s="145"/>
      <c r="L29" s="146">
        <v>0</v>
      </c>
      <c r="M29" s="145"/>
      <c r="N29" s="80">
        <v>0</v>
      </c>
      <c r="O29" s="145"/>
      <c r="P29" s="80">
        <v>0</v>
      </c>
      <c r="Q29" s="145"/>
      <c r="R29" s="80">
        <v>91817</v>
      </c>
      <c r="S29" s="145"/>
      <c r="T29" s="80">
        <v>91817</v>
      </c>
      <c r="U29" s="145"/>
      <c r="V29" s="38">
        <v>0</v>
      </c>
    </row>
    <row r="30" spans="2:22" x14ac:dyDescent="0.55000000000000004">
      <c r="B30" s="4" t="s">
        <v>152</v>
      </c>
      <c r="D30" s="80">
        <v>0</v>
      </c>
      <c r="E30" s="145"/>
      <c r="F30" s="80">
        <v>0</v>
      </c>
      <c r="G30" s="145"/>
      <c r="H30" s="80">
        <v>0</v>
      </c>
      <c r="I30" s="145"/>
      <c r="J30" s="80">
        <v>0</v>
      </c>
      <c r="K30" s="145"/>
      <c r="L30" s="146">
        <v>0</v>
      </c>
      <c r="M30" s="145"/>
      <c r="N30" s="80">
        <v>0</v>
      </c>
      <c r="O30" s="145"/>
      <c r="P30" s="80">
        <v>0</v>
      </c>
      <c r="Q30" s="145"/>
      <c r="R30" s="80">
        <v>-9700</v>
      </c>
      <c r="S30" s="145"/>
      <c r="T30" s="80">
        <v>-9700</v>
      </c>
      <c r="U30" s="145"/>
      <c r="V30" s="38">
        <v>0</v>
      </c>
    </row>
    <row r="31" spans="2:22" x14ac:dyDescent="0.55000000000000004">
      <c r="B31" s="4" t="s">
        <v>13</v>
      </c>
      <c r="D31" s="80">
        <v>0</v>
      </c>
      <c r="E31" s="145"/>
      <c r="F31" s="80">
        <v>0</v>
      </c>
      <c r="G31" s="145"/>
      <c r="H31" s="80">
        <v>0</v>
      </c>
      <c r="I31" s="145"/>
      <c r="J31" s="80">
        <v>0</v>
      </c>
      <c r="K31" s="145"/>
      <c r="L31" s="146">
        <v>0</v>
      </c>
      <c r="M31" s="145"/>
      <c r="N31" s="80">
        <v>0</v>
      </c>
      <c r="O31" s="145"/>
      <c r="P31" s="80">
        <v>0</v>
      </c>
      <c r="Q31" s="145"/>
      <c r="R31" s="80">
        <v>-478120</v>
      </c>
      <c r="S31" s="145"/>
      <c r="T31" s="80">
        <v>-478120</v>
      </c>
      <c r="U31" s="145"/>
      <c r="V31" s="38">
        <v>0</v>
      </c>
    </row>
    <row r="32" spans="2:22" x14ac:dyDescent="0.55000000000000004">
      <c r="B32" s="4" t="s">
        <v>154</v>
      </c>
      <c r="D32" s="80">
        <v>0</v>
      </c>
      <c r="E32" s="145"/>
      <c r="F32" s="80">
        <v>0</v>
      </c>
      <c r="G32" s="145"/>
      <c r="H32" s="80">
        <v>-1825076</v>
      </c>
      <c r="I32" s="145"/>
      <c r="J32" s="80">
        <v>-1825076</v>
      </c>
      <c r="K32" s="145"/>
      <c r="L32" s="146">
        <v>-2.9999999999999997E-4</v>
      </c>
      <c r="M32" s="145"/>
      <c r="N32" s="80">
        <v>0</v>
      </c>
      <c r="O32" s="145"/>
      <c r="P32" s="80">
        <v>0</v>
      </c>
      <c r="Q32" s="145"/>
      <c r="R32" s="80">
        <v>-1844738</v>
      </c>
      <c r="S32" s="145"/>
      <c r="T32" s="80">
        <v>-1844738</v>
      </c>
      <c r="U32" s="145"/>
      <c r="V32" s="38">
        <v>0</v>
      </c>
    </row>
    <row r="33" spans="2:22" x14ac:dyDescent="0.55000000000000004">
      <c r="B33" s="4" t="s">
        <v>269</v>
      </c>
      <c r="D33" s="80">
        <v>0</v>
      </c>
      <c r="E33" s="145"/>
      <c r="F33" s="80">
        <v>0</v>
      </c>
      <c r="G33" s="145"/>
      <c r="H33" s="80">
        <v>-113783032</v>
      </c>
      <c r="I33" s="145"/>
      <c r="J33" s="80">
        <v>-113783032</v>
      </c>
      <c r="K33" s="145"/>
      <c r="L33" s="146">
        <v>-2.0199999999999999E-2</v>
      </c>
      <c r="M33" s="145"/>
      <c r="N33" s="80">
        <v>0</v>
      </c>
      <c r="O33" s="145"/>
      <c r="P33" s="80">
        <v>0</v>
      </c>
      <c r="Q33" s="145"/>
      <c r="R33" s="80">
        <v>-113783032</v>
      </c>
      <c r="S33" s="145"/>
      <c r="T33" s="80">
        <v>-113783032</v>
      </c>
      <c r="U33" s="145"/>
      <c r="V33" s="38">
        <v>-1.2999999999999999E-3</v>
      </c>
    </row>
    <row r="34" spans="2:22" x14ac:dyDescent="0.55000000000000004">
      <c r="B34" s="4" t="s">
        <v>225</v>
      </c>
      <c r="D34" s="80">
        <v>0</v>
      </c>
      <c r="E34" s="145"/>
      <c r="F34" s="80">
        <v>-1740314606</v>
      </c>
      <c r="G34" s="145"/>
      <c r="H34" s="80">
        <v>211260160</v>
      </c>
      <c r="I34" s="145"/>
      <c r="J34" s="80">
        <v>-1529054446</v>
      </c>
      <c r="K34" s="145"/>
      <c r="L34" s="146">
        <v>-0.27210000000000001</v>
      </c>
      <c r="M34" s="145"/>
      <c r="N34" s="80">
        <v>0</v>
      </c>
      <c r="O34" s="145"/>
      <c r="P34" s="80">
        <v>-403495598</v>
      </c>
      <c r="Q34" s="145"/>
      <c r="R34" s="80">
        <v>211260160</v>
      </c>
      <c r="S34" s="145"/>
      <c r="T34" s="80">
        <v>-192235438</v>
      </c>
      <c r="U34" s="145"/>
      <c r="V34" s="38">
        <v>-2.3E-3</v>
      </c>
    </row>
    <row r="35" spans="2:22" x14ac:dyDescent="0.55000000000000004">
      <c r="B35" s="4" t="s">
        <v>155</v>
      </c>
      <c r="D35" s="80">
        <v>0</v>
      </c>
      <c r="E35" s="145"/>
      <c r="F35" s="80">
        <v>0</v>
      </c>
      <c r="G35" s="145"/>
      <c r="H35" s="80">
        <v>0</v>
      </c>
      <c r="I35" s="145"/>
      <c r="J35" s="80">
        <v>0</v>
      </c>
      <c r="K35" s="145"/>
      <c r="L35" s="146">
        <v>0</v>
      </c>
      <c r="M35" s="145"/>
      <c r="N35" s="80">
        <v>0</v>
      </c>
      <c r="O35" s="145"/>
      <c r="P35" s="80">
        <v>0</v>
      </c>
      <c r="Q35" s="145"/>
      <c r="R35" s="80">
        <v>-342698777</v>
      </c>
      <c r="S35" s="145"/>
      <c r="T35" s="80">
        <v>-342698777</v>
      </c>
      <c r="U35" s="145"/>
      <c r="V35" s="38">
        <v>-4.1000000000000003E-3</v>
      </c>
    </row>
    <row r="36" spans="2:22" x14ac:dyDescent="0.55000000000000004">
      <c r="B36" s="4" t="s">
        <v>226</v>
      </c>
      <c r="D36" s="80">
        <v>0</v>
      </c>
      <c r="E36" s="145"/>
      <c r="F36" s="80">
        <v>0</v>
      </c>
      <c r="G36" s="145"/>
      <c r="H36" s="80">
        <v>0</v>
      </c>
      <c r="I36" s="145"/>
      <c r="J36" s="80">
        <v>0</v>
      </c>
      <c r="K36" s="145"/>
      <c r="L36" s="146">
        <v>0</v>
      </c>
      <c r="M36" s="145"/>
      <c r="N36" s="80">
        <v>0</v>
      </c>
      <c r="O36" s="145"/>
      <c r="P36" s="80">
        <v>0</v>
      </c>
      <c r="Q36" s="145"/>
      <c r="R36" s="80">
        <v>-531308456</v>
      </c>
      <c r="S36" s="145"/>
      <c r="T36" s="80">
        <v>-531308456</v>
      </c>
      <c r="U36" s="145"/>
      <c r="V36" s="38">
        <v>-6.3E-3</v>
      </c>
    </row>
    <row r="37" spans="2:22" x14ac:dyDescent="0.55000000000000004">
      <c r="B37" s="4" t="s">
        <v>217</v>
      </c>
      <c r="D37" s="80">
        <v>0</v>
      </c>
      <c r="E37" s="145"/>
      <c r="F37" s="80">
        <v>-84667815</v>
      </c>
      <c r="G37" s="145"/>
      <c r="H37" s="80">
        <v>-203413051</v>
      </c>
      <c r="I37" s="145"/>
      <c r="J37" s="80">
        <v>-288080866</v>
      </c>
      <c r="K37" s="145"/>
      <c r="L37" s="146">
        <v>-5.1299999999999998E-2</v>
      </c>
      <c r="M37" s="145"/>
      <c r="N37" s="80">
        <v>0</v>
      </c>
      <c r="O37" s="145"/>
      <c r="P37" s="80">
        <v>-509825930</v>
      </c>
      <c r="Q37" s="145"/>
      <c r="R37" s="80">
        <v>-211874632</v>
      </c>
      <c r="S37" s="145"/>
      <c r="T37" s="80">
        <v>-721700562</v>
      </c>
      <c r="U37" s="145"/>
      <c r="V37" s="38">
        <v>-8.5000000000000006E-3</v>
      </c>
    </row>
    <row r="38" spans="2:22" x14ac:dyDescent="0.55000000000000004">
      <c r="B38" s="4" t="s">
        <v>178</v>
      </c>
      <c r="D38" s="80">
        <v>0</v>
      </c>
      <c r="E38" s="145"/>
      <c r="F38" s="80">
        <v>0</v>
      </c>
      <c r="G38" s="145"/>
      <c r="H38" s="80">
        <v>-2924239510</v>
      </c>
      <c r="I38" s="145"/>
      <c r="J38" s="80">
        <v>-2924239510</v>
      </c>
      <c r="K38" s="145"/>
      <c r="L38" s="146">
        <v>-0.52039999999999997</v>
      </c>
      <c r="M38" s="145"/>
      <c r="N38" s="80">
        <v>1800000000</v>
      </c>
      <c r="O38" s="145"/>
      <c r="P38" s="80">
        <v>0</v>
      </c>
      <c r="Q38" s="145"/>
      <c r="R38" s="80">
        <v>-3388458430</v>
      </c>
      <c r="S38" s="145"/>
      <c r="T38" s="80">
        <v>-1588458430</v>
      </c>
      <c r="U38" s="145"/>
      <c r="V38" s="38">
        <v>-1.8800000000000001E-2</v>
      </c>
    </row>
    <row r="39" spans="2:22" ht="29.25" customHeight="1" x14ac:dyDescent="0.55000000000000004">
      <c r="B39" s="4" t="s">
        <v>190</v>
      </c>
      <c r="D39" s="80">
        <v>0</v>
      </c>
      <c r="E39" s="145"/>
      <c r="F39" s="80">
        <v>0</v>
      </c>
      <c r="G39" s="145"/>
      <c r="H39" s="80">
        <v>0</v>
      </c>
      <c r="I39" s="145"/>
      <c r="J39" s="80">
        <v>0</v>
      </c>
      <c r="K39" s="145"/>
      <c r="L39" s="146">
        <v>0</v>
      </c>
      <c r="M39" s="145"/>
      <c r="N39" s="80">
        <v>297000000</v>
      </c>
      <c r="O39" s="145"/>
      <c r="P39" s="80">
        <v>0</v>
      </c>
      <c r="Q39" s="145"/>
      <c r="R39" s="80">
        <v>-2220031962</v>
      </c>
      <c r="S39" s="145"/>
      <c r="T39" s="80">
        <v>-1923031962</v>
      </c>
      <c r="U39" s="145"/>
      <c r="V39" s="38">
        <v>-2.2700000000000001E-2</v>
      </c>
    </row>
    <row r="40" spans="2:22" x14ac:dyDescent="0.55000000000000004">
      <c r="D40" s="80"/>
      <c r="E40" s="145"/>
      <c r="F40" s="80"/>
      <c r="G40" s="145"/>
      <c r="H40" s="80"/>
      <c r="I40" s="145"/>
      <c r="J40" s="80"/>
      <c r="K40" s="145"/>
      <c r="L40" s="146"/>
      <c r="M40" s="145"/>
      <c r="N40" s="80"/>
      <c r="O40" s="145"/>
      <c r="P40" s="80"/>
      <c r="Q40" s="145"/>
      <c r="R40" s="80"/>
      <c r="S40" s="145"/>
      <c r="T40" s="80"/>
      <c r="U40" s="145"/>
      <c r="V40" s="38"/>
    </row>
    <row r="41" spans="2:22" ht="21.75" thickBot="1" x14ac:dyDescent="0.6">
      <c r="B41" s="42" t="s">
        <v>84</v>
      </c>
      <c r="D41" s="85">
        <f>SUM(D10:D39)</f>
        <v>812413161</v>
      </c>
      <c r="E41" s="6"/>
      <c r="F41" s="85">
        <f>SUM(F10:F39)</f>
        <v>-2500074271</v>
      </c>
      <c r="G41" s="6"/>
      <c r="H41" s="85">
        <f>SUM(H10:H39)</f>
        <v>-2672176675</v>
      </c>
      <c r="I41" s="6"/>
      <c r="J41" s="85">
        <f>SUM(J10:J39)</f>
        <v>-4359837785</v>
      </c>
      <c r="K41" s="6"/>
      <c r="L41" s="131">
        <f>SUM(L10:L40)</f>
        <v>-0.77600000000000002</v>
      </c>
      <c r="M41" s="6"/>
      <c r="N41" s="85">
        <f>SUM(N10:N39)</f>
        <v>5296563141</v>
      </c>
      <c r="O41" s="6"/>
      <c r="P41" s="85">
        <f>SUM(P10:P39)</f>
        <v>-457147902</v>
      </c>
      <c r="Q41" s="6"/>
      <c r="R41" s="85">
        <f>SUM(R10:R39)</f>
        <v>1119363769</v>
      </c>
      <c r="S41" s="6"/>
      <c r="T41" s="85">
        <f>SUM(T10:T40)</f>
        <v>5958779008</v>
      </c>
      <c r="U41" s="6"/>
      <c r="V41" s="82">
        <f>SUM(V10:V39)</f>
        <v>7.060000000000001E-2</v>
      </c>
    </row>
    <row r="42" spans="2:22" ht="21.75" thickTop="1" x14ac:dyDescent="0.55000000000000004"/>
    <row r="43" spans="2:22" ht="30" x14ac:dyDescent="0.75">
      <c r="L43" s="54">
        <v>10</v>
      </c>
      <c r="T43" s="28"/>
    </row>
    <row r="44" spans="2:22" x14ac:dyDescent="0.55000000000000004">
      <c r="T44" s="28"/>
    </row>
  </sheetData>
  <sortState xmlns:xlrd2="http://schemas.microsoft.com/office/spreadsheetml/2017/richdata2" ref="B10:V39">
    <sortCondition descending="1" ref="T10:T39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6"/>
  <sheetViews>
    <sheetView rightToLeft="1" view="pageBreakPreview" zoomScale="85" zoomScaleNormal="110" zoomScaleSheetLayoutView="85" workbookViewId="0">
      <selection activeCell="T20" sqref="T20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2:28" ht="30" x14ac:dyDescent="0.55000000000000004">
      <c r="B3" s="148" t="s">
        <v>48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2:28" ht="30" x14ac:dyDescent="0.55000000000000004">
      <c r="B4" s="148" t="s">
        <v>276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2:28" ht="67.5" customHeight="1" x14ac:dyDescent="0.55000000000000004"/>
    <row r="6" spans="2:28" ht="30" x14ac:dyDescent="0.55000000000000004">
      <c r="B6" s="167" t="s">
        <v>118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36" customFormat="1" ht="24" x14ac:dyDescent="0.6">
      <c r="B7" s="188" t="s">
        <v>1</v>
      </c>
      <c r="D7" s="187" t="s">
        <v>58</v>
      </c>
      <c r="E7" s="187" t="s">
        <v>58</v>
      </c>
      <c r="F7" s="187" t="s">
        <v>58</v>
      </c>
      <c r="G7" s="187" t="s">
        <v>58</v>
      </c>
      <c r="H7" s="187" t="s">
        <v>58</v>
      </c>
      <c r="J7" s="187" t="s">
        <v>50</v>
      </c>
      <c r="K7" s="187" t="s">
        <v>50</v>
      </c>
      <c r="L7" s="187" t="s">
        <v>50</v>
      </c>
      <c r="M7" s="187" t="s">
        <v>50</v>
      </c>
      <c r="N7" s="187" t="s">
        <v>50</v>
      </c>
      <c r="P7" s="187" t="s">
        <v>51</v>
      </c>
      <c r="Q7" s="187" t="s">
        <v>51</v>
      </c>
      <c r="R7" s="187" t="s">
        <v>51</v>
      </c>
      <c r="S7" s="187" t="s">
        <v>51</v>
      </c>
      <c r="T7" s="187" t="s">
        <v>51</v>
      </c>
    </row>
    <row r="8" spans="2:28" s="36" customFormat="1" ht="63.75" customHeight="1" x14ac:dyDescent="0.6">
      <c r="B8" s="188" t="s">
        <v>1</v>
      </c>
      <c r="D8" s="189" t="s">
        <v>59</v>
      </c>
      <c r="E8" s="55"/>
      <c r="F8" s="189" t="s">
        <v>60</v>
      </c>
      <c r="G8" s="55"/>
      <c r="H8" s="189" t="s">
        <v>61</v>
      </c>
      <c r="J8" s="189" t="s">
        <v>62</v>
      </c>
      <c r="K8" s="55"/>
      <c r="L8" s="189" t="s">
        <v>55</v>
      </c>
      <c r="M8" s="55"/>
      <c r="N8" s="189" t="s">
        <v>63</v>
      </c>
      <c r="P8" s="189" t="s">
        <v>62</v>
      </c>
      <c r="Q8" s="55"/>
      <c r="R8" s="189" t="s">
        <v>55</v>
      </c>
      <c r="S8" s="55"/>
      <c r="T8" s="189" t="s">
        <v>63</v>
      </c>
    </row>
    <row r="9" spans="2:28" s="36" customFormat="1" ht="24" x14ac:dyDescent="0.6">
      <c r="B9" s="124" t="s">
        <v>178</v>
      </c>
      <c r="D9" s="93" t="s">
        <v>233</v>
      </c>
      <c r="F9" s="93">
        <v>400000</v>
      </c>
      <c r="H9" s="93">
        <v>4500</v>
      </c>
      <c r="J9" s="93">
        <v>0</v>
      </c>
      <c r="L9" s="93">
        <v>0</v>
      </c>
      <c r="N9" s="93">
        <v>0</v>
      </c>
      <c r="P9" s="84">
        <v>1800000000</v>
      </c>
      <c r="R9" s="93">
        <v>0</v>
      </c>
      <c r="T9" s="84">
        <v>1800000000</v>
      </c>
    </row>
    <row r="10" spans="2:28" s="36" customFormat="1" ht="24" x14ac:dyDescent="0.6">
      <c r="B10" s="124" t="s">
        <v>176</v>
      </c>
      <c r="D10" s="93" t="s">
        <v>234</v>
      </c>
      <c r="F10" s="93">
        <v>520000</v>
      </c>
      <c r="H10" s="93">
        <v>2000</v>
      </c>
      <c r="J10" s="93">
        <v>0</v>
      </c>
      <c r="L10" s="93">
        <v>0</v>
      </c>
      <c r="N10" s="93">
        <v>0</v>
      </c>
      <c r="P10" s="84">
        <v>1040000000</v>
      </c>
      <c r="R10" s="93">
        <v>0</v>
      </c>
      <c r="T10" s="84">
        <v>1040000000</v>
      </c>
    </row>
    <row r="11" spans="2:28" s="36" customFormat="1" ht="24" x14ac:dyDescent="0.6">
      <c r="B11" s="124" t="s">
        <v>198</v>
      </c>
      <c r="D11" s="93" t="s">
        <v>290</v>
      </c>
      <c r="F11" s="93">
        <v>181080</v>
      </c>
      <c r="H11" s="93">
        <v>3790</v>
      </c>
      <c r="J11" s="93">
        <v>686293200</v>
      </c>
      <c r="L11" s="93">
        <v>91288407</v>
      </c>
      <c r="N11" s="93">
        <v>595004793</v>
      </c>
      <c r="P11" s="84">
        <v>686293200</v>
      </c>
      <c r="R11" s="93">
        <v>91288407</v>
      </c>
      <c r="T11" s="84">
        <v>595004793</v>
      </c>
    </row>
    <row r="12" spans="2:28" s="36" customFormat="1" ht="24" x14ac:dyDescent="0.6">
      <c r="B12" s="124" t="s">
        <v>14</v>
      </c>
      <c r="D12" s="93" t="s">
        <v>235</v>
      </c>
      <c r="F12" s="93">
        <v>1132075</v>
      </c>
      <c r="H12" s="93">
        <v>500</v>
      </c>
      <c r="J12" s="93">
        <v>0</v>
      </c>
      <c r="L12" s="93">
        <v>0</v>
      </c>
      <c r="N12" s="93">
        <v>0</v>
      </c>
      <c r="P12" s="84">
        <v>566037500</v>
      </c>
      <c r="R12" s="93">
        <v>0</v>
      </c>
      <c r="T12" s="84">
        <v>566037500</v>
      </c>
    </row>
    <row r="13" spans="2:28" s="36" customFormat="1" ht="24" x14ac:dyDescent="0.6">
      <c r="B13" s="124" t="s">
        <v>151</v>
      </c>
      <c r="D13" s="93" t="s">
        <v>236</v>
      </c>
      <c r="F13" s="93">
        <v>36434</v>
      </c>
      <c r="H13" s="93">
        <v>11120</v>
      </c>
      <c r="J13" s="93">
        <v>0</v>
      </c>
      <c r="L13" s="93">
        <v>0</v>
      </c>
      <c r="N13" s="93">
        <v>0</v>
      </c>
      <c r="P13" s="84">
        <v>405146080</v>
      </c>
      <c r="R13" s="93">
        <v>0</v>
      </c>
      <c r="T13" s="84">
        <v>405146080</v>
      </c>
    </row>
    <row r="14" spans="2:28" s="36" customFormat="1" ht="24" x14ac:dyDescent="0.6">
      <c r="B14" s="124" t="s">
        <v>192</v>
      </c>
      <c r="D14" s="93" t="s">
        <v>160</v>
      </c>
      <c r="F14" s="93">
        <v>500000</v>
      </c>
      <c r="H14" s="93">
        <v>677</v>
      </c>
      <c r="J14" s="93">
        <v>0</v>
      </c>
      <c r="L14" s="93">
        <v>0</v>
      </c>
      <c r="N14" s="93">
        <v>0</v>
      </c>
      <c r="P14" s="84">
        <v>338500000</v>
      </c>
      <c r="R14" s="93">
        <v>0</v>
      </c>
      <c r="T14" s="84">
        <v>338500000</v>
      </c>
    </row>
    <row r="15" spans="2:28" s="36" customFormat="1" ht="24" x14ac:dyDescent="0.6">
      <c r="B15" s="124" t="s">
        <v>190</v>
      </c>
      <c r="D15" s="93" t="s">
        <v>237</v>
      </c>
      <c r="F15" s="93">
        <v>27000</v>
      </c>
      <c r="H15" s="93">
        <v>11000</v>
      </c>
      <c r="J15" s="93">
        <v>0</v>
      </c>
      <c r="L15" s="93">
        <v>0</v>
      </c>
      <c r="N15" s="93">
        <v>0</v>
      </c>
      <c r="P15" s="84">
        <v>297000000</v>
      </c>
      <c r="R15" s="93">
        <v>0</v>
      </c>
      <c r="T15" s="84">
        <v>297000000</v>
      </c>
    </row>
    <row r="16" spans="2:28" s="36" customFormat="1" ht="24" x14ac:dyDescent="0.6">
      <c r="B16" s="124" t="s">
        <v>250</v>
      </c>
      <c r="D16" s="93" t="s">
        <v>291</v>
      </c>
      <c r="F16" s="93">
        <v>35000</v>
      </c>
      <c r="H16" s="93">
        <v>7220</v>
      </c>
      <c r="J16" s="93">
        <v>252700000</v>
      </c>
      <c r="L16" s="93">
        <v>35291632</v>
      </c>
      <c r="N16" s="93">
        <v>217408368</v>
      </c>
      <c r="P16" s="84">
        <v>252700000</v>
      </c>
      <c r="R16" s="93">
        <v>35291632</v>
      </c>
      <c r="T16" s="84">
        <v>217408368</v>
      </c>
    </row>
    <row r="17" spans="2:22" s="36" customFormat="1" ht="24" x14ac:dyDescent="0.6">
      <c r="B17" s="124" t="s">
        <v>179</v>
      </c>
      <c r="D17" s="93" t="s">
        <v>223</v>
      </c>
      <c r="F17" s="93">
        <v>93666</v>
      </c>
      <c r="H17" s="93">
        <v>400</v>
      </c>
      <c r="J17" s="93">
        <v>0</v>
      </c>
      <c r="L17" s="93">
        <v>0</v>
      </c>
      <c r="N17" s="93">
        <v>0</v>
      </c>
      <c r="P17" s="84">
        <v>37466400</v>
      </c>
      <c r="R17" s="93">
        <v>0</v>
      </c>
      <c r="T17" s="84">
        <v>37466400</v>
      </c>
    </row>
    <row r="18" spans="2:22" s="36" customFormat="1" ht="24" x14ac:dyDescent="0.6">
      <c r="B18" s="93"/>
      <c r="C18" s="94"/>
      <c r="D18" s="93"/>
      <c r="E18" s="94"/>
      <c r="F18" s="93"/>
      <c r="G18" s="94"/>
      <c r="H18" s="93"/>
      <c r="I18" s="94"/>
      <c r="J18" s="93"/>
      <c r="K18" s="94"/>
      <c r="L18" s="120"/>
      <c r="M18" s="94"/>
      <c r="N18" s="93"/>
      <c r="O18" s="94"/>
      <c r="P18" s="93"/>
      <c r="Q18" s="94"/>
      <c r="R18" s="93"/>
      <c r="S18" s="94"/>
      <c r="T18" s="93"/>
      <c r="V18" s="122">
        <v>7.9000000000000008E-3</v>
      </c>
    </row>
    <row r="19" spans="2:22" ht="21.75" thickBot="1" x14ac:dyDescent="0.6">
      <c r="B19" s="88" t="s">
        <v>84</v>
      </c>
      <c r="C19" s="128"/>
      <c r="D19" s="128"/>
      <c r="E19" s="128"/>
      <c r="F19" s="88">
        <f>SUM(F9:F18)</f>
        <v>2925255</v>
      </c>
      <c r="G19" s="88"/>
      <c r="H19" s="88">
        <f>SUM(H9:H18)</f>
        <v>41207</v>
      </c>
      <c r="I19" s="87"/>
      <c r="J19" s="86">
        <f>SUM(J9:J18)</f>
        <v>938993200</v>
      </c>
      <c r="K19" s="87"/>
      <c r="L19" s="86">
        <f>SUM(L9:L18)</f>
        <v>126580039</v>
      </c>
      <c r="M19" s="87"/>
      <c r="N19" s="86">
        <f>SUM(N9:N18)</f>
        <v>812413161</v>
      </c>
      <c r="O19" s="87"/>
      <c r="P19" s="86">
        <f>SUM(P9:P18)</f>
        <v>5423143180</v>
      </c>
      <c r="Q19" s="87"/>
      <c r="R19" s="86">
        <f>SUM(R9:R18)</f>
        <v>126580039</v>
      </c>
      <c r="S19" s="87"/>
      <c r="T19" s="86">
        <f>SUM(T9:T18)</f>
        <v>5296563141</v>
      </c>
      <c r="V19" s="116">
        <v>7.7999999999999996E-3</v>
      </c>
    </row>
    <row r="20" spans="2:22" ht="21.75" thickTop="1" x14ac:dyDescent="0.55000000000000004">
      <c r="L20"/>
      <c r="V20" s="116">
        <v>6.6E-3</v>
      </c>
    </row>
    <row r="21" spans="2:22" ht="30" x14ac:dyDescent="0.75">
      <c r="J21" s="49">
        <v>11</v>
      </c>
      <c r="L21"/>
      <c r="V21" s="116">
        <v>5.1000000000000004E-3</v>
      </c>
    </row>
    <row r="22" spans="2:22" x14ac:dyDescent="0.55000000000000004">
      <c r="L22"/>
      <c r="V22" s="116">
        <v>4.1000000000000003E-3</v>
      </c>
    </row>
    <row r="23" spans="2:22" x14ac:dyDescent="0.55000000000000004">
      <c r="L23"/>
      <c r="V23" s="116">
        <v>2.7000000000000001E-3</v>
      </c>
    </row>
    <row r="24" spans="2:22" x14ac:dyDescent="0.55000000000000004">
      <c r="L24"/>
      <c r="V24" s="116">
        <v>1.6999999999999999E-3</v>
      </c>
    </row>
    <row r="25" spans="2:22" x14ac:dyDescent="0.55000000000000004">
      <c r="L25"/>
      <c r="V25" s="116">
        <v>1.4E-3</v>
      </c>
    </row>
    <row r="26" spans="2:22" x14ac:dyDescent="0.55000000000000004">
      <c r="L26"/>
      <c r="V26" s="116">
        <v>6.9999999999999999E-4</v>
      </c>
    </row>
    <row r="27" spans="2:22" x14ac:dyDescent="0.55000000000000004">
      <c r="L27"/>
      <c r="V27" s="116">
        <v>0</v>
      </c>
    </row>
    <row r="28" spans="2:22" x14ac:dyDescent="0.55000000000000004">
      <c r="L28"/>
      <c r="V28" s="116">
        <v>0</v>
      </c>
    </row>
    <row r="29" spans="2:22" x14ac:dyDescent="0.55000000000000004">
      <c r="L29"/>
      <c r="V29" s="116">
        <v>0</v>
      </c>
    </row>
    <row r="30" spans="2:22" x14ac:dyDescent="0.55000000000000004">
      <c r="L30"/>
      <c r="V30" s="116">
        <v>0</v>
      </c>
    </row>
    <row r="31" spans="2:22" x14ac:dyDescent="0.55000000000000004">
      <c r="L31"/>
      <c r="V31" s="116">
        <v>-1E-4</v>
      </c>
    </row>
    <row r="32" spans="2:22" x14ac:dyDescent="0.55000000000000004">
      <c r="L32"/>
      <c r="V32" s="116">
        <v>-1E-3</v>
      </c>
    </row>
    <row r="33" spans="12:22" x14ac:dyDescent="0.55000000000000004">
      <c r="L33"/>
      <c r="V33" s="116">
        <v>-2.8E-3</v>
      </c>
    </row>
    <row r="34" spans="12:22" x14ac:dyDescent="0.55000000000000004">
      <c r="L34"/>
      <c r="V34" s="116">
        <v>-6.1000000000000004E-3</v>
      </c>
    </row>
    <row r="35" spans="12:22" x14ac:dyDescent="0.55000000000000004">
      <c r="L35"/>
    </row>
    <row r="36" spans="12:22" x14ac:dyDescent="0.55000000000000004">
      <c r="L36" s="114"/>
      <c r="V36" s="2">
        <f>SUM(V18:V34)</f>
        <v>2.7999999999999997E-2</v>
      </c>
    </row>
  </sheetData>
  <mergeCells count="17">
    <mergeCell ref="B6:M6"/>
    <mergeCell ref="D7:H7"/>
    <mergeCell ref="B2:T2"/>
    <mergeCell ref="B3:T3"/>
    <mergeCell ref="B4:T4"/>
    <mergeCell ref="B7:B8"/>
    <mergeCell ref="D8"/>
    <mergeCell ref="F8"/>
    <mergeCell ref="H8"/>
    <mergeCell ref="R8"/>
    <mergeCell ref="T8"/>
    <mergeCell ref="P7:T7"/>
    <mergeCell ref="J8"/>
    <mergeCell ref="L8"/>
    <mergeCell ref="N8"/>
    <mergeCell ref="J7:N7"/>
    <mergeCell ref="P8"/>
  </mergeCells>
  <printOptions horizontalCentered="1" verticalCentered="1"/>
  <pageMargins left="0" right="0" top="0" bottom="0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55"/>
  <sheetViews>
    <sheetView rightToLeft="1" view="pageBreakPreview" topLeftCell="B23" zoomScaleNormal="55" zoomScaleSheetLayoutView="100" workbookViewId="0">
      <selection activeCell="R41" sqref="R41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50" t="s">
        <v>124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2:28" ht="30" x14ac:dyDescent="0.55000000000000004">
      <c r="B3" s="150" t="s">
        <v>48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2:28" ht="30" x14ac:dyDescent="0.55000000000000004">
      <c r="B4" s="150" t="s">
        <v>276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</row>
    <row r="5" spans="2:28" ht="61.5" customHeight="1" x14ac:dyDescent="0.55000000000000004"/>
    <row r="6" spans="2:28" s="2" customFormat="1" ht="30" x14ac:dyDescent="0.55000000000000004">
      <c r="B6" s="13" t="s">
        <v>119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4.5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49" t="s">
        <v>1</v>
      </c>
      <c r="D8" s="150" t="s">
        <v>50</v>
      </c>
      <c r="E8" s="150" t="s">
        <v>50</v>
      </c>
      <c r="F8" s="150" t="s">
        <v>50</v>
      </c>
      <c r="G8" s="150" t="s">
        <v>50</v>
      </c>
      <c r="H8" s="150" t="s">
        <v>50</v>
      </c>
      <c r="I8" s="150" t="s">
        <v>50</v>
      </c>
      <c r="J8" s="150" t="s">
        <v>50</v>
      </c>
      <c r="L8" s="150" t="s">
        <v>51</v>
      </c>
      <c r="M8" s="150" t="s">
        <v>51</v>
      </c>
      <c r="N8" s="150" t="s">
        <v>51</v>
      </c>
      <c r="O8" s="150" t="s">
        <v>51</v>
      </c>
      <c r="P8" s="150" t="s">
        <v>51</v>
      </c>
      <c r="Q8" s="150" t="s">
        <v>51</v>
      </c>
      <c r="R8" s="150" t="s">
        <v>51</v>
      </c>
    </row>
    <row r="9" spans="2:28" ht="57" customHeight="1" x14ac:dyDescent="0.65">
      <c r="B9" s="149" t="s">
        <v>1</v>
      </c>
      <c r="D9" s="153" t="s">
        <v>5</v>
      </c>
      <c r="E9" s="47"/>
      <c r="F9" s="153" t="s">
        <v>65</v>
      </c>
      <c r="G9" s="47"/>
      <c r="H9" s="153" t="s">
        <v>66</v>
      </c>
      <c r="I9" s="47"/>
      <c r="J9" s="153" t="s">
        <v>67</v>
      </c>
      <c r="K9" s="35"/>
      <c r="L9" s="153" t="s">
        <v>5</v>
      </c>
      <c r="M9" s="47"/>
      <c r="N9" s="153" t="s">
        <v>65</v>
      </c>
      <c r="O9" s="47"/>
      <c r="P9" s="153" t="s">
        <v>66</v>
      </c>
      <c r="Q9" s="47"/>
      <c r="R9" s="189" t="s">
        <v>67</v>
      </c>
    </row>
    <row r="10" spans="2:28" ht="21.75" customHeight="1" x14ac:dyDescent="0.55000000000000004">
      <c r="B10" s="107" t="s">
        <v>180</v>
      </c>
      <c r="D10" s="83">
        <v>65400</v>
      </c>
      <c r="E10" s="6"/>
      <c r="F10" s="83">
        <v>48487272088</v>
      </c>
      <c r="G10" s="6"/>
      <c r="H10" s="83">
        <v>47909849744</v>
      </c>
      <c r="I10" s="6"/>
      <c r="J10" s="83">
        <v>577422344</v>
      </c>
      <c r="K10" s="6"/>
      <c r="L10" s="83">
        <v>65400</v>
      </c>
      <c r="M10" s="6"/>
      <c r="N10" s="83">
        <v>48487272088</v>
      </c>
      <c r="O10" s="6"/>
      <c r="P10" s="83">
        <v>37060430311</v>
      </c>
      <c r="Q10" s="6"/>
      <c r="R10" s="83">
        <v>11426841777</v>
      </c>
      <c r="V10" s="44">
        <v>6.5500000000000003E-2</v>
      </c>
    </row>
    <row r="11" spans="2:28" ht="21.75" customHeight="1" x14ac:dyDescent="0.55000000000000004">
      <c r="B11" s="29" t="s">
        <v>156</v>
      </c>
      <c r="D11" s="84">
        <v>31100</v>
      </c>
      <c r="E11" s="6"/>
      <c r="F11" s="84">
        <v>30995296484</v>
      </c>
      <c r="G11" s="6"/>
      <c r="H11" s="84">
        <v>31020638390</v>
      </c>
      <c r="I11" s="6"/>
      <c r="J11" s="84">
        <v>-25341905</v>
      </c>
      <c r="K11" s="6"/>
      <c r="L11" s="84">
        <v>31100</v>
      </c>
      <c r="M11" s="6"/>
      <c r="N11" s="84">
        <v>30995296484</v>
      </c>
      <c r="O11" s="6"/>
      <c r="P11" s="84">
        <v>27673983180</v>
      </c>
      <c r="Q11" s="6"/>
      <c r="R11" s="84">
        <v>3321313304</v>
      </c>
      <c r="V11" s="44">
        <v>5.4600000000000003E-2</v>
      </c>
    </row>
    <row r="12" spans="2:28" ht="21.75" customHeight="1" x14ac:dyDescent="0.55000000000000004">
      <c r="B12" s="29" t="s">
        <v>99</v>
      </c>
      <c r="D12" s="84">
        <v>14491</v>
      </c>
      <c r="E12" s="6"/>
      <c r="F12" s="84">
        <v>13726792152</v>
      </c>
      <c r="G12" s="6"/>
      <c r="H12" s="84">
        <v>13229768499</v>
      </c>
      <c r="I12" s="6"/>
      <c r="J12" s="84">
        <v>497023653</v>
      </c>
      <c r="K12" s="6"/>
      <c r="L12" s="84">
        <v>14491</v>
      </c>
      <c r="M12" s="6"/>
      <c r="N12" s="84">
        <v>13726792152</v>
      </c>
      <c r="O12" s="6"/>
      <c r="P12" s="84">
        <v>10670687087</v>
      </c>
      <c r="Q12" s="6"/>
      <c r="R12" s="84">
        <v>3056105065</v>
      </c>
      <c r="V12" s="44">
        <v>5.3400000000000003E-2</v>
      </c>
    </row>
    <row r="13" spans="2:28" ht="21.75" customHeight="1" x14ac:dyDescent="0.55000000000000004">
      <c r="B13" s="29" t="s">
        <v>242</v>
      </c>
      <c r="D13" s="84">
        <v>12200</v>
      </c>
      <c r="E13" s="6"/>
      <c r="F13" s="84">
        <v>10604159847</v>
      </c>
      <c r="G13" s="6"/>
      <c r="H13" s="84">
        <v>10262048466</v>
      </c>
      <c r="I13" s="6"/>
      <c r="J13" s="84">
        <v>342111381</v>
      </c>
      <c r="K13" s="6"/>
      <c r="L13" s="84">
        <v>12200</v>
      </c>
      <c r="M13" s="6"/>
      <c r="N13" s="84">
        <v>10604159847</v>
      </c>
      <c r="O13" s="6"/>
      <c r="P13" s="84">
        <v>9413505887</v>
      </c>
      <c r="Q13" s="6"/>
      <c r="R13" s="84">
        <v>1190653960</v>
      </c>
      <c r="V13" s="44">
        <v>4.36E-2</v>
      </c>
    </row>
    <row r="14" spans="2:28" ht="21.75" customHeight="1" x14ac:dyDescent="0.55000000000000004">
      <c r="B14" s="29" t="s">
        <v>245</v>
      </c>
      <c r="D14" s="84">
        <v>7000</v>
      </c>
      <c r="E14" s="6"/>
      <c r="F14" s="84">
        <v>6453012179</v>
      </c>
      <c r="G14" s="6"/>
      <c r="H14" s="84">
        <v>6232468160</v>
      </c>
      <c r="I14" s="6"/>
      <c r="J14" s="84">
        <v>220544019</v>
      </c>
      <c r="K14" s="6"/>
      <c r="L14" s="84">
        <v>7000</v>
      </c>
      <c r="M14" s="6"/>
      <c r="N14" s="84">
        <v>6453012179</v>
      </c>
      <c r="O14" s="6"/>
      <c r="P14" s="84">
        <v>5692031493</v>
      </c>
      <c r="Q14" s="6"/>
      <c r="R14" s="84">
        <v>760980686</v>
      </c>
      <c r="V14" s="44">
        <v>2.8000000000000001E-2</v>
      </c>
    </row>
    <row r="15" spans="2:28" ht="21.75" customHeight="1" x14ac:dyDescent="0.55000000000000004">
      <c r="B15" s="29" t="s">
        <v>101</v>
      </c>
      <c r="D15" s="84">
        <v>5810</v>
      </c>
      <c r="E15" s="6"/>
      <c r="F15" s="84">
        <v>5127714303</v>
      </c>
      <c r="G15" s="6"/>
      <c r="H15" s="84">
        <v>4957639954</v>
      </c>
      <c r="I15" s="6"/>
      <c r="J15" s="84">
        <v>170074349</v>
      </c>
      <c r="K15" s="6"/>
      <c r="L15" s="84">
        <v>5810</v>
      </c>
      <c r="M15" s="6"/>
      <c r="N15" s="84">
        <v>5127714303</v>
      </c>
      <c r="O15" s="6"/>
      <c r="P15" s="84">
        <v>4475351698</v>
      </c>
      <c r="Q15" s="6"/>
      <c r="R15" s="84">
        <v>652362605</v>
      </c>
      <c r="V15" s="44">
        <v>2.2200000000000001E-2</v>
      </c>
    </row>
    <row r="16" spans="2:28" ht="21.75" customHeight="1" x14ac:dyDescent="0.55000000000000004">
      <c r="B16" s="29" t="s">
        <v>257</v>
      </c>
      <c r="D16" s="84">
        <v>8900</v>
      </c>
      <c r="E16" s="6"/>
      <c r="F16" s="84">
        <v>8012899498</v>
      </c>
      <c r="G16" s="6"/>
      <c r="H16" s="84">
        <v>7693280327</v>
      </c>
      <c r="I16" s="6"/>
      <c r="J16" s="84">
        <v>319619171</v>
      </c>
      <c r="K16" s="6"/>
      <c r="L16" s="84">
        <v>8900</v>
      </c>
      <c r="M16" s="6"/>
      <c r="N16" s="84">
        <v>8012899498</v>
      </c>
      <c r="O16" s="6"/>
      <c r="P16" s="84">
        <v>7374726417</v>
      </c>
      <c r="Q16" s="6"/>
      <c r="R16" s="84">
        <v>638173081</v>
      </c>
      <c r="V16" s="44">
        <v>1.9199999999999998E-2</v>
      </c>
    </row>
    <row r="17" spans="2:22" ht="21.75" customHeight="1" x14ac:dyDescent="0.55000000000000004">
      <c r="B17" s="29" t="s">
        <v>98</v>
      </c>
      <c r="D17" s="84">
        <v>6000</v>
      </c>
      <c r="E17" s="6"/>
      <c r="F17" s="84">
        <v>5193264550</v>
      </c>
      <c r="G17" s="6"/>
      <c r="H17" s="84">
        <v>5031665845</v>
      </c>
      <c r="I17" s="6"/>
      <c r="J17" s="84">
        <v>161598705</v>
      </c>
      <c r="K17" s="6"/>
      <c r="L17" s="84">
        <v>6000</v>
      </c>
      <c r="M17" s="6"/>
      <c r="N17" s="84">
        <v>5193264550</v>
      </c>
      <c r="O17" s="6"/>
      <c r="P17" s="84">
        <v>4650242703</v>
      </c>
      <c r="Q17" s="6"/>
      <c r="R17" s="84">
        <v>543021847</v>
      </c>
      <c r="V17" s="44">
        <v>1.38E-2</v>
      </c>
    </row>
    <row r="18" spans="2:22" ht="21.75" customHeight="1" x14ac:dyDescent="0.55000000000000004">
      <c r="B18" s="29" t="s">
        <v>104</v>
      </c>
      <c r="D18" s="84">
        <v>8000</v>
      </c>
      <c r="E18" s="6"/>
      <c r="F18" s="84">
        <v>7967355655</v>
      </c>
      <c r="G18" s="6"/>
      <c r="H18" s="84">
        <v>7967355655</v>
      </c>
      <c r="I18" s="6"/>
      <c r="J18" s="84">
        <v>0</v>
      </c>
      <c r="K18" s="6"/>
      <c r="L18" s="84">
        <v>8000</v>
      </c>
      <c r="M18" s="6"/>
      <c r="N18" s="84">
        <v>7967355655</v>
      </c>
      <c r="O18" s="6"/>
      <c r="P18" s="84">
        <v>7598622500</v>
      </c>
      <c r="Q18" s="6"/>
      <c r="R18" s="84">
        <v>368733155</v>
      </c>
      <c r="V18" s="44">
        <v>1.32E-2</v>
      </c>
    </row>
    <row r="19" spans="2:22" ht="21.75" customHeight="1" x14ac:dyDescent="0.55000000000000004">
      <c r="B19" s="29" t="s">
        <v>198</v>
      </c>
      <c r="D19" s="84">
        <v>150000</v>
      </c>
      <c r="E19" s="6"/>
      <c r="F19" s="84">
        <v>3946875525</v>
      </c>
      <c r="G19" s="6"/>
      <c r="H19" s="84">
        <v>4042206671</v>
      </c>
      <c r="I19" s="6"/>
      <c r="J19" s="84">
        <v>-95331146</v>
      </c>
      <c r="K19" s="6"/>
      <c r="L19" s="84">
        <v>150000</v>
      </c>
      <c r="M19" s="6"/>
      <c r="N19" s="84">
        <v>3946875525</v>
      </c>
      <c r="O19" s="6"/>
      <c r="P19" s="84">
        <v>3625781248</v>
      </c>
      <c r="Q19" s="6"/>
      <c r="R19" s="84">
        <v>321094277</v>
      </c>
      <c r="V19" s="44">
        <v>1.21E-2</v>
      </c>
    </row>
    <row r="20" spans="2:22" ht="27" customHeight="1" x14ac:dyDescent="0.55000000000000004">
      <c r="B20" s="29" t="s">
        <v>254</v>
      </c>
      <c r="D20" s="84">
        <v>5000</v>
      </c>
      <c r="E20" s="6"/>
      <c r="F20" s="84">
        <v>3380402191</v>
      </c>
      <c r="G20" s="6"/>
      <c r="H20" s="84">
        <v>3278220714</v>
      </c>
      <c r="I20" s="6"/>
      <c r="J20" s="84">
        <v>102181477</v>
      </c>
      <c r="K20" s="6"/>
      <c r="L20" s="84">
        <v>5000</v>
      </c>
      <c r="M20" s="6"/>
      <c r="N20" s="84">
        <v>3380402191</v>
      </c>
      <c r="O20" s="6"/>
      <c r="P20" s="84">
        <v>3128066858</v>
      </c>
      <c r="Q20" s="6"/>
      <c r="R20" s="84">
        <v>252335333</v>
      </c>
      <c r="V20" s="44">
        <v>1.14E-2</v>
      </c>
    </row>
    <row r="21" spans="2:22" ht="27" customHeight="1" x14ac:dyDescent="0.55000000000000004">
      <c r="B21" s="29" t="s">
        <v>216</v>
      </c>
      <c r="D21" s="84">
        <v>50000</v>
      </c>
      <c r="E21" s="6"/>
      <c r="F21" s="84">
        <v>2502520875</v>
      </c>
      <c r="G21" s="6"/>
      <c r="H21" s="84">
        <v>2186702241</v>
      </c>
      <c r="I21" s="6"/>
      <c r="J21" s="84">
        <v>315818634</v>
      </c>
      <c r="K21" s="6"/>
      <c r="L21" s="84">
        <v>50000</v>
      </c>
      <c r="M21" s="6"/>
      <c r="N21" s="84">
        <v>2502520875</v>
      </c>
      <c r="O21" s="6"/>
      <c r="P21" s="84">
        <v>2280783112</v>
      </c>
      <c r="Q21" s="6"/>
      <c r="R21" s="84">
        <v>221737763</v>
      </c>
      <c r="V21" s="44"/>
    </row>
    <row r="22" spans="2:22" ht="27" customHeight="1" x14ac:dyDescent="0.55000000000000004">
      <c r="B22" s="29" t="s">
        <v>263</v>
      </c>
      <c r="D22" s="84">
        <v>40000</v>
      </c>
      <c r="E22" s="6"/>
      <c r="F22" s="84">
        <v>1923685560</v>
      </c>
      <c r="G22" s="6"/>
      <c r="H22" s="84">
        <v>1972195200</v>
      </c>
      <c r="I22" s="6"/>
      <c r="J22" s="84">
        <v>-48509640</v>
      </c>
      <c r="K22" s="6"/>
      <c r="L22" s="84">
        <v>40000</v>
      </c>
      <c r="M22" s="6"/>
      <c r="N22" s="84">
        <v>1923685560</v>
      </c>
      <c r="O22" s="6"/>
      <c r="P22" s="84">
        <v>1704780539</v>
      </c>
      <c r="Q22" s="6"/>
      <c r="R22" s="84">
        <v>218905021</v>
      </c>
      <c r="V22" s="44"/>
    </row>
    <row r="23" spans="2:22" ht="27" customHeight="1" x14ac:dyDescent="0.55000000000000004">
      <c r="B23" s="29" t="s">
        <v>103</v>
      </c>
      <c r="D23" s="84">
        <v>1100</v>
      </c>
      <c r="E23" s="6"/>
      <c r="F23" s="84">
        <v>937190703</v>
      </c>
      <c r="G23" s="6"/>
      <c r="H23" s="84">
        <v>909171082</v>
      </c>
      <c r="I23" s="6"/>
      <c r="J23" s="84">
        <v>28019621</v>
      </c>
      <c r="K23" s="6"/>
      <c r="L23" s="84">
        <v>1100</v>
      </c>
      <c r="M23" s="6"/>
      <c r="N23" s="84">
        <v>937190703</v>
      </c>
      <c r="O23" s="6"/>
      <c r="P23" s="84">
        <v>740635193</v>
      </c>
      <c r="Q23" s="6"/>
      <c r="R23" s="84">
        <v>196555510</v>
      </c>
      <c r="V23" s="44"/>
    </row>
    <row r="24" spans="2:22" ht="21.75" customHeight="1" x14ac:dyDescent="0.55000000000000004">
      <c r="B24" s="29" t="s">
        <v>252</v>
      </c>
      <c r="D24" s="84">
        <v>50000</v>
      </c>
      <c r="E24" s="6"/>
      <c r="F24" s="84">
        <v>996535125</v>
      </c>
      <c r="G24" s="6"/>
      <c r="H24" s="84">
        <v>990073800</v>
      </c>
      <c r="I24" s="6"/>
      <c r="J24" s="84">
        <v>6461325</v>
      </c>
      <c r="K24" s="6"/>
      <c r="L24" s="84">
        <v>50000</v>
      </c>
      <c r="M24" s="6"/>
      <c r="N24" s="84">
        <v>996535125</v>
      </c>
      <c r="O24" s="6"/>
      <c r="P24" s="84">
        <v>822886325</v>
      </c>
      <c r="Q24" s="6"/>
      <c r="R24" s="84">
        <v>173648800</v>
      </c>
      <c r="V24" s="44">
        <v>8.8999999999999999E-3</v>
      </c>
    </row>
    <row r="25" spans="2:22" ht="21.75" customHeight="1" x14ac:dyDescent="0.55000000000000004">
      <c r="B25" s="29" t="s">
        <v>191</v>
      </c>
      <c r="D25" s="84">
        <v>30000</v>
      </c>
      <c r="E25" s="6"/>
      <c r="F25" s="84">
        <v>761939325</v>
      </c>
      <c r="G25" s="6"/>
      <c r="H25" s="84">
        <v>1076147579</v>
      </c>
      <c r="I25" s="6"/>
      <c r="J25" s="84">
        <v>-314208254</v>
      </c>
      <c r="K25" s="6"/>
      <c r="L25" s="84">
        <v>30000</v>
      </c>
      <c r="M25" s="6"/>
      <c r="N25" s="84">
        <v>761939325</v>
      </c>
      <c r="O25" s="6"/>
      <c r="P25" s="84">
        <v>621778274</v>
      </c>
      <c r="Q25" s="6"/>
      <c r="R25" s="84">
        <v>140161051</v>
      </c>
      <c r="V25" s="44">
        <v>8.3999999999999995E-3</v>
      </c>
    </row>
    <row r="26" spans="2:22" ht="21.75" customHeight="1" x14ac:dyDescent="0.55000000000000004">
      <c r="B26" s="29" t="s">
        <v>267</v>
      </c>
      <c r="D26" s="84">
        <v>2000</v>
      </c>
      <c r="E26" s="6"/>
      <c r="F26" s="84">
        <v>1367118164</v>
      </c>
      <c r="G26" s="6"/>
      <c r="H26" s="84">
        <v>1446123902</v>
      </c>
      <c r="I26" s="6"/>
      <c r="J26" s="84">
        <v>-79005737</v>
      </c>
      <c r="K26" s="6"/>
      <c r="L26" s="84">
        <v>2000</v>
      </c>
      <c r="M26" s="6"/>
      <c r="N26" s="84">
        <v>1367118164</v>
      </c>
      <c r="O26" s="6"/>
      <c r="P26" s="84">
        <v>1278831745</v>
      </c>
      <c r="Q26" s="6"/>
      <c r="R26" s="84">
        <v>88286419</v>
      </c>
      <c r="V26" s="44">
        <v>7.9000000000000008E-3</v>
      </c>
    </row>
    <row r="27" spans="2:22" ht="21.75" customHeight="1" x14ac:dyDescent="0.55000000000000004">
      <c r="B27" s="29" t="s">
        <v>264</v>
      </c>
      <c r="D27" s="84">
        <v>8000</v>
      </c>
      <c r="E27" s="6"/>
      <c r="F27" s="84">
        <v>7984392566</v>
      </c>
      <c r="G27" s="6"/>
      <c r="H27" s="84">
        <v>7984392566</v>
      </c>
      <c r="I27" s="6"/>
      <c r="J27" s="84">
        <v>0</v>
      </c>
      <c r="K27" s="6"/>
      <c r="L27" s="84">
        <v>8000</v>
      </c>
      <c r="M27" s="6"/>
      <c r="N27" s="84">
        <v>7984392566</v>
      </c>
      <c r="O27" s="6"/>
      <c r="P27" s="84">
        <v>7915074344</v>
      </c>
      <c r="Q27" s="6"/>
      <c r="R27" s="84">
        <v>69318222</v>
      </c>
      <c r="V27" s="44">
        <v>7.7999999999999996E-3</v>
      </c>
    </row>
    <row r="28" spans="2:22" ht="21.75" customHeight="1" x14ac:dyDescent="0.55000000000000004">
      <c r="B28" s="29" t="s">
        <v>220</v>
      </c>
      <c r="D28" s="84">
        <v>1300</v>
      </c>
      <c r="E28" s="6"/>
      <c r="F28" s="84">
        <v>1075804575</v>
      </c>
      <c r="G28" s="6"/>
      <c r="H28" s="84">
        <v>1233648111</v>
      </c>
      <c r="I28" s="6"/>
      <c r="J28" s="84">
        <v>-157843535</v>
      </c>
      <c r="K28" s="6"/>
      <c r="L28" s="84">
        <v>1300</v>
      </c>
      <c r="M28" s="6"/>
      <c r="N28" s="84">
        <v>1075804575</v>
      </c>
      <c r="O28" s="6"/>
      <c r="P28" s="84">
        <v>1009627920</v>
      </c>
      <c r="Q28" s="6"/>
      <c r="R28" s="84">
        <v>66176655</v>
      </c>
      <c r="V28" s="44">
        <v>6.6E-3</v>
      </c>
    </row>
    <row r="29" spans="2:22" ht="21.75" customHeight="1" x14ac:dyDescent="0.55000000000000004">
      <c r="B29" s="29" t="s">
        <v>271</v>
      </c>
      <c r="D29" s="84">
        <v>1500</v>
      </c>
      <c r="E29" s="6"/>
      <c r="F29" s="84">
        <v>981048652</v>
      </c>
      <c r="G29" s="6"/>
      <c r="H29" s="84">
        <v>950598172</v>
      </c>
      <c r="I29" s="6"/>
      <c r="J29" s="84">
        <v>30450480</v>
      </c>
      <c r="K29" s="6"/>
      <c r="L29" s="84">
        <v>1500</v>
      </c>
      <c r="M29" s="6"/>
      <c r="N29" s="84">
        <v>981048652</v>
      </c>
      <c r="O29" s="6"/>
      <c r="P29" s="84">
        <v>933169105</v>
      </c>
      <c r="Q29" s="6"/>
      <c r="R29" s="84">
        <v>47879547</v>
      </c>
      <c r="V29" s="44">
        <v>5.1000000000000004E-3</v>
      </c>
    </row>
    <row r="30" spans="2:22" ht="21.75" customHeight="1" x14ac:dyDescent="0.55000000000000004">
      <c r="B30" s="29" t="s">
        <v>270</v>
      </c>
      <c r="D30" s="84">
        <v>130000</v>
      </c>
      <c r="E30" s="6"/>
      <c r="F30" s="84">
        <v>1076456745</v>
      </c>
      <c r="G30" s="6"/>
      <c r="H30" s="84">
        <v>1028642940</v>
      </c>
      <c r="I30" s="6"/>
      <c r="J30" s="84">
        <v>47813805</v>
      </c>
      <c r="K30" s="6"/>
      <c r="L30" s="84">
        <v>130000</v>
      </c>
      <c r="M30" s="6"/>
      <c r="N30" s="84">
        <v>1076456745</v>
      </c>
      <c r="O30" s="6"/>
      <c r="P30" s="84">
        <v>1041036797</v>
      </c>
      <c r="Q30" s="6"/>
      <c r="R30" s="84">
        <v>35419948</v>
      </c>
      <c r="V30" s="44">
        <v>4.1000000000000003E-3</v>
      </c>
    </row>
    <row r="31" spans="2:22" ht="21.75" customHeight="1" x14ac:dyDescent="0.55000000000000004">
      <c r="B31" s="29" t="s">
        <v>150</v>
      </c>
      <c r="D31" s="84">
        <v>196</v>
      </c>
      <c r="E31" s="6"/>
      <c r="F31" s="84">
        <v>159852533</v>
      </c>
      <c r="G31" s="6"/>
      <c r="H31" s="84">
        <v>444883402</v>
      </c>
      <c r="I31" s="6"/>
      <c r="J31" s="84">
        <v>-285030868</v>
      </c>
      <c r="K31" s="6"/>
      <c r="L31" s="84">
        <v>196</v>
      </c>
      <c r="M31" s="6"/>
      <c r="N31" s="84">
        <v>159852533</v>
      </c>
      <c r="O31" s="6"/>
      <c r="P31" s="84">
        <v>126242274</v>
      </c>
      <c r="Q31" s="6"/>
      <c r="R31" s="84">
        <v>33610259</v>
      </c>
      <c r="V31" s="44"/>
    </row>
    <row r="32" spans="2:22" ht="21.75" customHeight="1" x14ac:dyDescent="0.55000000000000004">
      <c r="B32" s="29" t="s">
        <v>14</v>
      </c>
      <c r="D32" s="84">
        <v>300000</v>
      </c>
      <c r="E32" s="6"/>
      <c r="F32" s="84">
        <v>1768414950</v>
      </c>
      <c r="G32" s="6"/>
      <c r="H32" s="84">
        <v>2069612078</v>
      </c>
      <c r="I32" s="6"/>
      <c r="J32" s="84">
        <v>-301197128</v>
      </c>
      <c r="K32" s="6"/>
      <c r="L32" s="84">
        <v>300000</v>
      </c>
      <c r="M32" s="6"/>
      <c r="N32" s="84">
        <v>1768414950</v>
      </c>
      <c r="O32" s="6"/>
      <c r="P32" s="84">
        <v>1756486352</v>
      </c>
      <c r="Q32" s="6"/>
      <c r="R32" s="84">
        <v>11928598</v>
      </c>
      <c r="V32" s="44"/>
    </row>
    <row r="33" spans="2:52" ht="21.75" customHeight="1" x14ac:dyDescent="0.55000000000000004">
      <c r="B33" s="29" t="s">
        <v>249</v>
      </c>
      <c r="D33" s="84">
        <v>64777</v>
      </c>
      <c r="E33" s="6"/>
      <c r="F33" s="84">
        <v>222022156</v>
      </c>
      <c r="G33" s="6"/>
      <c r="H33" s="84">
        <v>238635183</v>
      </c>
      <c r="I33" s="6"/>
      <c r="J33" s="84">
        <v>-16613026</v>
      </c>
      <c r="K33" s="6"/>
      <c r="L33" s="84">
        <v>64777</v>
      </c>
      <c r="M33" s="6"/>
      <c r="N33" s="84">
        <v>222022156</v>
      </c>
      <c r="O33" s="6"/>
      <c r="P33" s="84">
        <v>216044566</v>
      </c>
      <c r="Q33" s="6"/>
      <c r="R33" s="84">
        <v>5977590</v>
      </c>
      <c r="V33" s="44"/>
    </row>
    <row r="34" spans="2:52" ht="21.75" customHeight="1" x14ac:dyDescent="0.55000000000000004">
      <c r="B34" s="29" t="s">
        <v>250</v>
      </c>
      <c r="D34" s="84">
        <v>35000</v>
      </c>
      <c r="E34" s="6"/>
      <c r="F34" s="84">
        <v>1462993087</v>
      </c>
      <c r="G34" s="6"/>
      <c r="H34" s="84">
        <v>1623035137</v>
      </c>
      <c r="I34" s="6"/>
      <c r="J34" s="84">
        <v>-160042049</v>
      </c>
      <c r="K34" s="6"/>
      <c r="L34" s="84">
        <v>35000</v>
      </c>
      <c r="M34" s="6"/>
      <c r="N34" s="84">
        <v>1462993087</v>
      </c>
      <c r="O34" s="6"/>
      <c r="P34" s="84">
        <v>1526339839</v>
      </c>
      <c r="Q34" s="6"/>
      <c r="R34" s="84">
        <v>-63346751</v>
      </c>
      <c r="V34" s="44">
        <v>2.7000000000000001E-3</v>
      </c>
    </row>
    <row r="35" spans="2:52" ht="21.75" customHeight="1" x14ac:dyDescent="0.55000000000000004">
      <c r="B35" s="29" t="s">
        <v>151</v>
      </c>
      <c r="D35" s="84">
        <v>20000</v>
      </c>
      <c r="E35" s="6"/>
      <c r="F35" s="84">
        <v>1459265400</v>
      </c>
      <c r="G35" s="6"/>
      <c r="H35" s="84">
        <v>1431370871</v>
      </c>
      <c r="I35" s="6"/>
      <c r="J35" s="84">
        <v>27894529</v>
      </c>
      <c r="K35" s="6"/>
      <c r="L35" s="84">
        <v>20000</v>
      </c>
      <c r="M35" s="6"/>
      <c r="N35" s="84">
        <v>1459265400</v>
      </c>
      <c r="O35" s="6"/>
      <c r="P35" s="84">
        <v>1603402655</v>
      </c>
      <c r="Q35" s="6"/>
      <c r="R35" s="84">
        <v>-144137255</v>
      </c>
      <c r="V35" s="44">
        <v>1.6999999999999999E-3</v>
      </c>
    </row>
    <row r="36" spans="2:52" ht="21.75" customHeight="1" x14ac:dyDescent="0.55000000000000004">
      <c r="B36" s="29" t="s">
        <v>225</v>
      </c>
      <c r="D36" s="84">
        <v>5346458</v>
      </c>
      <c r="E36" s="6"/>
      <c r="F36" s="84">
        <v>11984528026</v>
      </c>
      <c r="G36" s="6"/>
      <c r="H36" s="84">
        <v>13724842633</v>
      </c>
      <c r="I36" s="6"/>
      <c r="J36" s="84">
        <v>-1740314606</v>
      </c>
      <c r="K36" s="6"/>
      <c r="L36" s="84">
        <v>5346458</v>
      </c>
      <c r="M36" s="6"/>
      <c r="N36" s="84">
        <v>11984528026</v>
      </c>
      <c r="O36" s="6"/>
      <c r="P36" s="84">
        <v>12388023625</v>
      </c>
      <c r="Q36" s="6"/>
      <c r="R36" s="84">
        <v>-403495598</v>
      </c>
      <c r="V36" s="44">
        <v>1.4E-3</v>
      </c>
    </row>
    <row r="37" spans="2:52" ht="21.75" customHeight="1" x14ac:dyDescent="0.55000000000000004">
      <c r="B37" s="29" t="s">
        <v>176</v>
      </c>
      <c r="D37" s="84">
        <v>300000</v>
      </c>
      <c r="E37" s="6"/>
      <c r="F37" s="84">
        <v>2833042500</v>
      </c>
      <c r="G37" s="6"/>
      <c r="H37" s="84">
        <v>2970221400</v>
      </c>
      <c r="I37" s="6"/>
      <c r="J37" s="84">
        <v>-137178900</v>
      </c>
      <c r="K37" s="6"/>
      <c r="L37" s="84">
        <v>300000</v>
      </c>
      <c r="M37" s="6"/>
      <c r="N37" s="84">
        <v>2833042500</v>
      </c>
      <c r="O37" s="6"/>
      <c r="P37" s="84">
        <v>3298257916</v>
      </c>
      <c r="Q37" s="6"/>
      <c r="R37" s="84">
        <v>-465215416</v>
      </c>
      <c r="V37" s="44">
        <v>6.9999999999999999E-4</v>
      </c>
      <c r="AJ37" s="29"/>
      <c r="AL37" s="84"/>
      <c r="AM37" s="6"/>
      <c r="AN37" s="84"/>
      <c r="AO37" s="6"/>
      <c r="AP37" s="84"/>
      <c r="AQ37" s="6"/>
      <c r="AR37" s="84"/>
      <c r="AS37" s="6"/>
      <c r="AT37" s="84"/>
      <c r="AU37" s="6"/>
      <c r="AV37" s="84"/>
      <c r="AW37" s="6"/>
      <c r="AX37" s="84"/>
      <c r="AY37" s="6"/>
      <c r="AZ37" s="84"/>
    </row>
    <row r="38" spans="2:52" ht="21.75" customHeight="1" x14ac:dyDescent="0.55000000000000004">
      <c r="B38" s="29" t="s">
        <v>217</v>
      </c>
      <c r="D38" s="84">
        <v>90000</v>
      </c>
      <c r="E38" s="6"/>
      <c r="F38" s="84">
        <v>2699143965</v>
      </c>
      <c r="G38" s="6"/>
      <c r="H38" s="84">
        <v>2783811780</v>
      </c>
      <c r="I38" s="6"/>
      <c r="J38" s="84">
        <v>-84667815</v>
      </c>
      <c r="K38" s="6"/>
      <c r="L38" s="84">
        <v>90000</v>
      </c>
      <c r="M38" s="6"/>
      <c r="N38" s="84">
        <v>2699143965</v>
      </c>
      <c r="O38" s="6"/>
      <c r="P38" s="84">
        <v>3208969895</v>
      </c>
      <c r="Q38" s="6"/>
      <c r="R38" s="84">
        <v>-509825930</v>
      </c>
      <c r="V38" s="44">
        <v>0</v>
      </c>
      <c r="AJ38" s="29"/>
      <c r="AL38" s="84"/>
      <c r="AM38" s="6"/>
      <c r="AN38" s="84"/>
      <c r="AO38" s="6"/>
      <c r="AP38" s="84"/>
      <c r="AQ38" s="6"/>
      <c r="AR38" s="84"/>
      <c r="AS38" s="6"/>
      <c r="AT38" s="84"/>
      <c r="AU38" s="6"/>
      <c r="AV38" s="84"/>
      <c r="AW38" s="6"/>
      <c r="AX38" s="84"/>
      <c r="AY38" s="6"/>
      <c r="AZ38" s="84"/>
    </row>
    <row r="39" spans="2:52" ht="21.75" customHeight="1" x14ac:dyDescent="0.55000000000000004">
      <c r="D39" s="84"/>
      <c r="E39" s="6"/>
      <c r="F39" s="84"/>
      <c r="G39" s="6"/>
      <c r="H39" s="84"/>
      <c r="I39" s="6"/>
      <c r="J39" s="84"/>
      <c r="K39" s="6"/>
      <c r="L39" s="84">
        <v>0</v>
      </c>
      <c r="M39" s="6"/>
      <c r="N39" s="84"/>
      <c r="O39" s="6"/>
      <c r="P39" s="84"/>
      <c r="Q39" s="6"/>
      <c r="R39" s="84"/>
      <c r="V39" s="44">
        <v>-2.8E-3</v>
      </c>
      <c r="AJ39" s="29"/>
      <c r="AL39" s="84"/>
      <c r="AM39" s="6"/>
      <c r="AN39" s="84"/>
      <c r="AO39" s="6"/>
      <c r="AP39" s="84"/>
      <c r="AQ39" s="6"/>
      <c r="AR39" s="84"/>
      <c r="AS39" s="6"/>
      <c r="AT39" s="84"/>
      <c r="AU39" s="6"/>
      <c r="AV39" s="84"/>
      <c r="AW39" s="6"/>
      <c r="AX39" s="84"/>
      <c r="AY39" s="6"/>
      <c r="AZ39" s="84"/>
    </row>
    <row r="40" spans="2:52" ht="21.75" thickBot="1" x14ac:dyDescent="0.6">
      <c r="B40" s="43" t="s">
        <v>84</v>
      </c>
      <c r="D40" s="85">
        <f>SUM(D10:D38)</f>
        <v>6784232</v>
      </c>
      <c r="E40" s="6"/>
      <c r="F40" s="85">
        <f>SUM(F10:F38)</f>
        <v>186090999379</v>
      </c>
      <c r="G40" s="6"/>
      <c r="H40" s="85">
        <f>SUM(H10:H38)</f>
        <v>186689250502</v>
      </c>
      <c r="I40" s="6"/>
      <c r="J40" s="85">
        <f>SUM(J10:J38)</f>
        <v>-598251116</v>
      </c>
      <c r="K40" s="6"/>
      <c r="L40" s="85">
        <f>SUM(L10:L39)</f>
        <v>6784232</v>
      </c>
      <c r="M40" s="6"/>
      <c r="N40" s="85">
        <f>SUM(N10:N38)</f>
        <v>186090999379</v>
      </c>
      <c r="O40" s="6"/>
      <c r="P40" s="85">
        <f>SUM(P10:P38)</f>
        <v>163835799858</v>
      </c>
      <c r="Q40" s="6"/>
      <c r="R40" s="85">
        <f>SUM(R10:R38)</f>
        <v>22255199523</v>
      </c>
      <c r="V40" s="44">
        <v>-6.1000000000000004E-3</v>
      </c>
      <c r="AJ40" s="29"/>
      <c r="AL40" s="84"/>
      <c r="AM40" s="6"/>
      <c r="AN40" s="84"/>
      <c r="AO40" s="6"/>
      <c r="AP40" s="84"/>
      <c r="AQ40" s="6"/>
      <c r="AR40" s="84"/>
      <c r="AS40" s="6"/>
      <c r="AT40" s="84"/>
      <c r="AU40" s="6"/>
      <c r="AV40" s="84"/>
      <c r="AW40" s="6"/>
      <c r="AX40" s="84"/>
      <c r="AY40" s="6"/>
      <c r="AZ40" s="84"/>
    </row>
    <row r="41" spans="2:52" ht="21.75" thickTop="1" x14ac:dyDescent="0.55000000000000004">
      <c r="AJ41" s="29"/>
      <c r="AL41" s="84"/>
      <c r="AM41" s="6"/>
      <c r="AN41" s="84"/>
      <c r="AO41" s="6"/>
      <c r="AP41" s="84"/>
      <c r="AQ41" s="6"/>
      <c r="AR41" s="84"/>
      <c r="AS41" s="6"/>
      <c r="AT41" s="84"/>
      <c r="AU41" s="6"/>
      <c r="AV41" s="84"/>
      <c r="AW41" s="6"/>
      <c r="AX41" s="84"/>
      <c r="AY41" s="6"/>
      <c r="AZ41" s="84"/>
    </row>
    <row r="42" spans="2:52" ht="30" x14ac:dyDescent="0.75">
      <c r="J42" s="54">
        <v>12</v>
      </c>
      <c r="L42" s="28"/>
      <c r="V42" s="4">
        <f>SUM(V10:V40)</f>
        <v>0.38339999999999996</v>
      </c>
      <c r="AJ42" s="29"/>
      <c r="AL42" s="84"/>
      <c r="AM42" s="6"/>
      <c r="AN42" s="84"/>
      <c r="AO42" s="6"/>
      <c r="AP42" s="84"/>
      <c r="AQ42" s="6"/>
      <c r="AR42" s="84"/>
      <c r="AS42" s="6"/>
      <c r="AT42" s="84"/>
      <c r="AU42" s="6"/>
      <c r="AV42" s="84"/>
      <c r="AW42" s="6"/>
      <c r="AX42" s="84"/>
      <c r="AY42" s="6"/>
      <c r="AZ42" s="84"/>
    </row>
    <row r="43" spans="2:52" x14ac:dyDescent="0.55000000000000004">
      <c r="AJ43" s="29"/>
      <c r="AL43" s="84"/>
      <c r="AM43" s="6"/>
      <c r="AN43" s="84"/>
      <c r="AO43" s="6"/>
      <c r="AP43" s="84"/>
      <c r="AQ43" s="6"/>
      <c r="AR43" s="84"/>
      <c r="AS43" s="6"/>
      <c r="AT43" s="84"/>
      <c r="AU43" s="6"/>
      <c r="AV43" s="84"/>
      <c r="AW43" s="6"/>
      <c r="AX43" s="84"/>
      <c r="AY43" s="6"/>
      <c r="AZ43" s="84"/>
    </row>
    <row r="44" spans="2:52" x14ac:dyDescent="0.55000000000000004">
      <c r="AJ44" s="29"/>
      <c r="AL44" s="84"/>
      <c r="AM44" s="6"/>
      <c r="AN44" s="84"/>
      <c r="AO44" s="6"/>
      <c r="AP44" s="84"/>
      <c r="AQ44" s="6"/>
      <c r="AR44" s="84"/>
      <c r="AS44" s="6"/>
      <c r="AT44" s="84"/>
      <c r="AU44" s="6"/>
      <c r="AV44" s="84"/>
      <c r="AW44" s="6"/>
      <c r="AX44" s="84"/>
      <c r="AY44" s="6"/>
      <c r="AZ44" s="84"/>
    </row>
    <row r="45" spans="2:52" x14ac:dyDescent="0.55000000000000004">
      <c r="AJ45" s="29"/>
      <c r="AL45" s="84"/>
      <c r="AM45" s="6"/>
      <c r="AN45" s="84"/>
      <c r="AO45" s="6"/>
      <c r="AP45" s="84"/>
      <c r="AQ45" s="6"/>
      <c r="AR45" s="84"/>
      <c r="AS45" s="6"/>
      <c r="AT45" s="84"/>
      <c r="AU45" s="6"/>
      <c r="AV45" s="84"/>
      <c r="AW45" s="6"/>
      <c r="AX45" s="84"/>
      <c r="AY45" s="6"/>
      <c r="AZ45" s="84"/>
    </row>
    <row r="46" spans="2:52" x14ac:dyDescent="0.55000000000000004">
      <c r="AJ46" s="29"/>
      <c r="AL46" s="84"/>
      <c r="AM46" s="6"/>
      <c r="AN46" s="84"/>
      <c r="AO46" s="6"/>
      <c r="AP46" s="84"/>
      <c r="AQ46" s="6"/>
      <c r="AR46" s="84"/>
      <c r="AS46" s="6"/>
      <c r="AT46" s="84"/>
      <c r="AU46" s="6"/>
      <c r="AV46" s="84"/>
      <c r="AW46" s="6"/>
      <c r="AX46" s="84"/>
      <c r="AY46" s="6"/>
      <c r="AZ46" s="84"/>
    </row>
    <row r="47" spans="2:52" x14ac:dyDescent="0.55000000000000004">
      <c r="AJ47" s="29"/>
      <c r="AL47" s="84"/>
      <c r="AM47" s="6"/>
      <c r="AN47" s="84"/>
      <c r="AO47" s="6"/>
      <c r="AP47" s="84"/>
      <c r="AQ47" s="6"/>
      <c r="AR47" s="84"/>
      <c r="AS47" s="6"/>
      <c r="AT47" s="84"/>
      <c r="AU47" s="6"/>
      <c r="AV47" s="84"/>
      <c r="AW47" s="6"/>
      <c r="AX47" s="84"/>
      <c r="AY47" s="6"/>
      <c r="AZ47" s="84"/>
    </row>
    <row r="48" spans="2:52" x14ac:dyDescent="0.55000000000000004">
      <c r="AJ48" s="29"/>
      <c r="AL48" s="84"/>
      <c r="AM48" s="6"/>
      <c r="AN48" s="84"/>
      <c r="AO48" s="6"/>
      <c r="AP48" s="84"/>
      <c r="AQ48" s="6"/>
      <c r="AR48" s="84"/>
      <c r="AS48" s="6"/>
      <c r="AT48" s="84"/>
      <c r="AU48" s="6"/>
      <c r="AV48" s="84"/>
      <c r="AW48" s="6"/>
      <c r="AX48" s="84"/>
      <c r="AY48" s="6"/>
      <c r="AZ48" s="84"/>
    </row>
    <row r="49" spans="36:52" x14ac:dyDescent="0.55000000000000004">
      <c r="AJ49" s="29"/>
      <c r="AL49" s="84"/>
      <c r="AM49" s="6"/>
      <c r="AN49" s="84"/>
      <c r="AO49" s="6"/>
      <c r="AP49" s="84"/>
      <c r="AQ49" s="6"/>
      <c r="AR49" s="84"/>
      <c r="AS49" s="6"/>
      <c r="AT49" s="84"/>
      <c r="AU49" s="6"/>
      <c r="AV49" s="84"/>
      <c r="AW49" s="6"/>
      <c r="AX49" s="84"/>
      <c r="AY49" s="6"/>
      <c r="AZ49" s="84"/>
    </row>
    <row r="50" spans="36:52" x14ac:dyDescent="0.55000000000000004">
      <c r="AJ50" s="29"/>
      <c r="AL50" s="84"/>
      <c r="AM50" s="6"/>
      <c r="AN50" s="84"/>
      <c r="AO50" s="6"/>
      <c r="AP50" s="84"/>
      <c r="AQ50" s="6"/>
      <c r="AR50" s="84"/>
      <c r="AS50" s="6"/>
      <c r="AT50" s="84"/>
      <c r="AU50" s="6"/>
      <c r="AV50" s="84"/>
      <c r="AW50" s="6"/>
      <c r="AX50" s="84"/>
      <c r="AY50" s="6"/>
      <c r="AZ50" s="84"/>
    </row>
    <row r="51" spans="36:52" x14ac:dyDescent="0.55000000000000004">
      <c r="AJ51" s="29"/>
      <c r="AL51" s="84"/>
      <c r="AM51" s="6"/>
      <c r="AN51" s="84"/>
      <c r="AO51" s="6"/>
      <c r="AP51" s="84"/>
      <c r="AQ51" s="6"/>
      <c r="AR51" s="84"/>
      <c r="AS51" s="6"/>
      <c r="AT51" s="84"/>
      <c r="AU51" s="6"/>
      <c r="AV51" s="84"/>
      <c r="AW51" s="6"/>
      <c r="AX51" s="84"/>
      <c r="AY51" s="6"/>
      <c r="AZ51" s="84"/>
    </row>
    <row r="52" spans="36:52" x14ac:dyDescent="0.55000000000000004">
      <c r="AJ52" s="29"/>
      <c r="AL52" s="84"/>
      <c r="AM52" s="6"/>
      <c r="AN52" s="84"/>
      <c r="AO52" s="6"/>
      <c r="AP52" s="84"/>
      <c r="AQ52" s="6"/>
      <c r="AR52" s="84"/>
      <c r="AS52" s="6"/>
      <c r="AT52" s="84"/>
      <c r="AU52" s="6"/>
      <c r="AV52" s="84"/>
      <c r="AW52" s="6"/>
      <c r="AX52" s="84"/>
      <c r="AY52" s="6"/>
      <c r="AZ52" s="84"/>
    </row>
    <row r="53" spans="36:52" x14ac:dyDescent="0.55000000000000004">
      <c r="AJ53" s="29"/>
      <c r="AL53" s="84"/>
      <c r="AM53" s="6"/>
      <c r="AN53" s="84"/>
      <c r="AO53" s="6"/>
      <c r="AP53" s="84"/>
      <c r="AQ53" s="6"/>
      <c r="AR53" s="84"/>
      <c r="AS53" s="6"/>
      <c r="AT53" s="84"/>
      <c r="AU53" s="6"/>
      <c r="AV53" s="84"/>
      <c r="AW53" s="6"/>
      <c r="AX53" s="84"/>
      <c r="AY53" s="6"/>
      <c r="AZ53" s="84"/>
    </row>
    <row r="54" spans="36:52" x14ac:dyDescent="0.55000000000000004">
      <c r="AJ54" s="29"/>
      <c r="AL54" s="84"/>
      <c r="AM54" s="6"/>
      <c r="AN54" s="84"/>
      <c r="AO54" s="6"/>
      <c r="AP54" s="84"/>
      <c r="AQ54" s="6"/>
      <c r="AR54" s="84"/>
      <c r="AS54" s="6"/>
      <c r="AT54" s="84"/>
      <c r="AU54" s="6"/>
      <c r="AV54" s="84"/>
      <c r="AW54" s="6"/>
      <c r="AX54" s="84"/>
      <c r="AY54" s="6"/>
      <c r="AZ54" s="84"/>
    </row>
    <row r="55" spans="36:52" x14ac:dyDescent="0.55000000000000004">
      <c r="AJ55" s="29"/>
      <c r="AL55" s="84"/>
      <c r="AM55" s="6"/>
      <c r="AN55" s="84"/>
      <c r="AO55" s="6"/>
      <c r="AP55" s="84"/>
      <c r="AQ55" s="6"/>
      <c r="AR55" s="84"/>
      <c r="AS55" s="6"/>
      <c r="AT55" s="84"/>
      <c r="AU55" s="6"/>
      <c r="AV55" s="84"/>
      <c r="AW55" s="6"/>
      <c r="AX55" s="84"/>
      <c r="AY55" s="6"/>
      <c r="AZ55" s="84"/>
    </row>
  </sheetData>
  <sortState xmlns:xlrd2="http://schemas.microsoft.com/office/spreadsheetml/2017/richdata2" ref="B10:R38">
    <sortCondition descending="1" ref="R10:R3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61"/>
  <sheetViews>
    <sheetView rightToLeft="1" view="pageBreakPreview" topLeftCell="A37" zoomScale="85" zoomScaleNormal="85" zoomScaleSheetLayoutView="85" workbookViewId="0">
      <selection activeCell="H65" sqref="H65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2:28" ht="30" x14ac:dyDescent="0.55000000000000004">
      <c r="B3" s="148" t="s">
        <v>48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2:28" ht="30" x14ac:dyDescent="0.55000000000000004">
      <c r="B4" s="148" t="s">
        <v>276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</row>
    <row r="6" spans="2:28" ht="30" x14ac:dyDescent="0.55000000000000004">
      <c r="B6" s="13" t="s">
        <v>120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78" t="s">
        <v>1</v>
      </c>
      <c r="D8" s="148" t="s">
        <v>50</v>
      </c>
      <c r="E8" s="148" t="s">
        <v>50</v>
      </c>
      <c r="F8" s="148" t="s">
        <v>50</v>
      </c>
      <c r="G8" s="148" t="s">
        <v>50</v>
      </c>
      <c r="H8" s="148" t="s">
        <v>50</v>
      </c>
      <c r="I8" s="148" t="s">
        <v>50</v>
      </c>
      <c r="J8" s="148" t="s">
        <v>50</v>
      </c>
      <c r="L8" s="148" t="s">
        <v>51</v>
      </c>
      <c r="M8" s="148" t="s">
        <v>51</v>
      </c>
      <c r="N8" s="148" t="s">
        <v>51</v>
      </c>
      <c r="O8" s="148" t="s">
        <v>51</v>
      </c>
      <c r="P8" s="148" t="s">
        <v>51</v>
      </c>
      <c r="Q8" s="148" t="s">
        <v>51</v>
      </c>
      <c r="R8" s="148" t="s">
        <v>51</v>
      </c>
    </row>
    <row r="9" spans="2:28" s="4" customFormat="1" ht="63" customHeight="1" x14ac:dyDescent="0.55000000000000004">
      <c r="B9" s="178" t="s">
        <v>1</v>
      </c>
      <c r="D9" s="151" t="s">
        <v>5</v>
      </c>
      <c r="E9" s="41"/>
      <c r="F9" s="151" t="s">
        <v>65</v>
      </c>
      <c r="G9" s="41"/>
      <c r="H9" s="151" t="s">
        <v>66</v>
      </c>
      <c r="I9" s="41"/>
      <c r="J9" s="151" t="s">
        <v>68</v>
      </c>
      <c r="L9" s="151" t="s">
        <v>5</v>
      </c>
      <c r="M9" s="41"/>
      <c r="N9" s="151" t="s">
        <v>65</v>
      </c>
      <c r="O9" s="41"/>
      <c r="P9" s="151" t="s">
        <v>66</v>
      </c>
      <c r="Q9" s="41"/>
      <c r="R9" s="151" t="s">
        <v>68</v>
      </c>
    </row>
    <row r="10" spans="2:28" x14ac:dyDescent="0.55000000000000004">
      <c r="B10" s="37" t="s">
        <v>180</v>
      </c>
      <c r="D10" s="147">
        <v>7000</v>
      </c>
      <c r="E10" s="87"/>
      <c r="F10" s="147">
        <v>4892813021</v>
      </c>
      <c r="G10" s="87"/>
      <c r="H10" s="147">
        <v>3966712724</v>
      </c>
      <c r="I10" s="87"/>
      <c r="J10" s="147">
        <v>926100297</v>
      </c>
      <c r="K10" s="87"/>
      <c r="L10" s="147">
        <v>42900</v>
      </c>
      <c r="M10" s="87"/>
      <c r="N10" s="147">
        <v>29163494180</v>
      </c>
      <c r="O10" s="87"/>
      <c r="P10" s="147">
        <v>23726701908</v>
      </c>
      <c r="Q10" s="87"/>
      <c r="R10" s="147">
        <v>5436792272</v>
      </c>
      <c r="V10" s="116">
        <v>6.5500000000000003E-2</v>
      </c>
    </row>
    <row r="11" spans="2:28" x14ac:dyDescent="0.55000000000000004">
      <c r="B11" s="2" t="s">
        <v>183</v>
      </c>
      <c r="D11" s="89">
        <v>7000</v>
      </c>
      <c r="E11" s="87"/>
      <c r="F11" s="89">
        <v>4724213583</v>
      </c>
      <c r="G11" s="87"/>
      <c r="H11" s="89">
        <v>3981665650</v>
      </c>
      <c r="I11" s="87"/>
      <c r="J11" s="89">
        <v>742547933</v>
      </c>
      <c r="K11" s="87"/>
      <c r="L11" s="89">
        <v>30800</v>
      </c>
      <c r="M11" s="87"/>
      <c r="N11" s="89">
        <v>20483586688</v>
      </c>
      <c r="O11" s="87"/>
      <c r="P11" s="89">
        <v>17447604382</v>
      </c>
      <c r="Q11" s="87"/>
      <c r="R11" s="89">
        <v>3035982306</v>
      </c>
      <c r="V11" s="116"/>
    </row>
    <row r="12" spans="2:28" x14ac:dyDescent="0.55000000000000004">
      <c r="B12" s="2" t="s">
        <v>179</v>
      </c>
      <c r="D12" s="89">
        <v>0</v>
      </c>
      <c r="E12" s="87"/>
      <c r="F12" s="89">
        <v>0</v>
      </c>
      <c r="G12" s="87"/>
      <c r="H12" s="89">
        <v>0</v>
      </c>
      <c r="I12" s="87"/>
      <c r="J12" s="89">
        <v>0</v>
      </c>
      <c r="K12" s="87"/>
      <c r="L12" s="89">
        <v>574276</v>
      </c>
      <c r="M12" s="87"/>
      <c r="N12" s="89">
        <v>8479711851</v>
      </c>
      <c r="O12" s="87"/>
      <c r="P12" s="89">
        <v>5503081317</v>
      </c>
      <c r="Q12" s="87"/>
      <c r="R12" s="89">
        <v>2976630534</v>
      </c>
      <c r="V12" s="116"/>
    </row>
    <row r="13" spans="2:28" x14ac:dyDescent="0.55000000000000004">
      <c r="B13" s="2" t="s">
        <v>189</v>
      </c>
      <c r="D13" s="89">
        <v>0</v>
      </c>
      <c r="E13" s="87"/>
      <c r="F13" s="89">
        <v>0</v>
      </c>
      <c r="G13" s="87"/>
      <c r="H13" s="89">
        <v>0</v>
      </c>
      <c r="I13" s="87"/>
      <c r="J13" s="89">
        <v>0</v>
      </c>
      <c r="K13" s="87"/>
      <c r="L13" s="89">
        <v>857261</v>
      </c>
      <c r="M13" s="87"/>
      <c r="N13" s="89">
        <v>12308514933</v>
      </c>
      <c r="O13" s="87"/>
      <c r="P13" s="89">
        <v>10643482110</v>
      </c>
      <c r="Q13" s="87"/>
      <c r="R13" s="89">
        <v>1665032823</v>
      </c>
      <c r="V13" s="116"/>
    </row>
    <row r="14" spans="2:28" x14ac:dyDescent="0.55000000000000004">
      <c r="B14" s="2" t="s">
        <v>191</v>
      </c>
      <c r="D14" s="89">
        <v>39361</v>
      </c>
      <c r="E14" s="87"/>
      <c r="F14" s="89">
        <v>995644577</v>
      </c>
      <c r="G14" s="87"/>
      <c r="H14" s="89">
        <v>815793829</v>
      </c>
      <c r="I14" s="87"/>
      <c r="J14" s="89">
        <v>179850748</v>
      </c>
      <c r="K14" s="87"/>
      <c r="L14" s="89">
        <v>280000</v>
      </c>
      <c r="M14" s="87"/>
      <c r="N14" s="89">
        <v>6860718059</v>
      </c>
      <c r="O14" s="87"/>
      <c r="P14" s="89">
        <v>5803263901</v>
      </c>
      <c r="Q14" s="87"/>
      <c r="R14" s="89">
        <v>1057454158</v>
      </c>
      <c r="V14" s="116"/>
    </row>
    <row r="15" spans="2:28" x14ac:dyDescent="0.55000000000000004">
      <c r="B15" s="2" t="s">
        <v>203</v>
      </c>
      <c r="D15" s="89">
        <v>0</v>
      </c>
      <c r="E15" s="87"/>
      <c r="F15" s="89">
        <v>0</v>
      </c>
      <c r="G15" s="87"/>
      <c r="H15" s="89">
        <v>0</v>
      </c>
      <c r="I15" s="87"/>
      <c r="J15" s="89">
        <v>0</v>
      </c>
      <c r="K15" s="87"/>
      <c r="L15" s="89">
        <v>16000</v>
      </c>
      <c r="M15" s="87"/>
      <c r="N15" s="89">
        <v>15967397732</v>
      </c>
      <c r="O15" s="87"/>
      <c r="P15" s="89">
        <v>15109859157</v>
      </c>
      <c r="Q15" s="87"/>
      <c r="R15" s="89">
        <v>857538575</v>
      </c>
      <c r="V15" s="116"/>
    </row>
    <row r="16" spans="2:28" x14ac:dyDescent="0.55000000000000004">
      <c r="B16" s="2" t="s">
        <v>192</v>
      </c>
      <c r="D16" s="89">
        <v>0</v>
      </c>
      <c r="E16" s="87"/>
      <c r="F16" s="89">
        <v>0</v>
      </c>
      <c r="G16" s="87"/>
      <c r="H16" s="89">
        <v>0</v>
      </c>
      <c r="I16" s="87"/>
      <c r="J16" s="89">
        <v>0</v>
      </c>
      <c r="K16" s="87"/>
      <c r="L16" s="89">
        <v>500000</v>
      </c>
      <c r="M16" s="87"/>
      <c r="N16" s="89">
        <v>4476360041</v>
      </c>
      <c r="O16" s="87"/>
      <c r="P16" s="89">
        <v>3653133750</v>
      </c>
      <c r="Q16" s="87"/>
      <c r="R16" s="89">
        <v>823226291</v>
      </c>
      <c r="V16" s="116"/>
    </row>
    <row r="17" spans="2:22" x14ac:dyDescent="0.55000000000000004">
      <c r="B17" s="2" t="s">
        <v>186</v>
      </c>
      <c r="D17" s="89">
        <v>0</v>
      </c>
      <c r="E17" s="87"/>
      <c r="F17" s="89">
        <v>0</v>
      </c>
      <c r="G17" s="87"/>
      <c r="H17" s="89">
        <v>0</v>
      </c>
      <c r="I17" s="87"/>
      <c r="J17" s="89">
        <v>0</v>
      </c>
      <c r="K17" s="87"/>
      <c r="L17" s="89">
        <v>10000</v>
      </c>
      <c r="M17" s="87"/>
      <c r="N17" s="89">
        <v>10000000000</v>
      </c>
      <c r="O17" s="87"/>
      <c r="P17" s="89">
        <v>9185752176</v>
      </c>
      <c r="Q17" s="87"/>
      <c r="R17" s="89">
        <v>814247824</v>
      </c>
      <c r="V17" s="116"/>
    </row>
    <row r="18" spans="2:22" x14ac:dyDescent="0.55000000000000004">
      <c r="B18" s="2" t="s">
        <v>156</v>
      </c>
      <c r="D18" s="89">
        <v>0</v>
      </c>
      <c r="E18" s="87"/>
      <c r="F18" s="89">
        <v>0</v>
      </c>
      <c r="G18" s="87"/>
      <c r="H18" s="89">
        <v>0</v>
      </c>
      <c r="I18" s="87"/>
      <c r="J18" s="89">
        <v>0</v>
      </c>
      <c r="K18" s="87"/>
      <c r="L18" s="89">
        <v>10000</v>
      </c>
      <c r="M18" s="87"/>
      <c r="N18" s="89">
        <v>9697242060</v>
      </c>
      <c r="O18" s="87"/>
      <c r="P18" s="89">
        <v>8898386876</v>
      </c>
      <c r="Q18" s="87"/>
      <c r="R18" s="89">
        <v>798855184</v>
      </c>
      <c r="V18" s="116"/>
    </row>
    <row r="19" spans="2:22" x14ac:dyDescent="0.55000000000000004">
      <c r="B19" s="2" t="s">
        <v>219</v>
      </c>
      <c r="D19" s="89">
        <v>0</v>
      </c>
      <c r="E19" s="87"/>
      <c r="F19" s="89">
        <v>0</v>
      </c>
      <c r="G19" s="87"/>
      <c r="H19" s="89">
        <v>0</v>
      </c>
      <c r="I19" s="87"/>
      <c r="J19" s="89">
        <v>0</v>
      </c>
      <c r="K19" s="87"/>
      <c r="L19" s="89">
        <v>10000</v>
      </c>
      <c r="M19" s="87"/>
      <c r="N19" s="89">
        <v>10000000000</v>
      </c>
      <c r="O19" s="87"/>
      <c r="P19" s="89">
        <v>9237323958</v>
      </c>
      <c r="Q19" s="87"/>
      <c r="R19" s="89">
        <v>762676042</v>
      </c>
      <c r="V19" s="116"/>
    </row>
    <row r="20" spans="2:22" x14ac:dyDescent="0.55000000000000004">
      <c r="B20" s="2" t="s">
        <v>161</v>
      </c>
      <c r="D20" s="89">
        <v>0</v>
      </c>
      <c r="E20" s="87"/>
      <c r="F20" s="89">
        <v>0</v>
      </c>
      <c r="G20" s="87"/>
      <c r="H20" s="89">
        <v>0</v>
      </c>
      <c r="I20" s="87"/>
      <c r="J20" s="89">
        <v>0</v>
      </c>
      <c r="K20" s="87"/>
      <c r="L20" s="89">
        <v>7200</v>
      </c>
      <c r="M20" s="87"/>
      <c r="N20" s="89">
        <v>7200000000</v>
      </c>
      <c r="O20" s="87"/>
      <c r="P20" s="89">
        <v>6478825500</v>
      </c>
      <c r="Q20" s="87"/>
      <c r="R20" s="89">
        <v>721174500</v>
      </c>
      <c r="V20" s="116"/>
    </row>
    <row r="21" spans="2:22" x14ac:dyDescent="0.55000000000000004">
      <c r="B21" s="2" t="s">
        <v>199</v>
      </c>
      <c r="D21" s="89">
        <v>0</v>
      </c>
      <c r="E21" s="87"/>
      <c r="F21" s="89">
        <v>0</v>
      </c>
      <c r="G21" s="87"/>
      <c r="H21" s="89">
        <v>0</v>
      </c>
      <c r="I21" s="87"/>
      <c r="J21" s="89">
        <v>0</v>
      </c>
      <c r="K21" s="87"/>
      <c r="L21" s="89">
        <v>15600</v>
      </c>
      <c r="M21" s="87"/>
      <c r="N21" s="89">
        <v>15600000000</v>
      </c>
      <c r="O21" s="87"/>
      <c r="P21" s="89">
        <v>14967613381</v>
      </c>
      <c r="Q21" s="87"/>
      <c r="R21" s="89">
        <v>632386619</v>
      </c>
      <c r="V21" s="116"/>
    </row>
    <row r="22" spans="2:22" x14ac:dyDescent="0.55000000000000004">
      <c r="B22" s="2" t="s">
        <v>198</v>
      </c>
      <c r="D22" s="89">
        <v>31080</v>
      </c>
      <c r="E22" s="87"/>
      <c r="F22" s="89">
        <v>754148760</v>
      </c>
      <c r="G22" s="87"/>
      <c r="H22" s="89">
        <v>751261874</v>
      </c>
      <c r="I22" s="87"/>
      <c r="J22" s="89">
        <v>2886886</v>
      </c>
      <c r="K22" s="87"/>
      <c r="L22" s="89">
        <v>359000</v>
      </c>
      <c r="M22" s="87"/>
      <c r="N22" s="89">
        <v>9306594525</v>
      </c>
      <c r="O22" s="87"/>
      <c r="P22" s="89">
        <v>8677703115</v>
      </c>
      <c r="Q22" s="87"/>
      <c r="R22" s="89">
        <v>628891410</v>
      </c>
      <c r="V22" s="116"/>
    </row>
    <row r="23" spans="2:22" x14ac:dyDescent="0.55000000000000004">
      <c r="B23" s="2" t="s">
        <v>194</v>
      </c>
      <c r="D23" s="89">
        <v>0</v>
      </c>
      <c r="E23" s="87"/>
      <c r="F23" s="89">
        <v>0</v>
      </c>
      <c r="G23" s="87"/>
      <c r="H23" s="89">
        <v>0</v>
      </c>
      <c r="I23" s="87"/>
      <c r="J23" s="89">
        <v>0</v>
      </c>
      <c r="K23" s="87"/>
      <c r="L23" s="89">
        <v>6600</v>
      </c>
      <c r="M23" s="87"/>
      <c r="N23" s="89">
        <v>6471419411</v>
      </c>
      <c r="O23" s="87"/>
      <c r="P23" s="89">
        <v>5996990494</v>
      </c>
      <c r="Q23" s="87"/>
      <c r="R23" s="89">
        <v>474428917</v>
      </c>
      <c r="V23" s="116"/>
    </row>
    <row r="24" spans="2:22" x14ac:dyDescent="0.55000000000000004">
      <c r="B24" s="2" t="s">
        <v>101</v>
      </c>
      <c r="D24" s="89">
        <v>0</v>
      </c>
      <c r="E24" s="87"/>
      <c r="F24" s="89">
        <v>0</v>
      </c>
      <c r="G24" s="87"/>
      <c r="H24" s="89">
        <v>0</v>
      </c>
      <c r="I24" s="87"/>
      <c r="J24" s="89">
        <v>0</v>
      </c>
      <c r="K24" s="87"/>
      <c r="L24" s="89">
        <v>11800</v>
      </c>
      <c r="M24" s="87"/>
      <c r="N24" s="89">
        <v>8693528015</v>
      </c>
      <c r="O24" s="87"/>
      <c r="P24" s="89">
        <v>8257812480</v>
      </c>
      <c r="Q24" s="87"/>
      <c r="R24" s="89">
        <v>435715535</v>
      </c>
      <c r="V24" s="116"/>
    </row>
    <row r="25" spans="2:22" x14ac:dyDescent="0.55000000000000004">
      <c r="B25" s="2" t="s">
        <v>202</v>
      </c>
      <c r="D25" s="89">
        <v>0</v>
      </c>
      <c r="E25" s="87"/>
      <c r="F25" s="89">
        <v>0</v>
      </c>
      <c r="G25" s="87"/>
      <c r="H25" s="89">
        <v>0</v>
      </c>
      <c r="I25" s="87"/>
      <c r="J25" s="89">
        <v>0</v>
      </c>
      <c r="K25" s="87"/>
      <c r="L25" s="89">
        <v>12100</v>
      </c>
      <c r="M25" s="87"/>
      <c r="N25" s="89">
        <v>11388316189</v>
      </c>
      <c r="O25" s="87"/>
      <c r="P25" s="89">
        <v>11019916991</v>
      </c>
      <c r="Q25" s="87"/>
      <c r="R25" s="89">
        <v>368399198</v>
      </c>
      <c r="V25" s="116"/>
    </row>
    <row r="26" spans="2:22" x14ac:dyDescent="0.55000000000000004">
      <c r="B26" s="2" t="s">
        <v>150</v>
      </c>
      <c r="D26" s="89">
        <v>2000</v>
      </c>
      <c r="E26" s="87"/>
      <c r="F26" s="89">
        <v>1537121347</v>
      </c>
      <c r="G26" s="87"/>
      <c r="H26" s="89">
        <v>1288186474</v>
      </c>
      <c r="I26" s="87"/>
      <c r="J26" s="89">
        <v>248934873</v>
      </c>
      <c r="K26" s="87"/>
      <c r="L26" s="89">
        <v>3804</v>
      </c>
      <c r="M26" s="87"/>
      <c r="N26" s="89">
        <v>2814048945</v>
      </c>
      <c r="O26" s="87"/>
      <c r="P26" s="89">
        <v>2450130673</v>
      </c>
      <c r="Q26" s="87"/>
      <c r="R26" s="89">
        <v>363918272</v>
      </c>
      <c r="V26" s="116"/>
    </row>
    <row r="27" spans="2:22" x14ac:dyDescent="0.55000000000000004">
      <c r="B27" s="2" t="s">
        <v>197</v>
      </c>
      <c r="D27" s="89">
        <v>0</v>
      </c>
      <c r="E27" s="87"/>
      <c r="F27" s="89">
        <v>0</v>
      </c>
      <c r="G27" s="87"/>
      <c r="H27" s="89">
        <v>0</v>
      </c>
      <c r="I27" s="87"/>
      <c r="J27" s="89">
        <v>0</v>
      </c>
      <c r="K27" s="87"/>
      <c r="L27" s="89">
        <v>492596</v>
      </c>
      <c r="M27" s="87"/>
      <c r="N27" s="89">
        <v>4815046192</v>
      </c>
      <c r="O27" s="87"/>
      <c r="P27" s="89">
        <v>4460948940</v>
      </c>
      <c r="Q27" s="87"/>
      <c r="R27" s="89">
        <v>354097252</v>
      </c>
      <c r="V27" s="116">
        <v>5.4600000000000003E-2</v>
      </c>
    </row>
    <row r="28" spans="2:22" x14ac:dyDescent="0.55000000000000004">
      <c r="B28" s="2" t="s">
        <v>216</v>
      </c>
      <c r="D28" s="89">
        <v>70000</v>
      </c>
      <c r="E28" s="87"/>
      <c r="F28" s="89">
        <v>3378136243</v>
      </c>
      <c r="G28" s="87"/>
      <c r="H28" s="89">
        <v>3193096359</v>
      </c>
      <c r="I28" s="87"/>
      <c r="J28" s="89">
        <v>185039884</v>
      </c>
      <c r="K28" s="87"/>
      <c r="L28" s="89">
        <v>150000</v>
      </c>
      <c r="M28" s="87"/>
      <c r="N28" s="89">
        <v>7147573848</v>
      </c>
      <c r="O28" s="87"/>
      <c r="P28" s="89">
        <v>6842349340</v>
      </c>
      <c r="Q28" s="87"/>
      <c r="R28" s="89">
        <v>305224508</v>
      </c>
      <c r="V28" s="116">
        <v>5.3400000000000003E-2</v>
      </c>
    </row>
    <row r="29" spans="2:22" x14ac:dyDescent="0.55000000000000004">
      <c r="B29" s="2" t="s">
        <v>218</v>
      </c>
      <c r="D29" s="89">
        <v>0</v>
      </c>
      <c r="E29" s="87"/>
      <c r="F29" s="89">
        <v>0</v>
      </c>
      <c r="G29" s="87"/>
      <c r="H29" s="89">
        <v>0</v>
      </c>
      <c r="I29" s="87"/>
      <c r="J29" s="89">
        <v>0</v>
      </c>
      <c r="K29" s="87"/>
      <c r="L29" s="89">
        <v>5000</v>
      </c>
      <c r="M29" s="87"/>
      <c r="N29" s="89">
        <v>5000000000</v>
      </c>
      <c r="O29" s="87"/>
      <c r="P29" s="89">
        <v>4710353595</v>
      </c>
      <c r="Q29" s="87"/>
      <c r="R29" s="89">
        <v>289646405</v>
      </c>
      <c r="V29" s="116"/>
    </row>
    <row r="30" spans="2:22" x14ac:dyDescent="0.55000000000000004">
      <c r="B30" s="2" t="s">
        <v>251</v>
      </c>
      <c r="D30" s="89">
        <v>0</v>
      </c>
      <c r="E30" s="87"/>
      <c r="F30" s="89">
        <v>0</v>
      </c>
      <c r="G30" s="87"/>
      <c r="H30" s="89">
        <v>0</v>
      </c>
      <c r="I30" s="87"/>
      <c r="J30" s="89">
        <v>0</v>
      </c>
      <c r="K30" s="87"/>
      <c r="L30" s="89">
        <v>200000</v>
      </c>
      <c r="M30" s="87"/>
      <c r="N30" s="89">
        <v>1177261887</v>
      </c>
      <c r="O30" s="87"/>
      <c r="P30" s="89">
        <v>931545345</v>
      </c>
      <c r="Q30" s="87"/>
      <c r="R30" s="89">
        <v>245716542</v>
      </c>
      <c r="V30" s="116"/>
    </row>
    <row r="31" spans="2:22" x14ac:dyDescent="0.55000000000000004">
      <c r="B31" s="2" t="s">
        <v>225</v>
      </c>
      <c r="D31" s="89">
        <v>2900001</v>
      </c>
      <c r="E31" s="87"/>
      <c r="F31" s="89">
        <v>6930714593</v>
      </c>
      <c r="G31" s="87"/>
      <c r="H31" s="89">
        <v>6719454433</v>
      </c>
      <c r="I31" s="87"/>
      <c r="J31" s="89">
        <v>211260160</v>
      </c>
      <c r="K31" s="87"/>
      <c r="L31" s="89">
        <v>2900001</v>
      </c>
      <c r="M31" s="87"/>
      <c r="N31" s="89">
        <v>6930714593</v>
      </c>
      <c r="O31" s="87"/>
      <c r="P31" s="89">
        <v>6719454433</v>
      </c>
      <c r="Q31" s="87"/>
      <c r="R31" s="89">
        <v>211260160</v>
      </c>
      <c r="V31" s="116"/>
    </row>
    <row r="32" spans="2:22" x14ac:dyDescent="0.55000000000000004">
      <c r="B32" s="2" t="s">
        <v>220</v>
      </c>
      <c r="D32" s="89">
        <v>8500</v>
      </c>
      <c r="E32" s="87"/>
      <c r="F32" s="89">
        <v>6671290611</v>
      </c>
      <c r="G32" s="87"/>
      <c r="H32" s="89">
        <v>6601413326</v>
      </c>
      <c r="I32" s="87"/>
      <c r="J32" s="89">
        <v>69877285</v>
      </c>
      <c r="K32" s="87"/>
      <c r="L32" s="89">
        <v>14600</v>
      </c>
      <c r="M32" s="87"/>
      <c r="N32" s="89">
        <v>11044247871</v>
      </c>
      <c r="O32" s="87"/>
      <c r="P32" s="89">
        <v>10902176681</v>
      </c>
      <c r="Q32" s="87"/>
      <c r="R32" s="89">
        <v>142071190</v>
      </c>
      <c r="V32" s="116"/>
    </row>
    <row r="33" spans="2:22" x14ac:dyDescent="0.55000000000000004">
      <c r="B33" s="2" t="s">
        <v>200</v>
      </c>
      <c r="D33" s="89">
        <v>0</v>
      </c>
      <c r="E33" s="87"/>
      <c r="F33" s="89">
        <v>0</v>
      </c>
      <c r="G33" s="87"/>
      <c r="H33" s="89">
        <v>0</v>
      </c>
      <c r="I33" s="87"/>
      <c r="J33" s="89">
        <v>0</v>
      </c>
      <c r="K33" s="87"/>
      <c r="L33" s="89">
        <v>7300</v>
      </c>
      <c r="M33" s="87"/>
      <c r="N33" s="89">
        <v>7300000000</v>
      </c>
      <c r="O33" s="87"/>
      <c r="P33" s="89">
        <v>7183921848</v>
      </c>
      <c r="Q33" s="87"/>
      <c r="R33" s="89">
        <v>116078152</v>
      </c>
      <c r="V33" s="116">
        <v>4.36E-2</v>
      </c>
    </row>
    <row r="34" spans="2:22" x14ac:dyDescent="0.55000000000000004">
      <c r="B34" s="2" t="s">
        <v>98</v>
      </c>
      <c r="D34" s="89">
        <v>0</v>
      </c>
      <c r="E34" s="87"/>
      <c r="F34" s="89">
        <v>0</v>
      </c>
      <c r="G34" s="87"/>
      <c r="H34" s="89">
        <v>0</v>
      </c>
      <c r="I34" s="87"/>
      <c r="J34" s="89">
        <v>0</v>
      </c>
      <c r="K34" s="87"/>
      <c r="L34" s="89">
        <v>3900</v>
      </c>
      <c r="M34" s="87"/>
      <c r="N34" s="89">
        <v>2892225693</v>
      </c>
      <c r="O34" s="87"/>
      <c r="P34" s="89">
        <v>2796815815</v>
      </c>
      <c r="Q34" s="87"/>
      <c r="R34" s="89">
        <v>95409878</v>
      </c>
      <c r="V34" s="116"/>
    </row>
    <row r="35" spans="2:22" x14ac:dyDescent="0.55000000000000004">
      <c r="B35" s="2" t="s">
        <v>249</v>
      </c>
      <c r="D35" s="89">
        <v>0</v>
      </c>
      <c r="E35" s="87"/>
      <c r="F35" s="89">
        <v>0</v>
      </c>
      <c r="G35" s="87"/>
      <c r="H35" s="89">
        <v>0</v>
      </c>
      <c r="I35" s="87"/>
      <c r="J35" s="89">
        <v>0</v>
      </c>
      <c r="K35" s="87"/>
      <c r="L35" s="89">
        <v>335223</v>
      </c>
      <c r="M35" s="87"/>
      <c r="N35" s="89">
        <v>1176989534</v>
      </c>
      <c r="O35" s="87"/>
      <c r="P35" s="89">
        <v>1118037389</v>
      </c>
      <c r="Q35" s="87"/>
      <c r="R35" s="89">
        <v>58952145</v>
      </c>
      <c r="V35" s="116"/>
    </row>
    <row r="36" spans="2:22" x14ac:dyDescent="0.55000000000000004">
      <c r="B36" s="2" t="s">
        <v>267</v>
      </c>
      <c r="D36" s="89">
        <v>5000</v>
      </c>
      <c r="E36" s="87"/>
      <c r="F36" s="89">
        <v>3239412750</v>
      </c>
      <c r="G36" s="87"/>
      <c r="H36" s="89">
        <v>3197079364</v>
      </c>
      <c r="I36" s="87"/>
      <c r="J36" s="89">
        <v>42333386</v>
      </c>
      <c r="K36" s="87"/>
      <c r="L36" s="89">
        <v>5000</v>
      </c>
      <c r="M36" s="87"/>
      <c r="N36" s="89">
        <v>3239412750</v>
      </c>
      <c r="O36" s="87"/>
      <c r="P36" s="89">
        <v>3197079364</v>
      </c>
      <c r="Q36" s="87"/>
      <c r="R36" s="89">
        <v>42333386</v>
      </c>
      <c r="V36" s="116"/>
    </row>
    <row r="37" spans="2:22" x14ac:dyDescent="0.55000000000000004">
      <c r="B37" s="2" t="s">
        <v>103</v>
      </c>
      <c r="D37" s="89">
        <v>0</v>
      </c>
      <c r="E37" s="87"/>
      <c r="F37" s="89">
        <v>0</v>
      </c>
      <c r="G37" s="87"/>
      <c r="H37" s="89">
        <v>0</v>
      </c>
      <c r="I37" s="87"/>
      <c r="J37" s="89">
        <v>0</v>
      </c>
      <c r="K37" s="87"/>
      <c r="L37" s="89">
        <v>600</v>
      </c>
      <c r="M37" s="87"/>
      <c r="N37" s="89">
        <v>443019690</v>
      </c>
      <c r="O37" s="87"/>
      <c r="P37" s="89">
        <v>403982833</v>
      </c>
      <c r="Q37" s="87"/>
      <c r="R37" s="89">
        <v>39036857</v>
      </c>
      <c r="V37" s="116"/>
    </row>
    <row r="38" spans="2:22" x14ac:dyDescent="0.55000000000000004">
      <c r="B38" s="2" t="s">
        <v>153</v>
      </c>
      <c r="D38" s="89">
        <v>0</v>
      </c>
      <c r="E38" s="87"/>
      <c r="F38" s="89">
        <v>0</v>
      </c>
      <c r="G38" s="87"/>
      <c r="H38" s="89">
        <v>0</v>
      </c>
      <c r="I38" s="87"/>
      <c r="J38" s="89">
        <v>0</v>
      </c>
      <c r="K38" s="87"/>
      <c r="L38" s="89">
        <v>80706</v>
      </c>
      <c r="M38" s="87"/>
      <c r="N38" s="89">
        <v>1130381514</v>
      </c>
      <c r="O38" s="87"/>
      <c r="P38" s="89">
        <v>1095082160</v>
      </c>
      <c r="Q38" s="87"/>
      <c r="R38" s="89">
        <v>35299354</v>
      </c>
      <c r="V38" s="116"/>
    </row>
    <row r="39" spans="2:22" x14ac:dyDescent="0.55000000000000004">
      <c r="B39" s="2" t="s">
        <v>271</v>
      </c>
      <c r="D39" s="89">
        <v>0</v>
      </c>
      <c r="E39" s="87"/>
      <c r="F39" s="89">
        <v>0</v>
      </c>
      <c r="G39" s="87"/>
      <c r="H39" s="89">
        <v>0</v>
      </c>
      <c r="I39" s="87"/>
      <c r="J39" s="89">
        <v>0</v>
      </c>
      <c r="K39" s="87"/>
      <c r="L39" s="89">
        <v>2000</v>
      </c>
      <c r="M39" s="87"/>
      <c r="N39" s="89">
        <v>1256292261</v>
      </c>
      <c r="O39" s="87"/>
      <c r="P39" s="89">
        <v>1244225475</v>
      </c>
      <c r="Q39" s="87"/>
      <c r="R39" s="89">
        <v>12066786</v>
      </c>
      <c r="V39" s="116"/>
    </row>
    <row r="40" spans="2:22" x14ac:dyDescent="0.55000000000000004">
      <c r="B40" s="2" t="s">
        <v>170</v>
      </c>
      <c r="D40" s="89">
        <v>0</v>
      </c>
      <c r="E40" s="87"/>
      <c r="F40" s="89">
        <v>0</v>
      </c>
      <c r="G40" s="87"/>
      <c r="H40" s="89">
        <v>0</v>
      </c>
      <c r="I40" s="87"/>
      <c r="J40" s="89">
        <v>0</v>
      </c>
      <c r="K40" s="87"/>
      <c r="L40" s="89">
        <v>500</v>
      </c>
      <c r="M40" s="87"/>
      <c r="N40" s="89">
        <v>335489184</v>
      </c>
      <c r="O40" s="87"/>
      <c r="P40" s="89">
        <v>326189109</v>
      </c>
      <c r="Q40" s="87"/>
      <c r="R40" s="89">
        <v>9300075</v>
      </c>
      <c r="V40" s="116"/>
    </row>
    <row r="41" spans="2:22" x14ac:dyDescent="0.55000000000000004">
      <c r="B41" s="2" t="s">
        <v>159</v>
      </c>
      <c r="D41" s="89">
        <v>0</v>
      </c>
      <c r="E41" s="87"/>
      <c r="F41" s="89">
        <v>0</v>
      </c>
      <c r="G41" s="87"/>
      <c r="H41" s="89">
        <v>0</v>
      </c>
      <c r="I41" s="87"/>
      <c r="J41" s="89">
        <v>0</v>
      </c>
      <c r="K41" s="87"/>
      <c r="L41" s="89">
        <v>600</v>
      </c>
      <c r="M41" s="87"/>
      <c r="N41" s="89">
        <v>600000000</v>
      </c>
      <c r="O41" s="87"/>
      <c r="P41" s="89">
        <v>591888700</v>
      </c>
      <c r="Q41" s="87"/>
      <c r="R41" s="89">
        <v>8111300</v>
      </c>
      <c r="V41" s="116"/>
    </row>
    <row r="42" spans="2:22" x14ac:dyDescent="0.55000000000000004">
      <c r="B42" s="2" t="s">
        <v>204</v>
      </c>
      <c r="D42" s="89">
        <v>0</v>
      </c>
      <c r="E42" s="87"/>
      <c r="F42" s="89">
        <v>0</v>
      </c>
      <c r="G42" s="87"/>
      <c r="H42" s="89">
        <v>0</v>
      </c>
      <c r="I42" s="87"/>
      <c r="J42" s="89">
        <v>0</v>
      </c>
      <c r="K42" s="87"/>
      <c r="L42" s="89">
        <v>200</v>
      </c>
      <c r="M42" s="87"/>
      <c r="N42" s="89">
        <v>179561451</v>
      </c>
      <c r="O42" s="87"/>
      <c r="P42" s="89">
        <v>172024168</v>
      </c>
      <c r="Q42" s="87"/>
      <c r="R42" s="89">
        <v>7537283</v>
      </c>
      <c r="V42" s="116"/>
    </row>
    <row r="43" spans="2:22" x14ac:dyDescent="0.55000000000000004">
      <c r="B43" s="2" t="s">
        <v>193</v>
      </c>
      <c r="D43" s="89">
        <v>0</v>
      </c>
      <c r="E43" s="87"/>
      <c r="F43" s="89">
        <v>0</v>
      </c>
      <c r="G43" s="87"/>
      <c r="H43" s="89">
        <v>0</v>
      </c>
      <c r="I43" s="87"/>
      <c r="J43" s="89">
        <v>0</v>
      </c>
      <c r="K43" s="87"/>
      <c r="L43" s="89">
        <v>940</v>
      </c>
      <c r="M43" s="87"/>
      <c r="N43" s="89">
        <v>23313457</v>
      </c>
      <c r="O43" s="87"/>
      <c r="P43" s="89">
        <v>16753917</v>
      </c>
      <c r="Q43" s="87"/>
      <c r="R43" s="89">
        <v>6559540</v>
      </c>
      <c r="V43" s="116"/>
    </row>
    <row r="44" spans="2:22" x14ac:dyDescent="0.55000000000000004">
      <c r="B44" s="2" t="s">
        <v>205</v>
      </c>
      <c r="D44" s="89">
        <v>0</v>
      </c>
      <c r="E44" s="87"/>
      <c r="F44" s="89">
        <v>0</v>
      </c>
      <c r="G44" s="87"/>
      <c r="H44" s="89">
        <v>0</v>
      </c>
      <c r="I44" s="87"/>
      <c r="J44" s="89">
        <v>0</v>
      </c>
      <c r="K44" s="87"/>
      <c r="L44" s="89">
        <v>71</v>
      </c>
      <c r="M44" s="87"/>
      <c r="N44" s="89">
        <v>1482131</v>
      </c>
      <c r="O44" s="87"/>
      <c r="P44" s="89">
        <v>891145</v>
      </c>
      <c r="Q44" s="87"/>
      <c r="R44" s="89">
        <v>590986</v>
      </c>
      <c r="V44" s="116"/>
    </row>
    <row r="45" spans="2:22" x14ac:dyDescent="0.55000000000000004">
      <c r="B45" s="2" t="s">
        <v>169</v>
      </c>
      <c r="D45" s="89">
        <v>0</v>
      </c>
      <c r="E45" s="87"/>
      <c r="F45" s="89">
        <v>0</v>
      </c>
      <c r="G45" s="87"/>
      <c r="H45" s="89">
        <v>0</v>
      </c>
      <c r="I45" s="87"/>
      <c r="J45" s="89">
        <v>0</v>
      </c>
      <c r="K45" s="87"/>
      <c r="L45" s="89">
        <v>60981</v>
      </c>
      <c r="M45" s="87"/>
      <c r="N45" s="89">
        <v>849958463</v>
      </c>
      <c r="O45" s="87"/>
      <c r="P45" s="89">
        <v>849866645</v>
      </c>
      <c r="Q45" s="87"/>
      <c r="R45" s="89">
        <v>91817</v>
      </c>
      <c r="V45" s="116"/>
    </row>
    <row r="46" spans="2:22" x14ac:dyDescent="0.55000000000000004">
      <c r="B46" s="2" t="s">
        <v>152</v>
      </c>
      <c r="D46" s="89">
        <v>0</v>
      </c>
      <c r="E46" s="87"/>
      <c r="F46" s="89">
        <v>0</v>
      </c>
      <c r="G46" s="87"/>
      <c r="H46" s="89">
        <v>0</v>
      </c>
      <c r="I46" s="87"/>
      <c r="J46" s="89">
        <v>0</v>
      </c>
      <c r="K46" s="87"/>
      <c r="L46" s="89">
        <v>1</v>
      </c>
      <c r="M46" s="87"/>
      <c r="N46" s="89">
        <v>1</v>
      </c>
      <c r="O46" s="87"/>
      <c r="P46" s="89">
        <v>9701</v>
      </c>
      <c r="Q46" s="87"/>
      <c r="R46" s="89">
        <v>-9700</v>
      </c>
      <c r="V46" s="116"/>
    </row>
    <row r="47" spans="2:22" x14ac:dyDescent="0.55000000000000004">
      <c r="B47" s="2" t="s">
        <v>13</v>
      </c>
      <c r="D47" s="89">
        <v>0</v>
      </c>
      <c r="E47" s="87"/>
      <c r="F47" s="89">
        <v>0</v>
      </c>
      <c r="G47" s="87"/>
      <c r="H47" s="89">
        <v>0</v>
      </c>
      <c r="I47" s="87"/>
      <c r="J47" s="89">
        <v>0</v>
      </c>
      <c r="K47" s="87"/>
      <c r="L47" s="89">
        <v>937</v>
      </c>
      <c r="M47" s="87"/>
      <c r="N47" s="89">
        <v>5318438</v>
      </c>
      <c r="O47" s="87"/>
      <c r="P47" s="89">
        <v>5796558</v>
      </c>
      <c r="Q47" s="87"/>
      <c r="R47" s="89">
        <v>-478120</v>
      </c>
      <c r="V47" s="116"/>
    </row>
    <row r="48" spans="2:22" x14ac:dyDescent="0.55000000000000004">
      <c r="B48" s="2" t="s">
        <v>154</v>
      </c>
      <c r="D48" s="89">
        <v>464</v>
      </c>
      <c r="E48" s="87"/>
      <c r="F48" s="89">
        <v>46</v>
      </c>
      <c r="G48" s="87"/>
      <c r="H48" s="89">
        <v>1825123</v>
      </c>
      <c r="I48" s="87"/>
      <c r="J48" s="89">
        <v>-1825076</v>
      </c>
      <c r="K48" s="87"/>
      <c r="L48" s="89">
        <v>469</v>
      </c>
      <c r="M48" s="87"/>
      <c r="N48" s="89">
        <v>51</v>
      </c>
      <c r="O48" s="87"/>
      <c r="P48" s="89">
        <v>1844790</v>
      </c>
      <c r="Q48" s="87"/>
      <c r="R48" s="89">
        <v>-1844738</v>
      </c>
      <c r="V48" s="116"/>
    </row>
    <row r="49" spans="2:22" x14ac:dyDescent="0.55000000000000004">
      <c r="B49" s="2" t="s">
        <v>14</v>
      </c>
      <c r="D49" s="89">
        <v>600000</v>
      </c>
      <c r="E49" s="87"/>
      <c r="F49" s="89">
        <v>3616922115</v>
      </c>
      <c r="G49" s="87"/>
      <c r="H49" s="89">
        <v>3512972722</v>
      </c>
      <c r="I49" s="87"/>
      <c r="J49" s="89">
        <v>103949393</v>
      </c>
      <c r="K49" s="87"/>
      <c r="L49" s="89">
        <v>832075</v>
      </c>
      <c r="M49" s="87"/>
      <c r="N49" s="89">
        <v>4841908135</v>
      </c>
      <c r="O49" s="87"/>
      <c r="P49" s="89">
        <v>4871761263</v>
      </c>
      <c r="Q49" s="87"/>
      <c r="R49" s="89">
        <v>-29853128</v>
      </c>
      <c r="V49" s="116"/>
    </row>
    <row r="50" spans="2:22" x14ac:dyDescent="0.55000000000000004">
      <c r="B50" s="2" t="s">
        <v>151</v>
      </c>
      <c r="D50" s="89">
        <v>16434</v>
      </c>
      <c r="E50" s="87"/>
      <c r="F50" s="89">
        <v>1205612875</v>
      </c>
      <c r="G50" s="87"/>
      <c r="H50" s="89">
        <v>1317515952</v>
      </c>
      <c r="I50" s="87"/>
      <c r="J50" s="89">
        <v>-111903077</v>
      </c>
      <c r="K50" s="87"/>
      <c r="L50" s="89">
        <v>16434</v>
      </c>
      <c r="M50" s="87"/>
      <c r="N50" s="89">
        <v>1205612875</v>
      </c>
      <c r="O50" s="87"/>
      <c r="P50" s="89">
        <v>1317515952</v>
      </c>
      <c r="Q50" s="87"/>
      <c r="R50" s="89">
        <v>-111903077</v>
      </c>
      <c r="V50" s="116"/>
    </row>
    <row r="51" spans="2:22" x14ac:dyDescent="0.55000000000000004">
      <c r="B51" s="2" t="s">
        <v>269</v>
      </c>
      <c r="D51" s="89">
        <v>270000</v>
      </c>
      <c r="E51" s="87"/>
      <c r="F51" s="89">
        <v>2114940790</v>
      </c>
      <c r="G51" s="87"/>
      <c r="H51" s="89">
        <v>2228723822</v>
      </c>
      <c r="I51" s="87"/>
      <c r="J51" s="89">
        <v>-113783032</v>
      </c>
      <c r="K51" s="87"/>
      <c r="L51" s="89">
        <v>270000</v>
      </c>
      <c r="M51" s="87"/>
      <c r="N51" s="89">
        <v>2114940790</v>
      </c>
      <c r="O51" s="87"/>
      <c r="P51" s="89">
        <v>2228723822</v>
      </c>
      <c r="Q51" s="87"/>
      <c r="R51" s="89">
        <v>-113783032</v>
      </c>
      <c r="V51" s="116"/>
    </row>
    <row r="52" spans="2:22" x14ac:dyDescent="0.55000000000000004">
      <c r="B52" s="2" t="s">
        <v>217</v>
      </c>
      <c r="D52" s="89">
        <v>57553</v>
      </c>
      <c r="E52" s="87"/>
      <c r="F52" s="89">
        <v>1848651885</v>
      </c>
      <c r="G52" s="87"/>
      <c r="H52" s="89">
        <v>2052064936</v>
      </c>
      <c r="I52" s="87"/>
      <c r="J52" s="89">
        <v>-203413051</v>
      </c>
      <c r="K52" s="87"/>
      <c r="L52" s="89">
        <v>60000</v>
      </c>
      <c r="M52" s="87"/>
      <c r="N52" s="89">
        <v>1927438630</v>
      </c>
      <c r="O52" s="87"/>
      <c r="P52" s="89">
        <v>2139313262</v>
      </c>
      <c r="Q52" s="87"/>
      <c r="R52" s="89">
        <v>-211874632</v>
      </c>
      <c r="V52" s="116"/>
    </row>
    <row r="53" spans="2:22" x14ac:dyDescent="0.55000000000000004">
      <c r="B53" s="2" t="s">
        <v>176</v>
      </c>
      <c r="D53" s="89">
        <v>0</v>
      </c>
      <c r="E53" s="87"/>
      <c r="F53" s="89">
        <v>0</v>
      </c>
      <c r="G53" s="87"/>
      <c r="H53" s="89">
        <v>0</v>
      </c>
      <c r="I53" s="87"/>
      <c r="J53" s="89">
        <v>0</v>
      </c>
      <c r="K53" s="87"/>
      <c r="L53" s="89">
        <v>220000</v>
      </c>
      <c r="M53" s="87"/>
      <c r="N53" s="89">
        <v>2121302745</v>
      </c>
      <c r="O53" s="87"/>
      <c r="P53" s="89">
        <v>2418722444</v>
      </c>
      <c r="Q53" s="87"/>
      <c r="R53" s="89">
        <v>-297419699</v>
      </c>
      <c r="V53" s="116"/>
    </row>
    <row r="54" spans="2:22" x14ac:dyDescent="0.55000000000000004">
      <c r="B54" s="2" t="s">
        <v>155</v>
      </c>
      <c r="D54" s="89">
        <v>0</v>
      </c>
      <c r="E54" s="87"/>
      <c r="F54" s="89">
        <v>0</v>
      </c>
      <c r="G54" s="87"/>
      <c r="H54" s="89">
        <v>0</v>
      </c>
      <c r="I54" s="87"/>
      <c r="J54" s="89">
        <v>0</v>
      </c>
      <c r="K54" s="87"/>
      <c r="L54" s="89">
        <v>106000</v>
      </c>
      <c r="M54" s="87"/>
      <c r="N54" s="89">
        <v>7316595640</v>
      </c>
      <c r="O54" s="87"/>
      <c r="P54" s="89">
        <v>7659294417</v>
      </c>
      <c r="Q54" s="87"/>
      <c r="R54" s="89">
        <v>-342698777</v>
      </c>
      <c r="V54" s="116"/>
    </row>
    <row r="55" spans="2:22" x14ac:dyDescent="0.55000000000000004">
      <c r="B55" s="2" t="s">
        <v>226</v>
      </c>
      <c r="D55" s="89">
        <v>0</v>
      </c>
      <c r="E55" s="87"/>
      <c r="F55" s="89">
        <v>0</v>
      </c>
      <c r="G55" s="87"/>
      <c r="H55" s="89">
        <v>0</v>
      </c>
      <c r="I55" s="87"/>
      <c r="J55" s="89">
        <v>0</v>
      </c>
      <c r="K55" s="87"/>
      <c r="L55" s="89">
        <v>40000</v>
      </c>
      <c r="M55" s="87"/>
      <c r="N55" s="89">
        <v>3754383164</v>
      </c>
      <c r="O55" s="87"/>
      <c r="P55" s="89">
        <v>4285691620</v>
      </c>
      <c r="Q55" s="87"/>
      <c r="R55" s="89">
        <v>-531308456</v>
      </c>
      <c r="V55" s="116"/>
    </row>
    <row r="56" spans="2:22" x14ac:dyDescent="0.55000000000000004">
      <c r="B56" s="2" t="s">
        <v>190</v>
      </c>
      <c r="D56" s="89">
        <v>0</v>
      </c>
      <c r="E56" s="87"/>
      <c r="F56" s="89">
        <v>0</v>
      </c>
      <c r="G56" s="87"/>
      <c r="H56" s="89">
        <v>0</v>
      </c>
      <c r="I56" s="87"/>
      <c r="J56" s="89">
        <v>0</v>
      </c>
      <c r="K56" s="87"/>
      <c r="L56" s="89">
        <v>41000</v>
      </c>
      <c r="M56" s="87"/>
      <c r="N56" s="89">
        <v>5380971363</v>
      </c>
      <c r="O56" s="87"/>
      <c r="P56" s="89">
        <v>7601003325</v>
      </c>
      <c r="Q56" s="87"/>
      <c r="R56" s="89">
        <v>-2220031962</v>
      </c>
      <c r="V56" s="116">
        <v>2.8000000000000001E-2</v>
      </c>
    </row>
    <row r="57" spans="2:22" x14ac:dyDescent="0.55000000000000004">
      <c r="B57" s="2" t="s">
        <v>178</v>
      </c>
      <c r="D57" s="89">
        <v>350000</v>
      </c>
      <c r="E57" s="87"/>
      <c r="F57" s="89">
        <v>8289141515</v>
      </c>
      <c r="G57" s="87"/>
      <c r="H57" s="89">
        <v>11213381025</v>
      </c>
      <c r="I57" s="87"/>
      <c r="J57" s="89">
        <v>-2924239510</v>
      </c>
      <c r="K57" s="87"/>
      <c r="L57" s="89">
        <v>400000</v>
      </c>
      <c r="M57" s="87"/>
      <c r="N57" s="89">
        <v>9426834170</v>
      </c>
      <c r="O57" s="87"/>
      <c r="P57" s="89">
        <v>12815292600</v>
      </c>
      <c r="Q57" s="87"/>
      <c r="R57" s="89">
        <v>-3388458430</v>
      </c>
      <c r="V57" s="116"/>
    </row>
    <row r="58" spans="2:22" x14ac:dyDescent="0.55000000000000004">
      <c r="D58" s="3"/>
      <c r="F58" s="3"/>
      <c r="H58" s="3"/>
      <c r="J58" s="3"/>
      <c r="L58" s="3"/>
      <c r="N58" s="3"/>
      <c r="P58" s="3"/>
      <c r="R58" s="3"/>
    </row>
    <row r="59" spans="2:22" ht="21.75" thickBot="1" x14ac:dyDescent="0.6">
      <c r="B59" s="30" t="s">
        <v>84</v>
      </c>
      <c r="D59" s="9">
        <f>SUM(D10:D58)</f>
        <v>4364393</v>
      </c>
      <c r="E59" s="9">
        <f t="shared" ref="E59:Q59" si="0">SUM(E10:E56)</f>
        <v>0</v>
      </c>
      <c r="F59" s="9">
        <f>SUM(F10:F58)</f>
        <v>50198764711</v>
      </c>
      <c r="G59" s="9">
        <f t="shared" si="0"/>
        <v>0</v>
      </c>
      <c r="H59" s="9">
        <f>SUM(H10:H58)</f>
        <v>50841147613</v>
      </c>
      <c r="I59" s="9">
        <f t="shared" si="0"/>
        <v>0</v>
      </c>
      <c r="J59" s="9">
        <f>SUM(J10:J58)</f>
        <v>-642382901</v>
      </c>
      <c r="K59" s="9">
        <f t="shared" si="0"/>
        <v>0</v>
      </c>
      <c r="L59" s="9">
        <f>SUM(L10:L58)</f>
        <v>8994475</v>
      </c>
      <c r="M59" s="9">
        <f t="shared" si="0"/>
        <v>0</v>
      </c>
      <c r="N59" s="9">
        <f>SUM(N10:N58)</f>
        <v>282549209150</v>
      </c>
      <c r="O59" s="9">
        <f t="shared" si="0"/>
        <v>0</v>
      </c>
      <c r="P59" s="9">
        <f>SUM(P10:P58)</f>
        <v>265966138825</v>
      </c>
      <c r="Q59" s="9">
        <f t="shared" si="0"/>
        <v>0</v>
      </c>
      <c r="R59" s="64">
        <f>SUM(R10:R58)</f>
        <v>16583070325</v>
      </c>
    </row>
    <row r="60" spans="2:22" ht="21.75" thickTop="1" x14ac:dyDescent="0.55000000000000004"/>
    <row r="61" spans="2:22" ht="26.25" x14ac:dyDescent="0.65">
      <c r="J61" s="26">
        <v>13</v>
      </c>
    </row>
  </sheetData>
  <sortState xmlns:xlrd2="http://schemas.microsoft.com/office/spreadsheetml/2017/richdata2" ref="B10:R56">
    <sortCondition descending="1" ref="R10:R56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4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5"/>
  <sheetViews>
    <sheetView rightToLeft="1" view="pageBreakPreview" topLeftCell="A16" zoomScale="85" zoomScaleNormal="70" zoomScaleSheetLayoutView="85" workbookViewId="0">
      <selection activeCell="D40" sqref="D40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6"/>
      <c r="R2" s="16"/>
      <c r="S2" s="16"/>
      <c r="T2" s="16"/>
      <c r="U2" s="16"/>
    </row>
    <row r="3" spans="2:28" ht="30" x14ac:dyDescent="0.6">
      <c r="B3" s="148" t="s">
        <v>48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6"/>
      <c r="R3" s="16"/>
    </row>
    <row r="4" spans="2:28" ht="30" x14ac:dyDescent="0.6">
      <c r="B4" s="148" t="s">
        <v>276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6"/>
      <c r="R4" s="16"/>
    </row>
    <row r="5" spans="2:28" ht="54" customHeight="1" x14ac:dyDescent="0.6"/>
    <row r="6" spans="2:28" s="2" customFormat="1" ht="30" x14ac:dyDescent="0.55000000000000004">
      <c r="B6" s="13" t="s">
        <v>121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15" customFormat="1" ht="27" customHeight="1" x14ac:dyDescent="0.6">
      <c r="B7" s="149" t="s">
        <v>52</v>
      </c>
      <c r="D7" s="150" t="s">
        <v>50</v>
      </c>
      <c r="E7" s="150" t="s">
        <v>50</v>
      </c>
      <c r="F7" s="150" t="s">
        <v>50</v>
      </c>
      <c r="G7" s="150" t="s">
        <v>50</v>
      </c>
      <c r="H7" s="150" t="s">
        <v>50</v>
      </c>
      <c r="I7" s="150" t="s">
        <v>50</v>
      </c>
      <c r="J7" s="150" t="s">
        <v>50</v>
      </c>
      <c r="L7" s="150" t="s">
        <v>51</v>
      </c>
      <c r="M7" s="150" t="s">
        <v>51</v>
      </c>
      <c r="N7" s="150" t="s">
        <v>51</v>
      </c>
      <c r="O7" s="150" t="s">
        <v>51</v>
      </c>
      <c r="P7" s="150" t="s">
        <v>51</v>
      </c>
      <c r="Q7" s="150" t="s">
        <v>51</v>
      </c>
      <c r="R7" s="150" t="s">
        <v>51</v>
      </c>
    </row>
    <row r="8" spans="2:28" s="45" customFormat="1" ht="48" customHeight="1" x14ac:dyDescent="0.75">
      <c r="B8" s="149" t="s">
        <v>52</v>
      </c>
      <c r="D8" s="190" t="s">
        <v>73</v>
      </c>
      <c r="E8" s="46"/>
      <c r="F8" s="190" t="s">
        <v>70</v>
      </c>
      <c r="G8" s="46"/>
      <c r="H8" s="190" t="s">
        <v>71</v>
      </c>
      <c r="I8" s="46"/>
      <c r="J8" s="190" t="s">
        <v>74</v>
      </c>
      <c r="L8" s="190" t="s">
        <v>73</v>
      </c>
      <c r="M8" s="46"/>
      <c r="N8" s="190" t="s">
        <v>70</v>
      </c>
      <c r="O8" s="46"/>
      <c r="P8" s="190" t="s">
        <v>71</v>
      </c>
      <c r="Q8" s="46"/>
      <c r="R8" s="190" t="s">
        <v>74</v>
      </c>
    </row>
    <row r="9" spans="2:28" ht="21.75" x14ac:dyDescent="0.6">
      <c r="B9" s="41" t="s">
        <v>180</v>
      </c>
      <c r="C9" s="4"/>
      <c r="D9" s="83">
        <v>0</v>
      </c>
      <c r="E9" s="6"/>
      <c r="F9" s="83">
        <v>577422344</v>
      </c>
      <c r="G9" s="6"/>
      <c r="H9" s="83">
        <v>926100297</v>
      </c>
      <c r="I9" s="6"/>
      <c r="J9" s="83">
        <v>1503522641</v>
      </c>
      <c r="K9" s="6"/>
      <c r="L9" s="83">
        <v>0</v>
      </c>
      <c r="M9" s="6"/>
      <c r="N9" s="83">
        <v>11426841777</v>
      </c>
      <c r="O9" s="6"/>
      <c r="P9" s="83">
        <v>5436792272</v>
      </c>
      <c r="Q9" s="4"/>
      <c r="R9" s="83">
        <v>16863634049</v>
      </c>
    </row>
    <row r="10" spans="2:28" ht="21.75" x14ac:dyDescent="0.6">
      <c r="B10" s="4" t="s">
        <v>156</v>
      </c>
      <c r="C10" s="4"/>
      <c r="D10" s="84">
        <v>451597572</v>
      </c>
      <c r="E10" s="6"/>
      <c r="F10" s="84">
        <v>-25341905</v>
      </c>
      <c r="G10" s="6"/>
      <c r="H10" s="84">
        <v>0</v>
      </c>
      <c r="I10" s="6"/>
      <c r="J10" s="84">
        <v>426255667</v>
      </c>
      <c r="K10" s="6"/>
      <c r="L10" s="84">
        <v>6097654251</v>
      </c>
      <c r="M10" s="6"/>
      <c r="N10" s="84">
        <v>3321313304</v>
      </c>
      <c r="O10" s="6"/>
      <c r="P10" s="84">
        <v>798855184</v>
      </c>
      <c r="Q10" s="4"/>
      <c r="R10" s="84">
        <v>10217822739</v>
      </c>
      <c r="V10" s="119">
        <v>6.5500000000000003E-2</v>
      </c>
    </row>
    <row r="11" spans="2:28" ht="21.75" x14ac:dyDescent="0.6">
      <c r="B11" s="4" t="s">
        <v>99</v>
      </c>
      <c r="C11" s="4"/>
      <c r="D11" s="84">
        <v>0</v>
      </c>
      <c r="E11" s="6"/>
      <c r="F11" s="84">
        <v>497023653</v>
      </c>
      <c r="G11" s="6"/>
      <c r="H11" s="84">
        <v>0</v>
      </c>
      <c r="I11" s="6"/>
      <c r="J11" s="84">
        <v>497023653</v>
      </c>
      <c r="K11" s="6"/>
      <c r="L11" s="84">
        <v>0</v>
      </c>
      <c r="M11" s="6"/>
      <c r="N11" s="84">
        <v>3056105065</v>
      </c>
      <c r="O11" s="6"/>
      <c r="P11" s="84">
        <v>0</v>
      </c>
      <c r="Q11" s="4"/>
      <c r="R11" s="84">
        <v>3056105065</v>
      </c>
      <c r="V11" s="119">
        <v>5.4600000000000003E-2</v>
      </c>
    </row>
    <row r="12" spans="2:28" ht="21.75" x14ac:dyDescent="0.6">
      <c r="B12" s="4" t="s">
        <v>183</v>
      </c>
      <c r="C12" s="4"/>
      <c r="D12" s="84">
        <v>0</v>
      </c>
      <c r="E12" s="6"/>
      <c r="F12" s="84">
        <v>0</v>
      </c>
      <c r="G12" s="6"/>
      <c r="H12" s="84">
        <v>742547933</v>
      </c>
      <c r="I12" s="6"/>
      <c r="J12" s="84">
        <v>742547933</v>
      </c>
      <c r="K12" s="6"/>
      <c r="L12" s="84">
        <v>0</v>
      </c>
      <c r="M12" s="6"/>
      <c r="N12" s="84">
        <v>0</v>
      </c>
      <c r="O12" s="6"/>
      <c r="P12" s="84">
        <v>3035982306</v>
      </c>
      <c r="Q12" s="4"/>
      <c r="R12" s="84">
        <v>3035982306</v>
      </c>
      <c r="V12" s="119">
        <v>5.3400000000000003E-2</v>
      </c>
    </row>
    <row r="13" spans="2:28" ht="21.75" x14ac:dyDescent="0.6">
      <c r="B13" s="4" t="s">
        <v>161</v>
      </c>
      <c r="C13" s="4"/>
      <c r="D13" s="84">
        <v>0</v>
      </c>
      <c r="E13" s="6"/>
      <c r="F13" s="84">
        <v>0</v>
      </c>
      <c r="G13" s="6"/>
      <c r="H13" s="84">
        <v>0</v>
      </c>
      <c r="I13" s="6"/>
      <c r="J13" s="84">
        <v>0</v>
      </c>
      <c r="K13" s="6"/>
      <c r="L13" s="84">
        <v>1018692721</v>
      </c>
      <c r="M13" s="6"/>
      <c r="N13" s="84">
        <v>0</v>
      </c>
      <c r="O13" s="6"/>
      <c r="P13" s="84">
        <v>721174500</v>
      </c>
      <c r="Q13" s="4"/>
      <c r="R13" s="84">
        <v>1739867221</v>
      </c>
      <c r="V13" s="119">
        <v>4.36E-2</v>
      </c>
    </row>
    <row r="14" spans="2:28" ht="21.75" x14ac:dyDescent="0.6">
      <c r="B14" s="4" t="s">
        <v>104</v>
      </c>
      <c r="C14" s="4"/>
      <c r="D14" s="84">
        <v>124333124</v>
      </c>
      <c r="E14" s="6"/>
      <c r="F14" s="84">
        <v>0</v>
      </c>
      <c r="G14" s="6"/>
      <c r="H14" s="84">
        <v>0</v>
      </c>
      <c r="I14" s="6"/>
      <c r="J14" s="84">
        <v>124333124</v>
      </c>
      <c r="K14" s="6"/>
      <c r="L14" s="84">
        <v>1319292851</v>
      </c>
      <c r="M14" s="6"/>
      <c r="N14" s="84">
        <v>368733155</v>
      </c>
      <c r="O14" s="6"/>
      <c r="P14" s="84">
        <v>0</v>
      </c>
      <c r="Q14" s="4"/>
      <c r="R14" s="84">
        <v>1688026006</v>
      </c>
      <c r="V14" s="119">
        <v>2.8000000000000001E-2</v>
      </c>
    </row>
    <row r="15" spans="2:28" ht="21.75" x14ac:dyDescent="0.6">
      <c r="B15" s="4" t="s">
        <v>242</v>
      </c>
      <c r="C15" s="4"/>
      <c r="D15" s="84">
        <v>0</v>
      </c>
      <c r="E15" s="6"/>
      <c r="F15" s="84">
        <v>342111381</v>
      </c>
      <c r="G15" s="6"/>
      <c r="H15" s="84">
        <v>0</v>
      </c>
      <c r="I15" s="6"/>
      <c r="J15" s="84">
        <v>342111381</v>
      </c>
      <c r="K15" s="6"/>
      <c r="L15" s="84">
        <v>0</v>
      </c>
      <c r="M15" s="6"/>
      <c r="N15" s="84">
        <v>1190653960</v>
      </c>
      <c r="O15" s="6"/>
      <c r="P15" s="84">
        <v>0</v>
      </c>
      <c r="Q15" s="4"/>
      <c r="R15" s="84">
        <v>1190653960</v>
      </c>
      <c r="V15" s="119">
        <v>2.2200000000000001E-2</v>
      </c>
    </row>
    <row r="16" spans="2:28" ht="21.75" x14ac:dyDescent="0.6">
      <c r="B16" s="4" t="s">
        <v>101</v>
      </c>
      <c r="C16" s="4"/>
      <c r="D16" s="84">
        <v>0</v>
      </c>
      <c r="E16" s="6"/>
      <c r="F16" s="84">
        <v>170074349</v>
      </c>
      <c r="G16" s="6"/>
      <c r="H16" s="84">
        <v>0</v>
      </c>
      <c r="I16" s="6"/>
      <c r="J16" s="84">
        <v>170074349</v>
      </c>
      <c r="K16" s="6"/>
      <c r="L16" s="84">
        <v>0</v>
      </c>
      <c r="M16" s="6"/>
      <c r="N16" s="84">
        <v>652362605</v>
      </c>
      <c r="O16" s="6"/>
      <c r="P16" s="84">
        <v>435715535</v>
      </c>
      <c r="Q16" s="4"/>
      <c r="R16" s="84">
        <v>1088078140</v>
      </c>
      <c r="V16" s="119">
        <v>1.9199999999999998E-2</v>
      </c>
    </row>
    <row r="17" spans="2:22" ht="21.75" x14ac:dyDescent="0.6">
      <c r="B17" s="4" t="s">
        <v>203</v>
      </c>
      <c r="C17" s="4"/>
      <c r="D17" s="84">
        <v>0</v>
      </c>
      <c r="E17" s="6"/>
      <c r="F17" s="84">
        <v>0</v>
      </c>
      <c r="G17" s="6"/>
      <c r="H17" s="84">
        <v>0</v>
      </c>
      <c r="I17" s="6"/>
      <c r="J17" s="84">
        <v>0</v>
      </c>
      <c r="K17" s="6"/>
      <c r="L17" s="84">
        <v>0</v>
      </c>
      <c r="M17" s="6"/>
      <c r="N17" s="84">
        <v>0</v>
      </c>
      <c r="O17" s="6"/>
      <c r="P17" s="84">
        <v>857538575</v>
      </c>
      <c r="Q17" s="4"/>
      <c r="R17" s="84">
        <v>857538575</v>
      </c>
      <c r="V17" s="119">
        <v>1.38E-2</v>
      </c>
    </row>
    <row r="18" spans="2:22" ht="21.75" x14ac:dyDescent="0.6">
      <c r="B18" s="4" t="s">
        <v>186</v>
      </c>
      <c r="C18" s="4"/>
      <c r="D18" s="84">
        <v>0</v>
      </c>
      <c r="E18" s="6"/>
      <c r="F18" s="84">
        <v>0</v>
      </c>
      <c r="G18" s="6"/>
      <c r="H18" s="84">
        <v>0</v>
      </c>
      <c r="I18" s="6"/>
      <c r="J18" s="84">
        <v>0</v>
      </c>
      <c r="K18" s="6"/>
      <c r="L18" s="84">
        <v>0</v>
      </c>
      <c r="M18" s="6"/>
      <c r="N18" s="84">
        <v>0</v>
      </c>
      <c r="O18" s="6"/>
      <c r="P18" s="84">
        <v>814247824</v>
      </c>
      <c r="Q18" s="4"/>
      <c r="R18" s="84">
        <v>814247824</v>
      </c>
      <c r="V18" s="119">
        <v>1.32E-2</v>
      </c>
    </row>
    <row r="19" spans="2:22" ht="21.75" x14ac:dyDescent="0.6">
      <c r="B19" s="4" t="s">
        <v>219</v>
      </c>
      <c r="C19" s="4"/>
      <c r="D19" s="84">
        <v>0</v>
      </c>
      <c r="E19" s="6"/>
      <c r="F19" s="84">
        <v>0</v>
      </c>
      <c r="G19" s="6"/>
      <c r="H19" s="84">
        <v>0</v>
      </c>
      <c r="I19" s="6"/>
      <c r="J19" s="84">
        <v>0</v>
      </c>
      <c r="K19" s="6"/>
      <c r="L19" s="84">
        <v>0</v>
      </c>
      <c r="M19" s="6"/>
      <c r="N19" s="84">
        <v>0</v>
      </c>
      <c r="O19" s="6"/>
      <c r="P19" s="84">
        <v>762676042</v>
      </c>
      <c r="Q19" s="4"/>
      <c r="R19" s="84">
        <v>762676042</v>
      </c>
      <c r="V19" s="119">
        <v>1.21E-2</v>
      </c>
    </row>
    <row r="20" spans="2:22" ht="21.75" x14ac:dyDescent="0.6">
      <c r="B20" s="4" t="s">
        <v>245</v>
      </c>
      <c r="C20" s="4"/>
      <c r="D20" s="84">
        <v>0</v>
      </c>
      <c r="E20" s="6"/>
      <c r="F20" s="84">
        <v>220544019</v>
      </c>
      <c r="G20" s="6"/>
      <c r="H20" s="84">
        <v>0</v>
      </c>
      <c r="I20" s="6"/>
      <c r="J20" s="84">
        <v>220544019</v>
      </c>
      <c r="K20" s="6"/>
      <c r="L20" s="84">
        <v>0</v>
      </c>
      <c r="M20" s="6"/>
      <c r="N20" s="84">
        <v>760980686</v>
      </c>
      <c r="O20" s="6"/>
      <c r="P20" s="84">
        <v>0</v>
      </c>
      <c r="Q20" s="4"/>
      <c r="R20" s="84">
        <v>760980686</v>
      </c>
      <c r="V20" s="119">
        <v>1.14E-2</v>
      </c>
    </row>
    <row r="21" spans="2:22" ht="21.75" x14ac:dyDescent="0.6">
      <c r="B21" s="4" t="s">
        <v>98</v>
      </c>
      <c r="C21" s="4"/>
      <c r="D21" s="84">
        <v>0</v>
      </c>
      <c r="E21" s="6"/>
      <c r="F21" s="84">
        <v>161598705</v>
      </c>
      <c r="G21" s="6"/>
      <c r="H21" s="84">
        <v>0</v>
      </c>
      <c r="I21" s="6"/>
      <c r="J21" s="84">
        <v>161598705</v>
      </c>
      <c r="K21" s="6"/>
      <c r="L21" s="84">
        <v>0</v>
      </c>
      <c r="M21" s="6"/>
      <c r="N21" s="84">
        <v>543021847</v>
      </c>
      <c r="O21" s="6"/>
      <c r="P21" s="84">
        <v>95409878</v>
      </c>
      <c r="Q21" s="4"/>
      <c r="R21" s="84">
        <v>638431725</v>
      </c>
      <c r="V21" s="119"/>
    </row>
    <row r="22" spans="2:22" ht="21.75" x14ac:dyDescent="0.6">
      <c r="B22" s="4" t="s">
        <v>257</v>
      </c>
      <c r="C22" s="4"/>
      <c r="D22" s="84">
        <v>0</v>
      </c>
      <c r="E22" s="6"/>
      <c r="F22" s="84">
        <v>319619171</v>
      </c>
      <c r="G22" s="6"/>
      <c r="H22" s="84">
        <v>0</v>
      </c>
      <c r="I22" s="6"/>
      <c r="J22" s="84">
        <v>319619171</v>
      </c>
      <c r="K22" s="6"/>
      <c r="L22" s="84">
        <v>0</v>
      </c>
      <c r="M22" s="6"/>
      <c r="N22" s="84">
        <v>638173081</v>
      </c>
      <c r="O22" s="6"/>
      <c r="P22" s="84">
        <v>0</v>
      </c>
      <c r="Q22" s="4"/>
      <c r="R22" s="84">
        <v>638173081</v>
      </c>
      <c r="V22" s="119">
        <v>8.8999999999999999E-3</v>
      </c>
    </row>
    <row r="23" spans="2:22" ht="21.75" x14ac:dyDescent="0.6">
      <c r="B23" s="4" t="s">
        <v>199</v>
      </c>
      <c r="C23" s="4"/>
      <c r="D23" s="84">
        <v>0</v>
      </c>
      <c r="E23" s="6"/>
      <c r="F23" s="84">
        <v>0</v>
      </c>
      <c r="G23" s="6"/>
      <c r="H23" s="84">
        <v>0</v>
      </c>
      <c r="I23" s="6"/>
      <c r="J23" s="84">
        <v>0</v>
      </c>
      <c r="K23" s="6"/>
      <c r="L23" s="84">
        <v>0</v>
      </c>
      <c r="M23" s="6"/>
      <c r="N23" s="84">
        <v>0</v>
      </c>
      <c r="O23" s="6"/>
      <c r="P23" s="84">
        <v>632386619</v>
      </c>
      <c r="Q23" s="4"/>
      <c r="R23" s="84">
        <v>632386619</v>
      </c>
      <c r="V23" s="119">
        <v>8.3999999999999995E-3</v>
      </c>
    </row>
    <row r="24" spans="2:22" ht="21.75" x14ac:dyDescent="0.6">
      <c r="B24" s="4" t="s">
        <v>264</v>
      </c>
      <c r="C24" s="4"/>
      <c r="D24" s="84">
        <v>147989623</v>
      </c>
      <c r="E24" s="6"/>
      <c r="F24" s="84">
        <v>0</v>
      </c>
      <c r="G24" s="6"/>
      <c r="H24" s="84">
        <v>0</v>
      </c>
      <c r="I24" s="6"/>
      <c r="J24" s="84">
        <v>147989623</v>
      </c>
      <c r="K24" s="6"/>
      <c r="L24" s="84">
        <v>452014001</v>
      </c>
      <c r="M24" s="6"/>
      <c r="N24" s="84">
        <v>69318222</v>
      </c>
      <c r="O24" s="6"/>
      <c r="P24" s="84">
        <v>0</v>
      </c>
      <c r="Q24" s="4"/>
      <c r="R24" s="84">
        <v>521332223</v>
      </c>
      <c r="V24" s="119">
        <v>7.9000000000000008E-3</v>
      </c>
    </row>
    <row r="25" spans="2:22" ht="21.75" x14ac:dyDescent="0.6">
      <c r="B25" s="4" t="s">
        <v>194</v>
      </c>
      <c r="C25" s="4"/>
      <c r="D25" s="84">
        <v>0</v>
      </c>
      <c r="E25" s="6"/>
      <c r="F25" s="84">
        <v>0</v>
      </c>
      <c r="G25" s="6"/>
      <c r="H25" s="84">
        <v>0</v>
      </c>
      <c r="I25" s="6"/>
      <c r="J25" s="84">
        <v>0</v>
      </c>
      <c r="K25" s="6"/>
      <c r="L25" s="84">
        <v>0</v>
      </c>
      <c r="M25" s="6"/>
      <c r="N25" s="84">
        <v>0</v>
      </c>
      <c r="O25" s="6"/>
      <c r="P25" s="84">
        <v>474428917</v>
      </c>
      <c r="Q25" s="4"/>
      <c r="R25" s="84">
        <v>474428917</v>
      </c>
      <c r="V25" s="119"/>
    </row>
    <row r="26" spans="2:22" ht="21.75" x14ac:dyDescent="0.6">
      <c r="B26" s="4" t="s">
        <v>150</v>
      </c>
      <c r="C26" s="4"/>
      <c r="D26" s="84">
        <v>0</v>
      </c>
      <c r="E26" s="6"/>
      <c r="F26" s="84">
        <v>-285030868</v>
      </c>
      <c r="G26" s="6"/>
      <c r="H26" s="84">
        <v>248934873</v>
      </c>
      <c r="I26" s="6"/>
      <c r="J26" s="84">
        <v>-36095995</v>
      </c>
      <c r="K26" s="6"/>
      <c r="L26" s="84">
        <v>0</v>
      </c>
      <c r="M26" s="6"/>
      <c r="N26" s="84">
        <v>33610259</v>
      </c>
      <c r="O26" s="6"/>
      <c r="P26" s="84">
        <v>363918272</v>
      </c>
      <c r="Q26" s="4"/>
      <c r="R26" s="84">
        <v>397528531</v>
      </c>
      <c r="V26" s="119"/>
    </row>
    <row r="27" spans="2:22" ht="21.75" x14ac:dyDescent="0.6">
      <c r="B27" s="4" t="s">
        <v>202</v>
      </c>
      <c r="C27" s="4"/>
      <c r="D27" s="84">
        <v>0</v>
      </c>
      <c r="E27" s="6"/>
      <c r="F27" s="84">
        <v>0</v>
      </c>
      <c r="G27" s="6"/>
      <c r="H27" s="84">
        <v>0</v>
      </c>
      <c r="I27" s="6"/>
      <c r="J27" s="84">
        <v>0</v>
      </c>
      <c r="K27" s="6"/>
      <c r="L27" s="84">
        <v>0</v>
      </c>
      <c r="M27" s="6"/>
      <c r="N27" s="84">
        <v>0</v>
      </c>
      <c r="O27" s="6"/>
      <c r="P27" s="84">
        <v>368399198</v>
      </c>
      <c r="Q27" s="4"/>
      <c r="R27" s="84">
        <v>368399198</v>
      </c>
      <c r="V27" s="119"/>
    </row>
    <row r="28" spans="2:22" ht="21.75" x14ac:dyDescent="0.6">
      <c r="B28" s="4" t="s">
        <v>218</v>
      </c>
      <c r="C28" s="4"/>
      <c r="D28" s="84">
        <v>0</v>
      </c>
      <c r="E28" s="6"/>
      <c r="F28" s="84">
        <v>0</v>
      </c>
      <c r="G28" s="6"/>
      <c r="H28" s="84">
        <v>0</v>
      </c>
      <c r="I28" s="6"/>
      <c r="J28" s="84">
        <v>0</v>
      </c>
      <c r="K28" s="6"/>
      <c r="L28" s="84">
        <v>0</v>
      </c>
      <c r="M28" s="6"/>
      <c r="N28" s="84">
        <v>0</v>
      </c>
      <c r="O28" s="6"/>
      <c r="P28" s="84">
        <v>289646405</v>
      </c>
      <c r="Q28" s="4"/>
      <c r="R28" s="84">
        <v>289646405</v>
      </c>
      <c r="V28" s="119"/>
    </row>
    <row r="29" spans="2:22" ht="21.75" x14ac:dyDescent="0.6">
      <c r="B29" s="4" t="s">
        <v>254</v>
      </c>
      <c r="C29" s="4"/>
      <c r="D29" s="84">
        <v>0</v>
      </c>
      <c r="E29" s="6"/>
      <c r="F29" s="84">
        <v>102181477</v>
      </c>
      <c r="G29" s="6"/>
      <c r="H29" s="84">
        <v>0</v>
      </c>
      <c r="I29" s="6"/>
      <c r="J29" s="84">
        <v>102181477</v>
      </c>
      <c r="K29" s="6"/>
      <c r="L29" s="84">
        <v>0</v>
      </c>
      <c r="M29" s="6"/>
      <c r="N29" s="84">
        <v>252335333</v>
      </c>
      <c r="O29" s="6"/>
      <c r="P29" s="84">
        <v>0</v>
      </c>
      <c r="Q29" s="4"/>
      <c r="R29" s="84">
        <v>252335333</v>
      </c>
      <c r="V29" s="119"/>
    </row>
    <row r="30" spans="2:22" ht="21.75" x14ac:dyDescent="0.6">
      <c r="B30" s="4" t="s">
        <v>103</v>
      </c>
      <c r="C30" s="4"/>
      <c r="D30" s="84">
        <v>0</v>
      </c>
      <c r="E30" s="6"/>
      <c r="F30" s="84">
        <v>28019621</v>
      </c>
      <c r="G30" s="6"/>
      <c r="H30" s="84">
        <v>0</v>
      </c>
      <c r="I30" s="6"/>
      <c r="J30" s="84">
        <v>28019621</v>
      </c>
      <c r="K30" s="6"/>
      <c r="L30" s="84">
        <v>0</v>
      </c>
      <c r="M30" s="6"/>
      <c r="N30" s="84">
        <v>196555510</v>
      </c>
      <c r="O30" s="6"/>
      <c r="P30" s="84">
        <v>39036857</v>
      </c>
      <c r="Q30" s="4"/>
      <c r="R30" s="84">
        <v>235592367</v>
      </c>
      <c r="V30" s="119"/>
    </row>
    <row r="31" spans="2:22" ht="21.75" x14ac:dyDescent="0.6">
      <c r="B31" s="4" t="s">
        <v>220</v>
      </c>
      <c r="C31" s="4"/>
      <c r="D31" s="84">
        <v>0</v>
      </c>
      <c r="E31" s="6"/>
      <c r="F31" s="84">
        <v>-157843535</v>
      </c>
      <c r="G31" s="6"/>
      <c r="H31" s="84">
        <v>69877285</v>
      </c>
      <c r="I31" s="6"/>
      <c r="J31" s="84">
        <v>-87966250</v>
      </c>
      <c r="K31" s="6"/>
      <c r="L31" s="84">
        <v>0</v>
      </c>
      <c r="M31" s="6"/>
      <c r="N31" s="84">
        <v>66176655</v>
      </c>
      <c r="O31" s="6"/>
      <c r="P31" s="84">
        <v>142071190</v>
      </c>
      <c r="Q31" s="4"/>
      <c r="R31" s="84">
        <v>208247845</v>
      </c>
      <c r="V31" s="119">
        <v>7.7999999999999996E-3</v>
      </c>
    </row>
    <row r="32" spans="2:22" ht="21.75" x14ac:dyDescent="0.6">
      <c r="B32" s="4" t="s">
        <v>267</v>
      </c>
      <c r="C32" s="4"/>
      <c r="D32" s="84">
        <v>0</v>
      </c>
      <c r="E32" s="6"/>
      <c r="F32" s="84">
        <v>-79005737</v>
      </c>
      <c r="G32" s="6"/>
      <c r="H32" s="84">
        <v>42333386</v>
      </c>
      <c r="I32" s="6"/>
      <c r="J32" s="84">
        <v>-36672351</v>
      </c>
      <c r="K32" s="6"/>
      <c r="L32" s="84">
        <v>0</v>
      </c>
      <c r="M32" s="6"/>
      <c r="N32" s="84">
        <v>88286419</v>
      </c>
      <c r="O32" s="6"/>
      <c r="P32" s="84">
        <v>42333386</v>
      </c>
      <c r="Q32" s="4"/>
      <c r="R32" s="84">
        <v>130619805</v>
      </c>
      <c r="V32" s="119"/>
    </row>
    <row r="33" spans="2:22" ht="21.75" x14ac:dyDescent="0.6">
      <c r="B33" s="4" t="s">
        <v>200</v>
      </c>
      <c r="C33" s="4"/>
      <c r="D33" s="84">
        <v>0</v>
      </c>
      <c r="E33" s="6"/>
      <c r="F33" s="84">
        <v>0</v>
      </c>
      <c r="G33" s="6"/>
      <c r="H33" s="84">
        <v>0</v>
      </c>
      <c r="I33" s="6"/>
      <c r="J33" s="84">
        <v>0</v>
      </c>
      <c r="K33" s="6"/>
      <c r="L33" s="84">
        <v>0</v>
      </c>
      <c r="M33" s="6"/>
      <c r="N33" s="84">
        <v>0</v>
      </c>
      <c r="O33" s="6"/>
      <c r="P33" s="84">
        <v>116078152</v>
      </c>
      <c r="Q33" s="4"/>
      <c r="R33" s="84">
        <v>116078152</v>
      </c>
      <c r="V33" s="119"/>
    </row>
    <row r="34" spans="2:22" ht="21.75" x14ac:dyDescent="0.6">
      <c r="B34" s="4" t="s">
        <v>271</v>
      </c>
      <c r="C34" s="4"/>
      <c r="D34" s="84">
        <v>0</v>
      </c>
      <c r="E34" s="6"/>
      <c r="F34" s="84">
        <v>30450480</v>
      </c>
      <c r="G34" s="6"/>
      <c r="H34" s="84">
        <v>0</v>
      </c>
      <c r="I34" s="6"/>
      <c r="J34" s="84">
        <v>30450480</v>
      </c>
      <c r="K34" s="6"/>
      <c r="L34" s="84">
        <v>0</v>
      </c>
      <c r="M34" s="6"/>
      <c r="N34" s="84">
        <v>47879547</v>
      </c>
      <c r="O34" s="6"/>
      <c r="P34" s="84">
        <v>12066786</v>
      </c>
      <c r="Q34" s="4"/>
      <c r="R34" s="84">
        <v>59946333</v>
      </c>
      <c r="V34" s="119"/>
    </row>
    <row r="35" spans="2:22" ht="21.75" x14ac:dyDescent="0.6">
      <c r="B35" s="4" t="s">
        <v>159</v>
      </c>
      <c r="C35" s="4"/>
      <c r="D35" s="84">
        <v>0</v>
      </c>
      <c r="E35" s="6"/>
      <c r="F35" s="84">
        <v>0</v>
      </c>
      <c r="G35" s="6"/>
      <c r="H35" s="84">
        <v>0</v>
      </c>
      <c r="I35" s="6"/>
      <c r="J35" s="84">
        <v>0</v>
      </c>
      <c r="K35" s="6"/>
      <c r="L35" s="84">
        <v>20348385</v>
      </c>
      <c r="M35" s="6"/>
      <c r="N35" s="84">
        <v>0</v>
      </c>
      <c r="O35" s="6"/>
      <c r="P35" s="84">
        <v>8111300</v>
      </c>
      <c r="Q35" s="4"/>
      <c r="R35" s="84">
        <v>28459685</v>
      </c>
      <c r="V35" s="119">
        <v>6.6E-3</v>
      </c>
    </row>
    <row r="36" spans="2:22" ht="21.75" x14ac:dyDescent="0.6">
      <c r="B36" s="4" t="s">
        <v>170</v>
      </c>
      <c r="C36" s="4"/>
      <c r="D36" s="84">
        <v>0</v>
      </c>
      <c r="E36" s="6"/>
      <c r="F36" s="84">
        <v>0</v>
      </c>
      <c r="G36" s="6"/>
      <c r="H36" s="84">
        <v>0</v>
      </c>
      <c r="I36" s="6"/>
      <c r="J36" s="84">
        <v>0</v>
      </c>
      <c r="K36" s="6"/>
      <c r="L36" s="84">
        <v>0</v>
      </c>
      <c r="M36" s="6"/>
      <c r="N36" s="84">
        <v>0</v>
      </c>
      <c r="O36" s="6"/>
      <c r="P36" s="84">
        <v>9300075</v>
      </c>
      <c r="Q36" s="4"/>
      <c r="R36" s="84">
        <v>9300075</v>
      </c>
      <c r="V36" s="119">
        <v>5.1000000000000004E-3</v>
      </c>
    </row>
    <row r="37" spans="2:22" ht="21.75" x14ac:dyDescent="0.6">
      <c r="B37" s="4" t="s">
        <v>204</v>
      </c>
      <c r="C37" s="4"/>
      <c r="D37" s="84">
        <v>0</v>
      </c>
      <c r="E37" s="6"/>
      <c r="F37" s="84">
        <v>0</v>
      </c>
      <c r="G37" s="6"/>
      <c r="H37" s="84">
        <v>0</v>
      </c>
      <c r="I37" s="6"/>
      <c r="J37" s="84">
        <v>0</v>
      </c>
      <c r="K37" s="6"/>
      <c r="L37" s="84">
        <v>0</v>
      </c>
      <c r="M37" s="6"/>
      <c r="N37" s="84">
        <v>0</v>
      </c>
      <c r="O37" s="6"/>
      <c r="P37" s="84">
        <v>7537283</v>
      </c>
      <c r="Q37" s="4"/>
      <c r="R37" s="84">
        <v>7537283</v>
      </c>
      <c r="V37" s="119">
        <v>4.1000000000000003E-3</v>
      </c>
    </row>
    <row r="38" spans="2:22" ht="21.75" x14ac:dyDescent="0.6">
      <c r="B38" s="4"/>
      <c r="C38" s="4"/>
      <c r="D38" s="84"/>
      <c r="E38" s="6"/>
      <c r="F38" s="84"/>
      <c r="G38" s="6"/>
      <c r="H38" s="84"/>
      <c r="I38" s="6"/>
      <c r="J38" s="84"/>
      <c r="K38" s="6"/>
      <c r="L38" s="84">
        <v>0</v>
      </c>
      <c r="M38" s="6"/>
      <c r="N38" s="84"/>
      <c r="O38" s="6"/>
      <c r="P38" s="84"/>
      <c r="Q38" s="4"/>
      <c r="R38" s="84"/>
      <c r="V38" s="119">
        <v>0</v>
      </c>
    </row>
    <row r="39" spans="2:22" ht="24.75" thickBot="1" x14ac:dyDescent="0.65">
      <c r="B39" s="25" t="s">
        <v>84</v>
      </c>
      <c r="D39" s="86">
        <f>SUM(D9:D37)</f>
        <v>723920319</v>
      </c>
      <c r="E39" s="86">
        <f t="shared" ref="E39:K39" si="0">SUM(E9:E37)</f>
        <v>0</v>
      </c>
      <c r="F39" s="86">
        <f>SUM(F9:F37)</f>
        <v>1901823155</v>
      </c>
      <c r="G39" s="86">
        <f t="shared" si="0"/>
        <v>0</v>
      </c>
      <c r="H39" s="86">
        <f>SUM(H9:H37)</f>
        <v>2029793774</v>
      </c>
      <c r="I39" s="86">
        <f t="shared" si="0"/>
        <v>0</v>
      </c>
      <c r="J39" s="86">
        <f>SUM(J9:J37)</f>
        <v>4655537248</v>
      </c>
      <c r="K39" s="86">
        <f t="shared" si="0"/>
        <v>0</v>
      </c>
      <c r="L39" s="86">
        <f>SUM(L9:L38)</f>
        <v>8908002209</v>
      </c>
      <c r="M39" s="86">
        <f t="shared" ref="M39:Q39" si="1">SUM(M9:M37)</f>
        <v>0</v>
      </c>
      <c r="N39" s="86">
        <f>SUM(N9:N37)</f>
        <v>22712347425</v>
      </c>
      <c r="O39" s="86">
        <f t="shared" si="1"/>
        <v>0</v>
      </c>
      <c r="P39" s="86">
        <f>SUM(P9:P37)</f>
        <v>15463706556</v>
      </c>
      <c r="Q39" s="86">
        <f t="shared" si="1"/>
        <v>0</v>
      </c>
      <c r="R39" s="86">
        <f>SUM(R9:R37)</f>
        <v>47084056190</v>
      </c>
      <c r="V39" s="119">
        <v>0</v>
      </c>
    </row>
    <row r="40" spans="2:22" ht="21.75" thickTop="1" x14ac:dyDescent="0.6">
      <c r="L40"/>
      <c r="V40" s="119">
        <v>-1E-4</v>
      </c>
    </row>
    <row r="41" spans="2:22" ht="30" x14ac:dyDescent="0.75">
      <c r="J41" s="49">
        <v>14</v>
      </c>
      <c r="L41"/>
      <c r="V41" s="119">
        <v>-1E-3</v>
      </c>
    </row>
    <row r="42" spans="2:22" x14ac:dyDescent="0.6">
      <c r="L42"/>
      <c r="V42" s="119">
        <v>-2.8E-3</v>
      </c>
    </row>
    <row r="43" spans="2:22" x14ac:dyDescent="0.6">
      <c r="L43"/>
      <c r="V43" s="119">
        <v>-6.1000000000000004E-3</v>
      </c>
    </row>
    <row r="44" spans="2:22" x14ac:dyDescent="0.6">
      <c r="L44"/>
    </row>
    <row r="45" spans="2:22" x14ac:dyDescent="0.6">
      <c r="L45"/>
      <c r="V45" s="1">
        <f>SUM(V10:V43)</f>
        <v>0.37580000000000002</v>
      </c>
    </row>
  </sheetData>
  <sortState xmlns:xlrd2="http://schemas.microsoft.com/office/spreadsheetml/2017/richdata2" ref="B9:R37">
    <sortCondition descending="1" ref="R9:R37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5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43"/>
  <sheetViews>
    <sheetView rightToLeft="1" view="pageBreakPreview" zoomScale="70" zoomScaleNormal="70" zoomScaleSheetLayoutView="70" workbookViewId="0">
      <selection activeCell="U17" sqref="U17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2:28" ht="31.5" customHeight="1" x14ac:dyDescent="0.55000000000000004">
      <c r="B3" s="148" t="s">
        <v>48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2:28" ht="31.5" customHeight="1" x14ac:dyDescent="0.55000000000000004">
      <c r="B4" s="148" t="s">
        <v>276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2:28" ht="73.5" customHeight="1" x14ac:dyDescent="0.55000000000000004"/>
    <row r="6" spans="2:28" ht="30" x14ac:dyDescent="0.55000000000000004">
      <c r="B6" s="13" t="s">
        <v>122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45" customHeight="1" x14ac:dyDescent="0.55000000000000004">
      <c r="B8" s="152" t="s">
        <v>75</v>
      </c>
      <c r="C8" s="152" t="s">
        <v>75</v>
      </c>
      <c r="D8" s="152" t="s">
        <v>75</v>
      </c>
      <c r="F8" s="152" t="s">
        <v>50</v>
      </c>
      <c r="G8" s="152" t="s">
        <v>50</v>
      </c>
      <c r="H8" s="152" t="s">
        <v>50</v>
      </c>
      <c r="J8" s="152" t="s">
        <v>51</v>
      </c>
      <c r="K8" s="152" t="s">
        <v>51</v>
      </c>
      <c r="L8" s="152" t="s">
        <v>51</v>
      </c>
    </row>
    <row r="9" spans="2:28" s="36" customFormat="1" ht="50.25" customHeight="1" x14ac:dyDescent="0.6">
      <c r="B9" s="187" t="s">
        <v>76</v>
      </c>
      <c r="D9" s="187" t="s">
        <v>38</v>
      </c>
      <c r="F9" s="187" t="s">
        <v>77</v>
      </c>
      <c r="H9" s="187" t="s">
        <v>78</v>
      </c>
      <c r="J9" s="187" t="s">
        <v>77</v>
      </c>
      <c r="L9" s="187" t="s">
        <v>78</v>
      </c>
    </row>
    <row r="10" spans="2:28" s="4" customFormat="1" ht="21.75" customHeight="1" x14ac:dyDescent="0.55000000000000004">
      <c r="B10" s="41" t="s">
        <v>207</v>
      </c>
      <c r="D10" s="63" t="s">
        <v>208</v>
      </c>
      <c r="F10" s="83">
        <v>575342465</v>
      </c>
      <c r="G10" s="6"/>
      <c r="H10" s="11" t="s">
        <v>57</v>
      </c>
      <c r="I10" s="6"/>
      <c r="J10" s="83">
        <v>5577753411</v>
      </c>
      <c r="K10" s="6"/>
      <c r="L10" s="117"/>
      <c r="V10" s="44">
        <v>6.5500000000000003E-2</v>
      </c>
    </row>
    <row r="11" spans="2:28" s="4" customFormat="1" ht="21.75" customHeight="1" x14ac:dyDescent="0.55000000000000004">
      <c r="B11" s="4" t="s">
        <v>227</v>
      </c>
      <c r="D11" s="62" t="s">
        <v>259</v>
      </c>
      <c r="F11" s="84">
        <v>1021684930</v>
      </c>
      <c r="G11" s="6"/>
      <c r="H11" s="6" t="s">
        <v>57</v>
      </c>
      <c r="I11" s="6"/>
      <c r="J11" s="84">
        <v>4419821913</v>
      </c>
      <c r="K11" s="6"/>
      <c r="L11" s="38"/>
      <c r="V11" s="44">
        <v>5.4600000000000003E-2</v>
      </c>
    </row>
    <row r="12" spans="2:28" s="4" customFormat="1" ht="21.75" customHeight="1" x14ac:dyDescent="0.55000000000000004">
      <c r="B12" s="4" t="s">
        <v>207</v>
      </c>
      <c r="D12" s="62" t="s">
        <v>210</v>
      </c>
      <c r="F12" s="84">
        <v>390410958</v>
      </c>
      <c r="G12" s="6"/>
      <c r="H12" s="6" t="s">
        <v>57</v>
      </c>
      <c r="I12" s="6"/>
      <c r="J12" s="84">
        <v>4093107684</v>
      </c>
      <c r="K12" s="6"/>
      <c r="L12" s="38"/>
      <c r="V12" s="44">
        <v>5.3400000000000003E-2</v>
      </c>
    </row>
    <row r="13" spans="2:28" s="4" customFormat="1" ht="21.75" customHeight="1" x14ac:dyDescent="0.55000000000000004">
      <c r="B13" s="4" t="s">
        <v>212</v>
      </c>
      <c r="D13" s="62" t="s">
        <v>213</v>
      </c>
      <c r="F13" s="84">
        <v>427398014</v>
      </c>
      <c r="G13" s="6"/>
      <c r="H13" s="6" t="s">
        <v>57</v>
      </c>
      <c r="I13" s="6"/>
      <c r="J13" s="84">
        <v>4074528283</v>
      </c>
      <c r="K13" s="6"/>
      <c r="L13" s="38"/>
      <c r="V13" s="44">
        <v>4.36E-2</v>
      </c>
    </row>
    <row r="14" spans="2:28" s="4" customFormat="1" ht="21.75" customHeight="1" x14ac:dyDescent="0.55000000000000004">
      <c r="B14" s="4" t="s">
        <v>212</v>
      </c>
      <c r="D14" s="62" t="s">
        <v>221</v>
      </c>
      <c r="F14" s="84">
        <v>363288165</v>
      </c>
      <c r="G14" s="6"/>
      <c r="H14" s="6" t="s">
        <v>57</v>
      </c>
      <c r="I14" s="6"/>
      <c r="J14" s="84">
        <v>3197274130</v>
      </c>
      <c r="K14" s="6"/>
      <c r="L14" s="38"/>
      <c r="V14" s="44">
        <v>2.8000000000000001E-2</v>
      </c>
    </row>
    <row r="15" spans="2:28" s="4" customFormat="1" ht="21.75" customHeight="1" x14ac:dyDescent="0.55000000000000004">
      <c r="B15" s="4" t="s">
        <v>227</v>
      </c>
      <c r="D15" s="62" t="s">
        <v>228</v>
      </c>
      <c r="F15" s="84">
        <v>0</v>
      </c>
      <c r="G15" s="6"/>
      <c r="H15" s="6" t="s">
        <v>57</v>
      </c>
      <c r="I15" s="6"/>
      <c r="J15" s="84">
        <v>2219178001</v>
      </c>
      <c r="K15" s="6"/>
      <c r="L15" s="38"/>
      <c r="V15" s="44">
        <v>2.2200000000000001E-2</v>
      </c>
    </row>
    <row r="16" spans="2:28" s="4" customFormat="1" ht="21.75" customHeight="1" x14ac:dyDescent="0.55000000000000004">
      <c r="B16" s="4" t="s">
        <v>163</v>
      </c>
      <c r="D16" s="62" t="s">
        <v>166</v>
      </c>
      <c r="F16" s="84">
        <v>0</v>
      </c>
      <c r="G16" s="6"/>
      <c r="H16" s="6" t="s">
        <v>57</v>
      </c>
      <c r="I16" s="6"/>
      <c r="J16" s="84">
        <v>1988219183</v>
      </c>
      <c r="K16" s="6"/>
      <c r="L16" s="38"/>
      <c r="V16" s="44">
        <v>1.9199999999999998E-2</v>
      </c>
    </row>
    <row r="17" spans="2:22" s="4" customFormat="1" ht="21.75" customHeight="1" x14ac:dyDescent="0.55000000000000004">
      <c r="B17" s="4" t="s">
        <v>212</v>
      </c>
      <c r="D17" s="62" t="s">
        <v>230</v>
      </c>
      <c r="F17" s="84">
        <v>211178781</v>
      </c>
      <c r="G17" s="6"/>
      <c r="H17" s="6" t="s">
        <v>57</v>
      </c>
      <c r="I17" s="6"/>
      <c r="J17" s="84">
        <v>1631457299</v>
      </c>
      <c r="K17" s="6"/>
      <c r="L17" s="38"/>
      <c r="V17" s="44">
        <v>1.38E-2</v>
      </c>
    </row>
    <row r="18" spans="2:22" s="4" customFormat="1" ht="21.75" customHeight="1" x14ac:dyDescent="0.55000000000000004">
      <c r="B18" s="4" t="s">
        <v>174</v>
      </c>
      <c r="D18" s="62" t="s">
        <v>175</v>
      </c>
      <c r="F18" s="84">
        <v>946252</v>
      </c>
      <c r="G18" s="6"/>
      <c r="H18" s="6" t="s">
        <v>57</v>
      </c>
      <c r="I18" s="6"/>
      <c r="J18" s="84">
        <v>959258365</v>
      </c>
      <c r="K18" s="6"/>
      <c r="L18" s="38"/>
      <c r="V18" s="44">
        <v>1.32E-2</v>
      </c>
    </row>
    <row r="19" spans="2:22" s="4" customFormat="1" ht="21.75" customHeight="1" x14ac:dyDescent="0.55000000000000004">
      <c r="B19" s="4" t="s">
        <v>112</v>
      </c>
      <c r="D19" s="62" t="s">
        <v>261</v>
      </c>
      <c r="F19" s="84">
        <v>19447011</v>
      </c>
      <c r="G19" s="6"/>
      <c r="H19" s="6" t="s">
        <v>57</v>
      </c>
      <c r="I19" s="6"/>
      <c r="J19" s="84">
        <v>734778766</v>
      </c>
      <c r="K19" s="6"/>
      <c r="L19" s="38"/>
      <c r="V19" s="44"/>
    </row>
    <row r="20" spans="2:22" s="4" customFormat="1" ht="21.75" customHeight="1" x14ac:dyDescent="0.55000000000000004">
      <c r="B20" s="4" t="s">
        <v>227</v>
      </c>
      <c r="D20" s="62" t="s">
        <v>231</v>
      </c>
      <c r="F20" s="84">
        <v>0</v>
      </c>
      <c r="G20" s="6"/>
      <c r="H20" s="6" t="s">
        <v>57</v>
      </c>
      <c r="I20" s="6"/>
      <c r="J20" s="84">
        <v>667945114</v>
      </c>
      <c r="K20" s="6"/>
      <c r="L20" s="38"/>
      <c r="V20" s="44"/>
    </row>
    <row r="21" spans="2:22" s="4" customFormat="1" ht="21.75" customHeight="1" x14ac:dyDescent="0.55000000000000004">
      <c r="B21" s="4" t="s">
        <v>212</v>
      </c>
      <c r="D21" s="62" t="s">
        <v>239</v>
      </c>
      <c r="F21" s="84">
        <v>65068667</v>
      </c>
      <c r="G21" s="6"/>
      <c r="H21" s="6" t="s">
        <v>57</v>
      </c>
      <c r="I21" s="6"/>
      <c r="J21" s="84">
        <v>635209014</v>
      </c>
      <c r="K21" s="6"/>
      <c r="L21" s="38"/>
      <c r="V21" s="44"/>
    </row>
    <row r="22" spans="2:22" s="4" customFormat="1" ht="21.75" customHeight="1" x14ac:dyDescent="0.55000000000000004">
      <c r="B22" s="4" t="s">
        <v>227</v>
      </c>
      <c r="D22" s="62" t="s">
        <v>238</v>
      </c>
      <c r="F22" s="84">
        <v>0</v>
      </c>
      <c r="G22" s="6"/>
      <c r="H22" s="6" t="s">
        <v>57</v>
      </c>
      <c r="I22" s="6"/>
      <c r="J22" s="84">
        <v>330410941</v>
      </c>
      <c r="K22" s="6"/>
      <c r="L22" s="38"/>
      <c r="V22" s="44"/>
    </row>
    <row r="23" spans="2:22" s="4" customFormat="1" ht="21.75" customHeight="1" x14ac:dyDescent="0.55000000000000004">
      <c r="B23" s="4" t="s">
        <v>227</v>
      </c>
      <c r="D23" s="62" t="s">
        <v>241</v>
      </c>
      <c r="F23" s="84">
        <v>0</v>
      </c>
      <c r="G23" s="6"/>
      <c r="H23" s="6" t="s">
        <v>57</v>
      </c>
      <c r="I23" s="6"/>
      <c r="J23" s="84">
        <v>211095828</v>
      </c>
      <c r="K23" s="6"/>
      <c r="L23" s="38"/>
      <c r="V23" s="44"/>
    </row>
    <row r="24" spans="2:22" s="4" customFormat="1" ht="21.75" customHeight="1" x14ac:dyDescent="0.55000000000000004">
      <c r="B24" s="4" t="s">
        <v>206</v>
      </c>
      <c r="D24" s="62" t="s">
        <v>57</v>
      </c>
      <c r="F24" s="84">
        <v>0</v>
      </c>
      <c r="G24" s="6"/>
      <c r="H24" s="6" t="s">
        <v>57</v>
      </c>
      <c r="I24" s="6"/>
      <c r="J24" s="84">
        <v>128383562</v>
      </c>
      <c r="K24" s="6"/>
      <c r="L24" s="38"/>
      <c r="V24" s="44"/>
    </row>
    <row r="25" spans="2:22" s="4" customFormat="1" ht="21.75" customHeight="1" x14ac:dyDescent="0.55000000000000004">
      <c r="B25" s="4" t="s">
        <v>207</v>
      </c>
      <c r="D25" s="62" t="s">
        <v>215</v>
      </c>
      <c r="F25" s="84">
        <v>3217</v>
      </c>
      <c r="G25" s="6"/>
      <c r="H25" s="6" t="s">
        <v>57</v>
      </c>
      <c r="I25" s="6"/>
      <c r="J25" s="84">
        <v>634968</v>
      </c>
      <c r="K25" s="6"/>
      <c r="L25" s="38"/>
      <c r="V25" s="44"/>
    </row>
    <row r="26" spans="2:22" s="4" customFormat="1" ht="21.75" customHeight="1" x14ac:dyDescent="0.55000000000000004">
      <c r="B26" s="4" t="s">
        <v>212</v>
      </c>
      <c r="D26" s="62" t="s">
        <v>214</v>
      </c>
      <c r="F26" s="84">
        <v>3904</v>
      </c>
      <c r="G26" s="6"/>
      <c r="H26" s="6" t="s">
        <v>57</v>
      </c>
      <c r="I26" s="6"/>
      <c r="J26" s="84">
        <v>627184</v>
      </c>
      <c r="K26" s="6"/>
      <c r="L26" s="38"/>
      <c r="V26" s="44"/>
    </row>
    <row r="27" spans="2:22" s="4" customFormat="1" ht="21.75" customHeight="1" x14ac:dyDescent="0.55000000000000004">
      <c r="B27" s="4" t="s">
        <v>130</v>
      </c>
      <c r="D27" s="62" t="s">
        <v>131</v>
      </c>
      <c r="F27" s="84">
        <v>29150</v>
      </c>
      <c r="G27" s="6"/>
      <c r="H27" s="6" t="s">
        <v>57</v>
      </c>
      <c r="I27" s="6"/>
      <c r="J27" s="84">
        <v>295388</v>
      </c>
      <c r="K27" s="6"/>
      <c r="L27" s="38"/>
      <c r="V27" s="44"/>
    </row>
    <row r="28" spans="2:22" s="4" customFormat="1" ht="21.75" customHeight="1" x14ac:dyDescent="0.55000000000000004">
      <c r="B28" s="4" t="s">
        <v>227</v>
      </c>
      <c r="D28" s="62" t="s">
        <v>232</v>
      </c>
      <c r="F28" s="84">
        <v>3131</v>
      </c>
      <c r="G28" s="6"/>
      <c r="H28" s="6" t="s">
        <v>57</v>
      </c>
      <c r="I28" s="6"/>
      <c r="J28" s="84">
        <v>124747</v>
      </c>
      <c r="K28" s="6"/>
      <c r="L28" s="38"/>
      <c r="V28" s="44"/>
    </row>
    <row r="29" spans="2:22" s="4" customFormat="1" ht="21.75" customHeight="1" x14ac:dyDescent="0.55000000000000004">
      <c r="B29" s="4" t="s">
        <v>163</v>
      </c>
      <c r="D29" s="62" t="s">
        <v>164</v>
      </c>
      <c r="F29" s="84">
        <v>1891</v>
      </c>
      <c r="G29" s="6"/>
      <c r="H29" s="6" t="s">
        <v>57</v>
      </c>
      <c r="I29" s="6"/>
      <c r="J29" s="84">
        <v>49437</v>
      </c>
      <c r="K29" s="6"/>
      <c r="L29" s="38"/>
      <c r="V29" s="44"/>
    </row>
    <row r="30" spans="2:22" s="4" customFormat="1" ht="21.75" customHeight="1" x14ac:dyDescent="0.55000000000000004">
      <c r="B30" s="4" t="s">
        <v>112</v>
      </c>
      <c r="D30" s="62" t="s">
        <v>147</v>
      </c>
      <c r="F30" s="84">
        <v>22321</v>
      </c>
      <c r="G30" s="6"/>
      <c r="H30" s="6" t="s">
        <v>57</v>
      </c>
      <c r="I30" s="6"/>
      <c r="J30" s="84">
        <v>47582</v>
      </c>
      <c r="K30" s="6"/>
      <c r="L30" s="38"/>
      <c r="V30" s="44"/>
    </row>
    <row r="31" spans="2:22" s="4" customFormat="1" ht="21.75" customHeight="1" x14ac:dyDescent="0.55000000000000004">
      <c r="B31" s="4" t="s">
        <v>45</v>
      </c>
      <c r="D31" s="62" t="s">
        <v>128</v>
      </c>
      <c r="F31" s="84">
        <v>4026</v>
      </c>
      <c r="G31" s="6"/>
      <c r="H31" s="6" t="s">
        <v>57</v>
      </c>
      <c r="I31" s="6"/>
      <c r="J31" s="84">
        <v>46810</v>
      </c>
      <c r="K31" s="6"/>
      <c r="L31" s="38"/>
      <c r="V31" s="44"/>
    </row>
    <row r="32" spans="2:22" s="4" customFormat="1" ht="21.75" customHeight="1" x14ac:dyDescent="0.55000000000000004">
      <c r="B32" s="4" t="s">
        <v>134</v>
      </c>
      <c r="D32" s="62" t="s">
        <v>135</v>
      </c>
      <c r="F32" s="84">
        <v>0</v>
      </c>
      <c r="G32" s="6"/>
      <c r="H32" s="6" t="s">
        <v>57</v>
      </c>
      <c r="I32" s="6"/>
      <c r="J32" s="84">
        <v>30122</v>
      </c>
      <c r="K32" s="6"/>
      <c r="L32" s="38"/>
      <c r="V32" s="44"/>
    </row>
    <row r="33" spans="2:22" s="4" customFormat="1" ht="21.75" customHeight="1" x14ac:dyDescent="0.55000000000000004">
      <c r="B33" s="4" t="s">
        <v>45</v>
      </c>
      <c r="D33" s="62" t="s">
        <v>127</v>
      </c>
      <c r="F33" s="84">
        <v>2901</v>
      </c>
      <c r="G33" s="6"/>
      <c r="H33" s="6" t="s">
        <v>57</v>
      </c>
      <c r="I33" s="6"/>
      <c r="J33" s="84">
        <v>29796</v>
      </c>
      <c r="K33" s="6"/>
      <c r="L33" s="38"/>
      <c r="V33" s="44"/>
    </row>
    <row r="34" spans="2:22" s="4" customFormat="1" ht="21.75" customHeight="1" x14ac:dyDescent="0.55000000000000004">
      <c r="B34" s="4" t="s">
        <v>141</v>
      </c>
      <c r="D34" s="62" t="s">
        <v>142</v>
      </c>
      <c r="F34" s="84">
        <v>1261</v>
      </c>
      <c r="G34" s="6"/>
      <c r="H34" s="6" t="s">
        <v>57</v>
      </c>
      <c r="I34" s="6"/>
      <c r="J34" s="84">
        <v>17776</v>
      </c>
      <c r="K34" s="6"/>
      <c r="L34" s="38"/>
      <c r="V34" s="44">
        <v>1.21E-2</v>
      </c>
    </row>
    <row r="35" spans="2:22" s="4" customFormat="1" ht="21.75" customHeight="1" x14ac:dyDescent="0.55000000000000004">
      <c r="B35" s="4" t="s">
        <v>110</v>
      </c>
      <c r="D35" s="62" t="s">
        <v>145</v>
      </c>
      <c r="F35" s="84">
        <v>0</v>
      </c>
      <c r="G35" s="6"/>
      <c r="H35" s="6" t="s">
        <v>57</v>
      </c>
      <c r="I35" s="6"/>
      <c r="J35" s="84">
        <v>11237</v>
      </c>
      <c r="K35" s="6"/>
      <c r="L35" s="38"/>
      <c r="V35" s="44"/>
    </row>
    <row r="36" spans="2:22" s="4" customFormat="1" ht="21.75" customHeight="1" x14ac:dyDescent="0.55000000000000004">
      <c r="B36" s="4" t="s">
        <v>111</v>
      </c>
      <c r="D36" s="62" t="s">
        <v>144</v>
      </c>
      <c r="F36" s="84">
        <v>1787</v>
      </c>
      <c r="G36" s="6"/>
      <c r="H36" s="6" t="s">
        <v>57</v>
      </c>
      <c r="I36" s="6"/>
      <c r="J36" s="84">
        <v>10431</v>
      </c>
      <c r="K36" s="6"/>
      <c r="L36" s="38"/>
      <c r="V36" s="44"/>
    </row>
    <row r="37" spans="2:22" s="4" customFormat="1" ht="21.75" customHeight="1" x14ac:dyDescent="0.55000000000000004">
      <c r="B37" s="4" t="s">
        <v>130</v>
      </c>
      <c r="D37" s="62" t="s">
        <v>133</v>
      </c>
      <c r="F37" s="84">
        <v>713</v>
      </c>
      <c r="G37" s="6"/>
      <c r="H37" s="6" t="s">
        <v>57</v>
      </c>
      <c r="I37" s="6"/>
      <c r="J37" s="84">
        <v>7206</v>
      </c>
      <c r="K37" s="6"/>
      <c r="L37" s="38"/>
      <c r="V37" s="44">
        <v>1.14E-2</v>
      </c>
    </row>
    <row r="38" spans="2:22" s="4" customFormat="1" ht="21.75" customHeight="1" x14ac:dyDescent="0.55000000000000004">
      <c r="B38" s="4" t="s">
        <v>107</v>
      </c>
      <c r="D38" s="62" t="s">
        <v>137</v>
      </c>
      <c r="F38" s="84">
        <v>411</v>
      </c>
      <c r="G38" s="6"/>
      <c r="H38" s="6" t="s">
        <v>57</v>
      </c>
      <c r="I38" s="6"/>
      <c r="J38" s="84">
        <v>4591</v>
      </c>
      <c r="K38" s="6"/>
      <c r="L38" s="38"/>
      <c r="V38" s="44">
        <v>8.8999999999999999E-3</v>
      </c>
    </row>
    <row r="39" spans="2:22" s="4" customFormat="1" ht="21.75" customHeight="1" x14ac:dyDescent="0.55000000000000004">
      <c r="D39" s="62"/>
      <c r="F39" s="84"/>
      <c r="G39" s="6"/>
      <c r="H39" s="6"/>
      <c r="I39" s="6"/>
      <c r="J39" s="84"/>
      <c r="K39" s="6"/>
      <c r="L39" s="38"/>
      <c r="V39" s="44">
        <v>-1E-3</v>
      </c>
    </row>
    <row r="40" spans="2:22" ht="21.75" customHeight="1" thickBot="1" x14ac:dyDescent="0.6">
      <c r="B40" s="191" t="s">
        <v>84</v>
      </c>
      <c r="C40" s="191"/>
      <c r="D40" s="191"/>
      <c r="F40" s="86">
        <f>SUM(F10:F38)</f>
        <v>3074839956</v>
      </c>
      <c r="G40" s="87"/>
      <c r="H40" s="88"/>
      <c r="I40" s="87"/>
      <c r="J40" s="86">
        <f>SUM(J10:J38)</f>
        <v>30870358769</v>
      </c>
      <c r="K40" s="87"/>
      <c r="L40" s="121"/>
      <c r="V40" s="116">
        <v>-2.8E-3</v>
      </c>
    </row>
    <row r="41" spans="2:22" ht="21.75" customHeight="1" thickTop="1" x14ac:dyDescent="0.55000000000000004">
      <c r="L41" s="116"/>
      <c r="V41" s="116">
        <v>-6.1000000000000004E-3</v>
      </c>
    </row>
    <row r="42" spans="2:22" ht="30" x14ac:dyDescent="0.75">
      <c r="F42" s="52">
        <v>15</v>
      </c>
    </row>
    <row r="43" spans="2:22" ht="21.75" customHeight="1" x14ac:dyDescent="0.55000000000000004">
      <c r="L43" s="116"/>
      <c r="V43" s="2">
        <f>SUM(V10:V41)</f>
        <v>0.33600000000000002</v>
      </c>
    </row>
  </sheetData>
  <sortState xmlns:xlrd2="http://schemas.microsoft.com/office/spreadsheetml/2017/richdata2" ref="B10:J38">
    <sortCondition descending="1" ref="J10:J38"/>
  </sortState>
  <mergeCells count="13">
    <mergeCell ref="B2:L2"/>
    <mergeCell ref="B3:L3"/>
    <mergeCell ref="B4:L4"/>
    <mergeCell ref="B40:D40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5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8"/>
  <sheetViews>
    <sheetView rightToLeft="1" view="pageBreakPreview" zoomScale="70" zoomScaleNormal="70" zoomScaleSheetLayoutView="70" workbookViewId="0">
      <selection activeCell="L18" sqref="L18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48" t="s">
        <v>124</v>
      </c>
      <c r="C2" s="148"/>
      <c r="D2" s="148"/>
      <c r="E2" s="148"/>
      <c r="F2" s="148"/>
    </row>
    <row r="3" spans="2:16" ht="30" x14ac:dyDescent="0.55000000000000004">
      <c r="B3" s="148" t="s">
        <v>48</v>
      </c>
      <c r="C3" s="148"/>
      <c r="D3" s="148"/>
      <c r="E3" s="148"/>
      <c r="F3" s="148"/>
    </row>
    <row r="4" spans="2:16" ht="30" x14ac:dyDescent="0.55000000000000004">
      <c r="B4" s="148" t="s">
        <v>276</v>
      </c>
      <c r="C4" s="148"/>
      <c r="D4" s="148"/>
      <c r="E4" s="148"/>
      <c r="F4" s="148"/>
    </row>
    <row r="5" spans="2:16" ht="125.25" customHeight="1" x14ac:dyDescent="0.55000000000000004"/>
    <row r="6" spans="2:16" s="25" customFormat="1" ht="24" x14ac:dyDescent="0.6">
      <c r="B6" s="57" t="s">
        <v>123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2:16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ht="30" x14ac:dyDescent="0.55000000000000004">
      <c r="B8" s="178" t="s">
        <v>79</v>
      </c>
      <c r="D8" s="148" t="s">
        <v>50</v>
      </c>
      <c r="F8" s="148" t="s">
        <v>277</v>
      </c>
    </row>
    <row r="9" spans="2:16" ht="30" x14ac:dyDescent="0.55000000000000004">
      <c r="B9" s="193" t="s">
        <v>79</v>
      </c>
      <c r="D9" s="194" t="s">
        <v>41</v>
      </c>
      <c r="F9" s="194" t="s">
        <v>41</v>
      </c>
    </row>
    <row r="10" spans="2:16" x14ac:dyDescent="0.55000000000000004">
      <c r="B10" s="2" t="s">
        <v>80</v>
      </c>
      <c r="D10" s="89">
        <v>582084</v>
      </c>
      <c r="E10" s="87"/>
      <c r="F10" s="89">
        <v>3576545</v>
      </c>
    </row>
    <row r="11" spans="2:16" x14ac:dyDescent="0.55000000000000004">
      <c r="B11" s="2" t="s">
        <v>148</v>
      </c>
      <c r="D11" s="89">
        <v>0</v>
      </c>
      <c r="E11" s="87"/>
      <c r="F11" s="89">
        <v>1518987</v>
      </c>
    </row>
    <row r="12" spans="2:16" x14ac:dyDescent="0.55000000000000004">
      <c r="B12" s="2" t="s">
        <v>79</v>
      </c>
      <c r="D12" s="89">
        <v>0</v>
      </c>
      <c r="E12" s="87"/>
      <c r="F12" s="89">
        <v>354352</v>
      </c>
    </row>
    <row r="13" spans="2:16" x14ac:dyDescent="0.55000000000000004">
      <c r="D13" s="89"/>
      <c r="E13" s="87"/>
      <c r="F13" s="89"/>
    </row>
    <row r="14" spans="2:16" ht="21.75" thickBot="1" x14ac:dyDescent="0.6">
      <c r="B14" s="30" t="s">
        <v>84</v>
      </c>
      <c r="D14" s="86">
        <f>SUM(D10:D12)</f>
        <v>582084</v>
      </c>
      <c r="E14" s="87"/>
      <c r="F14" s="86">
        <f>SUM(F10:F13)</f>
        <v>5449884</v>
      </c>
    </row>
    <row r="15" spans="2:16" ht="21.75" thickTop="1" x14ac:dyDescent="0.55000000000000004"/>
    <row r="16" spans="2:16" ht="85.5" customHeight="1" x14ac:dyDescent="0.55000000000000004"/>
    <row r="17" spans="1:6" ht="54" customHeight="1" x14ac:dyDescent="0.55000000000000004"/>
    <row r="18" spans="1:6" ht="27" customHeight="1" x14ac:dyDescent="0.75">
      <c r="A18" s="192">
        <v>16</v>
      </c>
      <c r="B18" s="192"/>
      <c r="C18" s="192"/>
      <c r="D18" s="192"/>
      <c r="E18" s="192"/>
      <c r="F18" s="192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V41"/>
  <sheetViews>
    <sheetView rightToLeft="1" view="pageBreakPreview" topLeftCell="A10" zoomScale="110" zoomScaleNormal="110" zoomScaleSheetLayoutView="110" workbookViewId="0">
      <selection activeCell="V9" sqref="V8:V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22" ht="30" x14ac:dyDescent="0.55000000000000004">
      <c r="C2" s="148" t="s">
        <v>124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3:22" ht="30" x14ac:dyDescent="0.55000000000000004">
      <c r="C3" s="148" t="s">
        <v>0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3:22" ht="30" x14ac:dyDescent="0.55000000000000004">
      <c r="C4" s="148" t="s">
        <v>276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</row>
    <row r="5" spans="3:22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22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22" ht="30" x14ac:dyDescent="0.55000000000000004">
      <c r="C7" s="48" t="s">
        <v>85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22" s="6" customFormat="1" ht="34.5" customHeight="1" x14ac:dyDescent="0.25">
      <c r="C9" s="149" t="s">
        <v>91</v>
      </c>
      <c r="D9" s="150" t="s">
        <v>274</v>
      </c>
      <c r="E9" s="150" t="s">
        <v>2</v>
      </c>
      <c r="F9" s="150" t="s">
        <v>2</v>
      </c>
      <c r="G9" s="150" t="s">
        <v>2</v>
      </c>
      <c r="I9" s="150" t="s">
        <v>3</v>
      </c>
      <c r="J9" s="150" t="s">
        <v>3</v>
      </c>
      <c r="K9" s="150" t="s">
        <v>3</v>
      </c>
      <c r="M9" s="150" t="s">
        <v>277</v>
      </c>
      <c r="N9" s="150" t="s">
        <v>4</v>
      </c>
      <c r="O9" s="150" t="s">
        <v>4</v>
      </c>
      <c r="P9" s="150" t="s">
        <v>4</v>
      </c>
      <c r="Q9" s="150" t="s">
        <v>4</v>
      </c>
    </row>
    <row r="10" spans="3:22" s="6" customFormat="1" ht="44.25" customHeight="1" x14ac:dyDescent="0.25">
      <c r="C10" s="149"/>
      <c r="D10" s="11"/>
      <c r="E10" s="151" t="s">
        <v>6</v>
      </c>
      <c r="F10" s="11"/>
      <c r="G10" s="151" t="s">
        <v>7</v>
      </c>
      <c r="I10" s="151" t="s">
        <v>92</v>
      </c>
      <c r="J10" s="11"/>
      <c r="K10" s="151" t="s">
        <v>93</v>
      </c>
      <c r="L10" s="38">
        <v>0</v>
      </c>
      <c r="M10" s="151" t="s">
        <v>6</v>
      </c>
      <c r="N10" s="11"/>
      <c r="O10" s="151" t="s">
        <v>7</v>
      </c>
      <c r="Q10" s="153" t="s">
        <v>11</v>
      </c>
      <c r="V10" s="38">
        <v>6.5500000000000003E-2</v>
      </c>
    </row>
    <row r="11" spans="3:22" s="6" customFormat="1" ht="39.75" customHeight="1" x14ac:dyDescent="0.25">
      <c r="C11" s="149"/>
      <c r="D11" s="10"/>
      <c r="E11" s="152" t="s">
        <v>6</v>
      </c>
      <c r="F11" s="10"/>
      <c r="G11" s="152" t="s">
        <v>7</v>
      </c>
      <c r="I11" s="152"/>
      <c r="J11" s="10"/>
      <c r="K11" s="152"/>
      <c r="L11" s="38">
        <v>0</v>
      </c>
      <c r="M11" s="152" t="s">
        <v>6</v>
      </c>
      <c r="N11" s="10"/>
      <c r="O11" s="152" t="s">
        <v>7</v>
      </c>
      <c r="Q11" s="154" t="s">
        <v>11</v>
      </c>
      <c r="V11" s="38">
        <v>5.4600000000000003E-2</v>
      </c>
    </row>
    <row r="12" spans="3:22" x14ac:dyDescent="0.55000000000000004">
      <c r="C12" s="37" t="s">
        <v>88</v>
      </c>
      <c r="E12" s="130">
        <f>'اوراق مشارکت'!P31</f>
        <v>148051890191</v>
      </c>
      <c r="F12" s="27"/>
      <c r="G12" s="130">
        <f>'اوراق مشارکت'!R31</f>
        <v>167862418085</v>
      </c>
      <c r="H12" s="27"/>
      <c r="I12" s="130">
        <f>'اوراق مشارکت'!V31</f>
        <v>2569905707</v>
      </c>
      <c r="J12" s="27"/>
      <c r="K12" s="130">
        <f>'اوراق مشارکت'!Z31</f>
        <v>21064851312</v>
      </c>
      <c r="L12" s="59">
        <v>0</v>
      </c>
      <c r="M12" s="130">
        <f>'اوراق مشارکت'!AF31</f>
        <v>131599023675</v>
      </c>
      <c r="N12" s="27"/>
      <c r="O12" s="130">
        <f>'اوراق مشارکت'!AH31</f>
        <v>152453576140</v>
      </c>
      <c r="P12" s="27"/>
      <c r="Q12" s="59">
        <f>O12/$O$16</f>
        <v>0.47625863806777385</v>
      </c>
      <c r="V12" s="116">
        <v>5.3400000000000003E-2</v>
      </c>
    </row>
    <row r="13" spans="3:22" x14ac:dyDescent="0.55000000000000004">
      <c r="C13" s="2" t="s">
        <v>149</v>
      </c>
      <c r="E13" s="130">
        <f>سپرده!L36</f>
        <v>161210863004.03619</v>
      </c>
      <c r="F13" s="27"/>
      <c r="G13" s="130">
        <f>سپرده!L36</f>
        <v>161210863004.03619</v>
      </c>
      <c r="H13" s="27"/>
      <c r="I13" s="130">
        <f>سپرده!N36</f>
        <v>115373057578</v>
      </c>
      <c r="J13" s="27"/>
      <c r="K13" s="130">
        <f>سپرده!P36</f>
        <v>142568230122</v>
      </c>
      <c r="L13" s="59">
        <v>0.3836</v>
      </c>
      <c r="M13" s="130">
        <f>سپرده!R36</f>
        <v>134015690460</v>
      </c>
      <c r="N13" s="27"/>
      <c r="O13" s="130">
        <f>سپرده!R36</f>
        <v>134015690460</v>
      </c>
      <c r="P13" s="27"/>
      <c r="Q13" s="129">
        <f>O13/$O$16</f>
        <v>0.41865944921868958</v>
      </c>
      <c r="V13" s="116">
        <v>4.36E-2</v>
      </c>
    </row>
    <row r="14" spans="3:22" x14ac:dyDescent="0.55000000000000004">
      <c r="C14" s="2" t="s">
        <v>87</v>
      </c>
      <c r="E14" s="130">
        <f>سهام!G28</f>
        <v>61397920928</v>
      </c>
      <c r="F14" s="27"/>
      <c r="G14" s="130">
        <f>سهام!I28</f>
        <v>65028273435.744293</v>
      </c>
      <c r="H14" s="27"/>
      <c r="I14" s="130">
        <f>سهام!M28</f>
        <v>0</v>
      </c>
      <c r="J14" s="27"/>
      <c r="K14" s="130">
        <f>سهام!Q28</f>
        <v>29133913399.400002</v>
      </c>
      <c r="L14" s="59">
        <v>0</v>
      </c>
      <c r="M14" s="130">
        <f>سهام!W28</f>
        <v>32609536921</v>
      </c>
      <c r="N14" s="27"/>
      <c r="O14" s="130">
        <f>سهام!Y28</f>
        <v>33637423240.8783</v>
      </c>
      <c r="P14" s="27"/>
      <c r="Q14" s="137">
        <f>O14/$O$16</f>
        <v>0.10508191271353658</v>
      </c>
      <c r="V14" s="116">
        <v>2.8000000000000001E-2</v>
      </c>
    </row>
    <row r="15" spans="3:22" x14ac:dyDescent="0.55000000000000004">
      <c r="E15" s="3"/>
      <c r="G15" s="3"/>
      <c r="I15" s="3"/>
      <c r="K15" s="3"/>
      <c r="L15" s="116">
        <v>0.25369999999999998</v>
      </c>
      <c r="M15" s="3"/>
      <c r="O15" s="3"/>
      <c r="Q15" s="8"/>
      <c r="V15" s="116">
        <v>2.2200000000000001E-2</v>
      </c>
    </row>
    <row r="16" spans="3:22" ht="21.75" thickBot="1" x14ac:dyDescent="0.6">
      <c r="C16" s="2" t="s">
        <v>84</v>
      </c>
      <c r="D16" s="3">
        <f t="shared" ref="D16:P16" si="0">SUM(D12:D14)</f>
        <v>0</v>
      </c>
      <c r="E16" s="86">
        <f>SUM(E12:E14)</f>
        <v>370660674123.03619</v>
      </c>
      <c r="F16" s="89">
        <f t="shared" si="0"/>
        <v>0</v>
      </c>
      <c r="G16" s="86">
        <f>SUM(G12:G14)</f>
        <v>394101554524.78052</v>
      </c>
      <c r="H16" s="89">
        <f t="shared" si="0"/>
        <v>0</v>
      </c>
      <c r="I16" s="86">
        <f>SUM(I12:I14)</f>
        <v>117942963285</v>
      </c>
      <c r="J16" s="89">
        <f t="shared" si="0"/>
        <v>0</v>
      </c>
      <c r="K16" s="86">
        <f>SUM(K12:K14)</f>
        <v>192766994833.39999</v>
      </c>
      <c r="L16" s="89">
        <v>0</v>
      </c>
      <c r="M16" s="86">
        <f>SUM(M12:M14)</f>
        <v>298224251056</v>
      </c>
      <c r="N16" s="89">
        <f t="shared" si="0"/>
        <v>0</v>
      </c>
      <c r="O16" s="86">
        <f>SUM(O12:O14)</f>
        <v>320106689840.8783</v>
      </c>
      <c r="P16" s="89">
        <f t="shared" si="0"/>
        <v>0</v>
      </c>
      <c r="Q16" s="133">
        <f>O16/$O$16</f>
        <v>1</v>
      </c>
      <c r="V16" s="116">
        <v>1.9199999999999998E-2</v>
      </c>
    </row>
    <row r="17" spans="9:22" ht="21.75" thickTop="1" x14ac:dyDescent="0.55000000000000004">
      <c r="L17" s="116">
        <v>0.2044</v>
      </c>
      <c r="Q17" s="8"/>
      <c r="V17" s="116">
        <v>1.38E-2</v>
      </c>
    </row>
    <row r="18" spans="9:22" x14ac:dyDescent="0.55000000000000004">
      <c r="L18" s="116">
        <v>0.11650000000000001</v>
      </c>
      <c r="V18" s="116">
        <v>1.32E-2</v>
      </c>
    </row>
    <row r="19" spans="9:22" x14ac:dyDescent="0.55000000000000004">
      <c r="L19" s="116">
        <v>0</v>
      </c>
      <c r="V19" s="116">
        <v>1.21E-2</v>
      </c>
    </row>
    <row r="20" spans="9:22" ht="30" x14ac:dyDescent="0.75">
      <c r="I20" s="49">
        <v>1</v>
      </c>
      <c r="L20" s="116">
        <v>6.3700000000000007E-2</v>
      </c>
      <c r="V20" s="116">
        <v>1.14E-2</v>
      </c>
    </row>
    <row r="21" spans="9:22" x14ac:dyDescent="0.55000000000000004">
      <c r="L21" s="116">
        <v>0</v>
      </c>
      <c r="V21" s="116">
        <v>8.8999999999999999E-3</v>
      </c>
    </row>
    <row r="22" spans="9:22" x14ac:dyDescent="0.55000000000000004">
      <c r="L22" s="116">
        <v>0.13189999999999999</v>
      </c>
      <c r="V22" s="116">
        <v>8.3999999999999995E-3</v>
      </c>
    </row>
    <row r="23" spans="9:22" x14ac:dyDescent="0.55000000000000004">
      <c r="L23" s="116">
        <v>3.9899999999999998E-2</v>
      </c>
      <c r="V23" s="116">
        <v>7.9000000000000008E-3</v>
      </c>
    </row>
    <row r="24" spans="9:22" x14ac:dyDescent="0.55000000000000004">
      <c r="L24" s="116">
        <v>0.18509999999999999</v>
      </c>
      <c r="V24" s="116">
        <v>7.7999999999999996E-3</v>
      </c>
    </row>
    <row r="25" spans="9:22" x14ac:dyDescent="0.55000000000000004">
      <c r="L25" s="116">
        <v>1.89E-2</v>
      </c>
      <c r="V25" s="116">
        <v>6.6E-3</v>
      </c>
    </row>
    <row r="26" spans="9:22" x14ac:dyDescent="0.55000000000000004">
      <c r="L26" s="116">
        <v>5.16E-2</v>
      </c>
      <c r="V26" s="116">
        <v>5.1000000000000004E-3</v>
      </c>
    </row>
    <row r="27" spans="9:22" x14ac:dyDescent="0.55000000000000004">
      <c r="L27" s="116">
        <v>3.6200000000000003E-2</v>
      </c>
      <c r="V27" s="116">
        <v>4.1000000000000003E-3</v>
      </c>
    </row>
    <row r="28" spans="9:22" x14ac:dyDescent="0.55000000000000004">
      <c r="L28" s="116">
        <v>0</v>
      </c>
      <c r="V28" s="116">
        <v>2.7000000000000001E-3</v>
      </c>
    </row>
    <row r="29" spans="9:22" x14ac:dyDescent="0.55000000000000004">
      <c r="L29" s="116">
        <v>1.8200000000000001E-2</v>
      </c>
      <c r="V29" s="116">
        <v>1.6999999999999999E-3</v>
      </c>
    </row>
    <row r="30" spans="9:22" x14ac:dyDescent="0.55000000000000004">
      <c r="L30" s="116">
        <v>3.3000000000000002E-2</v>
      </c>
      <c r="V30" s="116">
        <v>1.4E-3</v>
      </c>
    </row>
    <row r="31" spans="9:22" x14ac:dyDescent="0.55000000000000004">
      <c r="L31" s="116">
        <v>5.7999999999999996E-3</v>
      </c>
      <c r="V31" s="116">
        <v>6.9999999999999999E-4</v>
      </c>
    </row>
    <row r="32" spans="9:22" x14ac:dyDescent="0.55000000000000004">
      <c r="L32" s="116">
        <v>2.0000000000000001E-4</v>
      </c>
      <c r="V32" s="116">
        <v>0</v>
      </c>
    </row>
    <row r="33" spans="12:22" x14ac:dyDescent="0.55000000000000004">
      <c r="L33" s="116">
        <v>0</v>
      </c>
      <c r="V33" s="116">
        <v>0</v>
      </c>
    </row>
    <row r="34" spans="12:22" x14ac:dyDescent="0.55000000000000004">
      <c r="L34" s="116">
        <v>0</v>
      </c>
      <c r="V34" s="116">
        <v>0</v>
      </c>
    </row>
    <row r="35" spans="12:22" x14ac:dyDescent="0.55000000000000004">
      <c r="L35" s="116">
        <v>0</v>
      </c>
      <c r="V35" s="116">
        <v>0</v>
      </c>
    </row>
    <row r="36" spans="12:22" x14ac:dyDescent="0.55000000000000004">
      <c r="L36" s="116">
        <v>1E-4</v>
      </c>
      <c r="V36" s="116">
        <v>-1E-4</v>
      </c>
    </row>
    <row r="37" spans="12:22" x14ac:dyDescent="0.55000000000000004">
      <c r="L37" s="116">
        <v>-9.1000000000000004E-3</v>
      </c>
      <c r="V37" s="116">
        <v>-1E-3</v>
      </c>
    </row>
    <row r="38" spans="12:22" x14ac:dyDescent="0.55000000000000004">
      <c r="L38" s="116">
        <v>0</v>
      </c>
      <c r="V38" s="116">
        <v>-2.8E-3</v>
      </c>
    </row>
    <row r="39" spans="12:22" x14ac:dyDescent="0.55000000000000004">
      <c r="L39" s="116">
        <v>0</v>
      </c>
      <c r="V39" s="116">
        <v>-6.1000000000000004E-3</v>
      </c>
    </row>
    <row r="41" spans="12:22" x14ac:dyDescent="0.55000000000000004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9"/>
  <sheetViews>
    <sheetView rightToLeft="1" view="pageBreakPreview" topLeftCell="A7" zoomScale="55" zoomScaleNormal="55" zoomScaleSheetLayoutView="55" workbookViewId="0">
      <selection activeCell="I33" sqref="I33"/>
    </sheetView>
  </sheetViews>
  <sheetFormatPr defaultRowHeight="33" x14ac:dyDescent="0.8"/>
  <cols>
    <col min="1" max="1" width="2.5703125" style="51" customWidth="1"/>
    <col min="2" max="2" width="1.28515625" style="51" customWidth="1"/>
    <col min="3" max="3" width="49.42578125" style="51" bestFit="1" customWidth="1"/>
    <col min="4" max="4" width="1" style="51" customWidth="1"/>
    <col min="5" max="5" width="20.28515625" style="51" customWidth="1"/>
    <col min="6" max="6" width="3.5703125" style="51" bestFit="1" customWidth="1"/>
    <col min="7" max="7" width="26.28515625" style="51" bestFit="1" customWidth="1"/>
    <col min="8" max="8" width="3.5703125" style="51" bestFit="1" customWidth="1"/>
    <col min="9" max="9" width="29.140625" style="51" bestFit="1" customWidth="1"/>
    <col min="10" max="10" width="3.5703125" style="51" bestFit="1" customWidth="1"/>
    <col min="11" max="11" width="17.28515625" style="51" bestFit="1" customWidth="1"/>
    <col min="12" max="12" width="8.42578125" style="51" customWidth="1"/>
    <col min="13" max="13" width="26.28515625" style="51" bestFit="1" customWidth="1"/>
    <col min="14" max="14" width="3.5703125" style="51" bestFit="1" customWidth="1"/>
    <col min="15" max="15" width="19.140625" style="51" bestFit="1" customWidth="1"/>
    <col min="16" max="16" width="3.5703125" style="51" bestFit="1" customWidth="1"/>
    <col min="17" max="17" width="26.28515625" style="51" bestFit="1" customWidth="1"/>
    <col min="18" max="18" width="3.5703125" style="51" bestFit="1" customWidth="1"/>
    <col min="19" max="19" width="20.7109375" style="51" customWidth="1"/>
    <col min="20" max="20" width="3.5703125" style="51" bestFit="1" customWidth="1"/>
    <col min="21" max="21" width="16.42578125" style="51" bestFit="1" customWidth="1"/>
    <col min="22" max="22" width="12.28515625" style="51" bestFit="1" customWidth="1"/>
    <col min="23" max="23" width="26.28515625" style="51" bestFit="1" customWidth="1"/>
    <col min="24" max="24" width="3.5703125" style="51" bestFit="1" customWidth="1"/>
    <col min="25" max="25" width="29.140625" style="51" bestFit="1" customWidth="1"/>
    <col min="26" max="26" width="3.5703125" style="51" bestFit="1" customWidth="1"/>
    <col min="27" max="27" width="24.85546875" style="74" customWidth="1"/>
    <col min="28" max="28" width="1" style="51" customWidth="1"/>
    <col min="29" max="29" width="9.140625" style="51" customWidth="1"/>
    <col min="30" max="16384" width="9.140625" style="51"/>
  </cols>
  <sheetData>
    <row r="2" spans="3:27" ht="46.5" x14ac:dyDescent="0.8">
      <c r="C2" s="160" t="s">
        <v>124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</row>
    <row r="3" spans="3:27" ht="46.5" x14ac:dyDescent="0.8">
      <c r="C3" s="160" t="s">
        <v>0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</row>
    <row r="4" spans="3:27" ht="46.5" x14ac:dyDescent="0.8">
      <c r="C4" s="160" t="s">
        <v>276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</row>
    <row r="5" spans="3:27" ht="147" customHeight="1" x14ac:dyDescent="0.8"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</row>
    <row r="6" spans="3:27" ht="39" x14ac:dyDescent="0.8">
      <c r="C6" s="159" t="s">
        <v>86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</row>
    <row r="8" spans="3:27" s="70" customFormat="1" ht="34.5" customHeight="1" x14ac:dyDescent="0.25">
      <c r="C8" s="155" t="s">
        <v>1</v>
      </c>
      <c r="E8" s="158" t="s">
        <v>274</v>
      </c>
      <c r="F8" s="158" t="s">
        <v>2</v>
      </c>
      <c r="G8" s="158" t="s">
        <v>2</v>
      </c>
      <c r="H8" s="158" t="s">
        <v>2</v>
      </c>
      <c r="I8" s="158" t="s">
        <v>2</v>
      </c>
      <c r="J8" s="161"/>
      <c r="K8" s="158" t="s">
        <v>3</v>
      </c>
      <c r="L8" s="158" t="s">
        <v>3</v>
      </c>
      <c r="M8" s="158" t="s">
        <v>3</v>
      </c>
      <c r="N8" s="158" t="s">
        <v>3</v>
      </c>
      <c r="O8" s="158" t="s">
        <v>3</v>
      </c>
      <c r="P8" s="158" t="s">
        <v>3</v>
      </c>
      <c r="Q8" s="158" t="s">
        <v>3</v>
      </c>
      <c r="R8" s="161"/>
      <c r="S8" s="158" t="s">
        <v>277</v>
      </c>
      <c r="T8" s="158" t="s">
        <v>4</v>
      </c>
      <c r="U8" s="158" t="s">
        <v>4</v>
      </c>
      <c r="V8" s="158" t="s">
        <v>4</v>
      </c>
      <c r="W8" s="158" t="s">
        <v>4</v>
      </c>
      <c r="X8" s="158" t="s">
        <v>4</v>
      </c>
      <c r="Y8" s="158" t="s">
        <v>4</v>
      </c>
      <c r="Z8" s="158" t="s">
        <v>4</v>
      </c>
      <c r="AA8" s="158" t="s">
        <v>4</v>
      </c>
    </row>
    <row r="9" spans="3:27" s="70" customFormat="1" ht="44.25" customHeight="1" x14ac:dyDescent="0.25">
      <c r="C9" s="155" t="s">
        <v>1</v>
      </c>
      <c r="D9" s="161"/>
      <c r="E9" s="156" t="s">
        <v>5</v>
      </c>
      <c r="F9" s="162"/>
      <c r="G9" s="156" t="s">
        <v>6</v>
      </c>
      <c r="H9" s="71"/>
      <c r="I9" s="156" t="s">
        <v>7</v>
      </c>
      <c r="J9" s="161"/>
      <c r="K9" s="156" t="s">
        <v>8</v>
      </c>
      <c r="L9" s="156" t="s">
        <v>8</v>
      </c>
      <c r="M9" s="156" t="s">
        <v>8</v>
      </c>
      <c r="N9" s="71"/>
      <c r="O9" s="156" t="s">
        <v>9</v>
      </c>
      <c r="P9" s="156" t="s">
        <v>9</v>
      </c>
      <c r="Q9" s="156" t="s">
        <v>9</v>
      </c>
      <c r="R9" s="161"/>
      <c r="S9" s="156" t="s">
        <v>5</v>
      </c>
      <c r="T9" s="162"/>
      <c r="U9" s="156" t="s">
        <v>10</v>
      </c>
      <c r="V9" s="162"/>
      <c r="W9" s="156" t="s">
        <v>6</v>
      </c>
      <c r="X9" s="162"/>
      <c r="Y9" s="156" t="s">
        <v>7</v>
      </c>
      <c r="Z9" s="161"/>
      <c r="AA9" s="156" t="s">
        <v>11</v>
      </c>
    </row>
    <row r="10" spans="3:27" s="70" customFormat="1" ht="54" customHeight="1" x14ac:dyDescent="0.25">
      <c r="C10" s="155" t="s">
        <v>1</v>
      </c>
      <c r="D10" s="161"/>
      <c r="E10" s="157" t="s">
        <v>5</v>
      </c>
      <c r="F10" s="163"/>
      <c r="G10" s="157" t="s">
        <v>6</v>
      </c>
      <c r="H10" s="72"/>
      <c r="I10" s="157" t="s">
        <v>7</v>
      </c>
      <c r="J10" s="161"/>
      <c r="K10" s="157" t="s">
        <v>5</v>
      </c>
      <c r="L10" s="118"/>
      <c r="M10" s="157" t="s">
        <v>6</v>
      </c>
      <c r="N10" s="72"/>
      <c r="O10" s="157" t="s">
        <v>5</v>
      </c>
      <c r="P10" s="72"/>
      <c r="Q10" s="157" t="s">
        <v>12</v>
      </c>
      <c r="R10" s="161"/>
      <c r="S10" s="157" t="s">
        <v>5</v>
      </c>
      <c r="T10" s="163"/>
      <c r="U10" s="157" t="s">
        <v>10</v>
      </c>
      <c r="V10" s="163"/>
      <c r="W10" s="157" t="s">
        <v>6</v>
      </c>
      <c r="X10" s="163"/>
      <c r="Y10" s="157" t="s">
        <v>7</v>
      </c>
      <c r="Z10" s="161"/>
      <c r="AA10" s="157" t="s">
        <v>11</v>
      </c>
    </row>
    <row r="11" spans="3:27" x14ac:dyDescent="0.8">
      <c r="C11" s="73" t="s">
        <v>225</v>
      </c>
      <c r="E11" s="141">
        <v>8246459</v>
      </c>
      <c r="F11" s="142"/>
      <c r="G11" s="141">
        <v>19107478058</v>
      </c>
      <c r="H11" s="142"/>
      <c r="I11" s="141">
        <v>20444297066.9613</v>
      </c>
      <c r="J11" s="142"/>
      <c r="K11" s="141">
        <v>0</v>
      </c>
      <c r="L11" s="113"/>
      <c r="M11" s="141">
        <v>0</v>
      </c>
      <c r="N11" s="142"/>
      <c r="O11" s="141">
        <v>-2900001</v>
      </c>
      <c r="P11" s="142"/>
      <c r="Q11" s="141">
        <v>6930714593</v>
      </c>
      <c r="R11" s="142"/>
      <c r="S11" s="141">
        <v>5346458</v>
      </c>
      <c r="T11" s="142"/>
      <c r="U11" s="141">
        <v>2255</v>
      </c>
      <c r="V11" s="113"/>
      <c r="W11" s="141">
        <v>12388023625</v>
      </c>
      <c r="X11" s="142"/>
      <c r="Y11" s="141">
        <v>11984528026.3995</v>
      </c>
      <c r="Z11" s="142"/>
      <c r="AA11" s="113">
        <f>Y11/'سرمایه گذاری ها'!$O$16</f>
        <v>3.7439167648626412E-2</v>
      </c>
    </row>
    <row r="12" spans="3:27" x14ac:dyDescent="0.8">
      <c r="C12" s="51" t="s">
        <v>198</v>
      </c>
      <c r="E12" s="141">
        <v>181080</v>
      </c>
      <c r="F12" s="142"/>
      <c r="G12" s="141">
        <v>4377043122</v>
      </c>
      <c r="H12" s="142"/>
      <c r="I12" s="141">
        <v>4793468545.6199999</v>
      </c>
      <c r="J12" s="142"/>
      <c r="K12" s="141">
        <v>0</v>
      </c>
      <c r="L12" s="113"/>
      <c r="M12" s="141">
        <v>0</v>
      </c>
      <c r="N12" s="142"/>
      <c r="O12" s="141">
        <v>-31080</v>
      </c>
      <c r="P12" s="142"/>
      <c r="Q12" s="141">
        <v>754148760</v>
      </c>
      <c r="R12" s="142"/>
      <c r="S12" s="141">
        <v>150000</v>
      </c>
      <c r="T12" s="142"/>
      <c r="U12" s="141">
        <v>26470</v>
      </c>
      <c r="V12" s="113"/>
      <c r="W12" s="141">
        <v>3625781248</v>
      </c>
      <c r="X12" s="142"/>
      <c r="Y12" s="141">
        <v>3946875525</v>
      </c>
      <c r="Z12" s="142"/>
      <c r="AA12" s="113">
        <f>Y12/'سرمایه گذاری ها'!$O$16</f>
        <v>1.2329875164314594E-2</v>
      </c>
    </row>
    <row r="13" spans="3:27" x14ac:dyDescent="0.8">
      <c r="C13" s="51" t="s">
        <v>176</v>
      </c>
      <c r="E13" s="141">
        <v>300000</v>
      </c>
      <c r="F13" s="142"/>
      <c r="G13" s="141">
        <v>2872567094</v>
      </c>
      <c r="H13" s="142"/>
      <c r="I13" s="141">
        <v>2970221400</v>
      </c>
      <c r="J13" s="142"/>
      <c r="K13" s="141">
        <v>0</v>
      </c>
      <c r="L13" s="113"/>
      <c r="M13" s="141">
        <v>0</v>
      </c>
      <c r="N13" s="142"/>
      <c r="O13" s="141">
        <v>0</v>
      </c>
      <c r="P13" s="142"/>
      <c r="Q13" s="141">
        <v>0</v>
      </c>
      <c r="R13" s="142"/>
      <c r="S13" s="141">
        <v>300000</v>
      </c>
      <c r="T13" s="142"/>
      <c r="U13" s="141">
        <v>9500</v>
      </c>
      <c r="V13" s="113"/>
      <c r="W13" s="141">
        <v>2872567094</v>
      </c>
      <c r="X13" s="142"/>
      <c r="Y13" s="141">
        <v>2833042500</v>
      </c>
      <c r="Z13" s="142"/>
      <c r="AA13" s="113">
        <f>Y13/'سرمایه گذاری ها'!$O$16</f>
        <v>8.8503070692095686E-3</v>
      </c>
    </row>
    <row r="14" spans="3:27" x14ac:dyDescent="0.8">
      <c r="C14" s="51" t="s">
        <v>217</v>
      </c>
      <c r="E14" s="141">
        <v>147553</v>
      </c>
      <c r="F14" s="142"/>
      <c r="G14" s="141">
        <v>5261034831</v>
      </c>
      <c r="H14" s="142"/>
      <c r="I14" s="141">
        <v>4835876716.6604996</v>
      </c>
      <c r="J14" s="142"/>
      <c r="K14" s="141">
        <v>0</v>
      </c>
      <c r="L14" s="113"/>
      <c r="M14" s="141">
        <v>0</v>
      </c>
      <c r="N14" s="142"/>
      <c r="O14" s="141">
        <v>-57553</v>
      </c>
      <c r="P14" s="142"/>
      <c r="Q14" s="141">
        <v>1848651885</v>
      </c>
      <c r="R14" s="142"/>
      <c r="S14" s="141">
        <v>90000</v>
      </c>
      <c r="T14" s="142"/>
      <c r="U14" s="141">
        <v>30170</v>
      </c>
      <c r="V14" s="113"/>
      <c r="W14" s="141">
        <v>3208969895</v>
      </c>
      <c r="X14" s="142"/>
      <c r="Y14" s="141">
        <v>2699143965</v>
      </c>
      <c r="Z14" s="142"/>
      <c r="AA14" s="113">
        <f>Y14/'سرمایه گذاری ها'!$O$16</f>
        <v>8.4320136087806113E-3</v>
      </c>
    </row>
    <row r="15" spans="3:27" x14ac:dyDescent="0.8">
      <c r="C15" s="51" t="s">
        <v>216</v>
      </c>
      <c r="E15" s="141">
        <v>120000</v>
      </c>
      <c r="F15" s="142"/>
      <c r="G15" s="141">
        <v>5473879471</v>
      </c>
      <c r="H15" s="142"/>
      <c r="I15" s="141">
        <v>5379798600</v>
      </c>
      <c r="J15" s="142"/>
      <c r="K15" s="141">
        <v>0</v>
      </c>
      <c r="L15" s="113"/>
      <c r="M15" s="141">
        <v>0</v>
      </c>
      <c r="N15" s="142"/>
      <c r="O15" s="141">
        <v>-70000</v>
      </c>
      <c r="P15" s="142"/>
      <c r="Q15" s="141">
        <v>3378136243</v>
      </c>
      <c r="R15" s="142"/>
      <c r="S15" s="141">
        <v>50000</v>
      </c>
      <c r="T15" s="142"/>
      <c r="U15" s="141">
        <v>50350</v>
      </c>
      <c r="V15" s="113"/>
      <c r="W15" s="141">
        <v>2280783112</v>
      </c>
      <c r="X15" s="142"/>
      <c r="Y15" s="141">
        <v>2502520875</v>
      </c>
      <c r="Z15" s="142"/>
      <c r="AA15" s="113">
        <f>Y15/'سرمایه گذاری ها'!$O$16</f>
        <v>7.8177712444684518E-3</v>
      </c>
    </row>
    <row r="16" spans="3:27" x14ac:dyDescent="0.8">
      <c r="C16" s="51" t="s">
        <v>263</v>
      </c>
      <c r="E16" s="141">
        <v>40000</v>
      </c>
      <c r="F16" s="142"/>
      <c r="G16" s="141">
        <v>1704780539</v>
      </c>
      <c r="H16" s="142"/>
      <c r="I16" s="141">
        <v>1972195200</v>
      </c>
      <c r="J16" s="142"/>
      <c r="K16" s="141">
        <v>0</v>
      </c>
      <c r="L16" s="113"/>
      <c r="M16" s="141">
        <v>0</v>
      </c>
      <c r="N16" s="142"/>
      <c r="O16" s="141">
        <v>0</v>
      </c>
      <c r="P16" s="142"/>
      <c r="Q16" s="141">
        <v>0</v>
      </c>
      <c r="R16" s="142"/>
      <c r="S16" s="141">
        <v>40000</v>
      </c>
      <c r="T16" s="142"/>
      <c r="U16" s="141">
        <v>48380</v>
      </c>
      <c r="V16" s="113"/>
      <c r="W16" s="141">
        <v>1704780539</v>
      </c>
      <c r="X16" s="142"/>
      <c r="Y16" s="141">
        <v>1923685560</v>
      </c>
      <c r="Z16" s="142"/>
      <c r="AA16" s="113">
        <f>Y16/'سرمایه گذاری ها'!$O$16</f>
        <v>6.0095137685383711E-3</v>
      </c>
    </row>
    <row r="17" spans="3:27" x14ac:dyDescent="0.8">
      <c r="C17" s="51" t="s">
        <v>14</v>
      </c>
      <c r="E17" s="141">
        <v>900000</v>
      </c>
      <c r="F17" s="142"/>
      <c r="G17" s="141">
        <v>3577240569</v>
      </c>
      <c r="H17" s="142"/>
      <c r="I17" s="141">
        <v>5582584800</v>
      </c>
      <c r="J17" s="142"/>
      <c r="K17" s="141">
        <v>0</v>
      </c>
      <c r="L17" s="113"/>
      <c r="M17" s="141">
        <v>0</v>
      </c>
      <c r="N17" s="142"/>
      <c r="O17" s="141">
        <v>-600000</v>
      </c>
      <c r="P17" s="142"/>
      <c r="Q17" s="141">
        <v>3616922115</v>
      </c>
      <c r="R17" s="142"/>
      <c r="S17" s="141">
        <v>300000</v>
      </c>
      <c r="T17" s="142"/>
      <c r="U17" s="141">
        <v>5930</v>
      </c>
      <c r="V17" s="113"/>
      <c r="W17" s="141">
        <v>1192413522</v>
      </c>
      <c r="X17" s="142"/>
      <c r="Y17" s="141">
        <v>1768414950</v>
      </c>
      <c r="Z17" s="142"/>
      <c r="AA17" s="113">
        <f>Y17/'سرمایه گذاری ها'!$O$16</f>
        <v>5.524454833727657E-3</v>
      </c>
    </row>
    <row r="18" spans="3:27" x14ac:dyDescent="0.8">
      <c r="C18" s="51" t="s">
        <v>250</v>
      </c>
      <c r="E18" s="141">
        <v>35000</v>
      </c>
      <c r="F18" s="142"/>
      <c r="G18" s="141">
        <v>1526339839</v>
      </c>
      <c r="H18" s="142"/>
      <c r="I18" s="141">
        <v>1623035137.5</v>
      </c>
      <c r="J18" s="142"/>
      <c r="K18" s="141">
        <v>0</v>
      </c>
      <c r="L18" s="113"/>
      <c r="M18" s="141">
        <v>0</v>
      </c>
      <c r="N18" s="142"/>
      <c r="O18" s="141">
        <v>0</v>
      </c>
      <c r="P18" s="142"/>
      <c r="Q18" s="141">
        <v>0</v>
      </c>
      <c r="R18" s="142"/>
      <c r="S18" s="141">
        <v>35000</v>
      </c>
      <c r="T18" s="142"/>
      <c r="U18" s="141">
        <v>42050</v>
      </c>
      <c r="V18" s="113"/>
      <c r="W18" s="141">
        <v>1526339839</v>
      </c>
      <c r="X18" s="142"/>
      <c r="Y18" s="141">
        <v>1462993087.5</v>
      </c>
      <c r="Z18" s="142"/>
      <c r="AA18" s="113">
        <f>Y18/'سرمایه گذاری ها'!$O$16</f>
        <v>4.5703296242488364E-3</v>
      </c>
    </row>
    <row r="19" spans="3:27" x14ac:dyDescent="0.8">
      <c r="C19" s="51" t="s">
        <v>151</v>
      </c>
      <c r="E19" s="141">
        <v>36434</v>
      </c>
      <c r="F19" s="142"/>
      <c r="G19" s="141">
        <v>2002747543</v>
      </c>
      <c r="H19" s="142"/>
      <c r="I19" s="141">
        <v>2748886823.4299998</v>
      </c>
      <c r="J19" s="142"/>
      <c r="K19" s="141">
        <v>0</v>
      </c>
      <c r="L19" s="113"/>
      <c r="M19" s="141">
        <v>0</v>
      </c>
      <c r="N19" s="142"/>
      <c r="O19" s="141">
        <v>-16434</v>
      </c>
      <c r="P19" s="142"/>
      <c r="Q19" s="141">
        <v>1205612875</v>
      </c>
      <c r="R19" s="142"/>
      <c r="S19" s="141">
        <v>20000</v>
      </c>
      <c r="T19" s="142"/>
      <c r="U19" s="141">
        <v>73400</v>
      </c>
      <c r="V19" s="113"/>
      <c r="W19" s="141">
        <v>1099383842</v>
      </c>
      <c r="X19" s="142"/>
      <c r="Y19" s="141">
        <v>1459265400</v>
      </c>
      <c r="Z19" s="142"/>
      <c r="AA19" s="113">
        <f>Y19/'سرمایه گذاری ها'!$O$16</f>
        <v>4.5586844833682971E-3</v>
      </c>
    </row>
    <row r="20" spans="3:27" x14ac:dyDescent="0.8">
      <c r="C20" s="51" t="s">
        <v>270</v>
      </c>
      <c r="E20" s="141">
        <v>130000</v>
      </c>
      <c r="F20" s="142"/>
      <c r="G20" s="141">
        <v>1041036797</v>
      </c>
      <c r="H20" s="142"/>
      <c r="I20" s="141">
        <v>1028642940</v>
      </c>
      <c r="J20" s="142"/>
      <c r="K20" s="141">
        <v>0</v>
      </c>
      <c r="L20" s="113"/>
      <c r="M20" s="141">
        <v>0</v>
      </c>
      <c r="N20" s="142"/>
      <c r="O20" s="141">
        <v>0</v>
      </c>
      <c r="P20" s="142"/>
      <c r="Q20" s="141">
        <v>0</v>
      </c>
      <c r="R20" s="142"/>
      <c r="S20" s="141">
        <v>130000</v>
      </c>
      <c r="T20" s="142"/>
      <c r="U20" s="141">
        <v>8330</v>
      </c>
      <c r="V20" s="113"/>
      <c r="W20" s="141">
        <v>1041036797</v>
      </c>
      <c r="X20" s="142"/>
      <c r="Y20" s="141">
        <v>1076456745</v>
      </c>
      <c r="Z20" s="142"/>
      <c r="AA20" s="113">
        <f>Y20/'سرمایه گذاری ها'!$O$16</f>
        <v>3.3628061492094884E-3</v>
      </c>
    </row>
    <row r="21" spans="3:27" x14ac:dyDescent="0.8">
      <c r="C21" s="51" t="s">
        <v>252</v>
      </c>
      <c r="E21" s="141">
        <v>50000</v>
      </c>
      <c r="F21" s="142"/>
      <c r="G21" s="141">
        <v>822886325</v>
      </c>
      <c r="H21" s="142"/>
      <c r="I21" s="141">
        <v>990073800</v>
      </c>
      <c r="J21" s="142"/>
      <c r="K21" s="141">
        <v>0</v>
      </c>
      <c r="L21" s="113"/>
      <c r="M21" s="141">
        <v>0</v>
      </c>
      <c r="N21" s="142"/>
      <c r="O21" s="141">
        <v>0</v>
      </c>
      <c r="P21" s="142"/>
      <c r="Q21" s="141">
        <v>0</v>
      </c>
      <c r="R21" s="142"/>
      <c r="S21" s="141">
        <v>50000</v>
      </c>
      <c r="T21" s="142"/>
      <c r="U21" s="141">
        <v>20050</v>
      </c>
      <c r="V21" s="113"/>
      <c r="W21" s="141">
        <v>822886325</v>
      </c>
      <c r="X21" s="142"/>
      <c r="Y21" s="141">
        <v>996535125</v>
      </c>
      <c r="Z21" s="142"/>
      <c r="AA21" s="113">
        <f>Y21/'سرمایه گذاری ها'!$O$16</f>
        <v>3.1131343287307341E-3</v>
      </c>
    </row>
    <row r="22" spans="3:27" x14ac:dyDescent="0.8">
      <c r="C22" s="51" t="s">
        <v>191</v>
      </c>
      <c r="E22" s="141">
        <v>69361</v>
      </c>
      <c r="F22" s="142"/>
      <c r="G22" s="141">
        <v>1457798329</v>
      </c>
      <c r="H22" s="142"/>
      <c r="I22" s="141">
        <v>1891941408.2520001</v>
      </c>
      <c r="J22" s="142"/>
      <c r="K22" s="141">
        <v>0</v>
      </c>
      <c r="L22" s="113"/>
      <c r="M22" s="141">
        <v>0</v>
      </c>
      <c r="N22" s="142"/>
      <c r="O22" s="141">
        <v>-39361</v>
      </c>
      <c r="P22" s="142"/>
      <c r="Q22" s="141">
        <v>995644577</v>
      </c>
      <c r="R22" s="142"/>
      <c r="S22" s="141">
        <v>30000</v>
      </c>
      <c r="T22" s="142"/>
      <c r="U22" s="141">
        <v>25550</v>
      </c>
      <c r="V22" s="113"/>
      <c r="W22" s="141">
        <v>630526517</v>
      </c>
      <c r="X22" s="142"/>
      <c r="Y22" s="141">
        <v>761939325</v>
      </c>
      <c r="Z22" s="142"/>
      <c r="AA22" s="113">
        <f>Y22/'سرمایه گذاری ها'!$O$16</f>
        <v>2.3802667959821524E-3</v>
      </c>
    </row>
    <row r="23" spans="3:27" x14ac:dyDescent="0.8">
      <c r="C23" s="51" t="s">
        <v>249</v>
      </c>
      <c r="E23" s="141">
        <v>64777</v>
      </c>
      <c r="F23" s="142"/>
      <c r="G23" s="141">
        <v>216044566</v>
      </c>
      <c r="H23" s="142"/>
      <c r="I23" s="141">
        <v>238635183.80610001</v>
      </c>
      <c r="J23" s="142"/>
      <c r="K23" s="141">
        <v>0</v>
      </c>
      <c r="L23" s="113"/>
      <c r="M23" s="141">
        <v>0</v>
      </c>
      <c r="N23" s="142"/>
      <c r="O23" s="141">
        <v>0</v>
      </c>
      <c r="P23" s="142"/>
      <c r="Q23" s="141">
        <v>0</v>
      </c>
      <c r="R23" s="142"/>
      <c r="S23" s="141">
        <v>64777</v>
      </c>
      <c r="T23" s="142"/>
      <c r="U23" s="141">
        <v>3448</v>
      </c>
      <c r="V23" s="113"/>
      <c r="W23" s="141">
        <v>216044566</v>
      </c>
      <c r="X23" s="142"/>
      <c r="Y23" s="141">
        <v>222022156.9788</v>
      </c>
      <c r="Z23" s="142"/>
      <c r="AA23" s="113">
        <f>Y23/'سرمایه گذاری ها'!$O$16</f>
        <v>6.9358799433140526E-4</v>
      </c>
    </row>
    <row r="24" spans="3:27" x14ac:dyDescent="0.8">
      <c r="C24" s="51" t="s">
        <v>269</v>
      </c>
      <c r="E24" s="141">
        <v>270000</v>
      </c>
      <c r="F24" s="142"/>
      <c r="G24" s="141">
        <v>2228723822</v>
      </c>
      <c r="H24" s="142"/>
      <c r="I24" s="141">
        <v>2305500165</v>
      </c>
      <c r="J24" s="142"/>
      <c r="K24" s="141">
        <v>0</v>
      </c>
      <c r="L24" s="113"/>
      <c r="M24" s="141">
        <v>0</v>
      </c>
      <c r="N24" s="142"/>
      <c r="O24" s="141">
        <v>-270000</v>
      </c>
      <c r="P24" s="142"/>
      <c r="Q24" s="141">
        <v>2114940790</v>
      </c>
      <c r="R24" s="142"/>
      <c r="S24" s="141">
        <v>0</v>
      </c>
      <c r="T24" s="142"/>
      <c r="U24" s="141">
        <v>0</v>
      </c>
      <c r="V24" s="113"/>
      <c r="W24" s="141">
        <v>0</v>
      </c>
      <c r="X24" s="142"/>
      <c r="Y24" s="141">
        <v>0</v>
      </c>
      <c r="Z24" s="142"/>
      <c r="AA24" s="113">
        <f>Y24/'سرمایه گذاری ها'!$O$16</f>
        <v>0</v>
      </c>
    </row>
    <row r="25" spans="3:27" x14ac:dyDescent="0.8">
      <c r="C25" s="51" t="s">
        <v>178</v>
      </c>
      <c r="E25" s="141">
        <v>350000</v>
      </c>
      <c r="F25" s="142"/>
      <c r="G25" s="141">
        <v>9726971175</v>
      </c>
      <c r="H25" s="142"/>
      <c r="I25" s="141">
        <v>8221290525</v>
      </c>
      <c r="J25" s="142"/>
      <c r="K25" s="141">
        <v>0</v>
      </c>
      <c r="L25" s="113"/>
      <c r="M25" s="141">
        <v>0</v>
      </c>
      <c r="N25" s="142"/>
      <c r="O25" s="141">
        <v>-350000</v>
      </c>
      <c r="P25" s="142"/>
      <c r="Q25" s="141">
        <v>8289141515</v>
      </c>
      <c r="R25" s="142"/>
      <c r="S25" s="141">
        <v>0</v>
      </c>
      <c r="T25" s="142"/>
      <c r="U25" s="141">
        <v>0</v>
      </c>
      <c r="V25" s="113"/>
      <c r="W25" s="141">
        <v>0</v>
      </c>
      <c r="X25" s="142"/>
      <c r="Y25" s="141">
        <v>0</v>
      </c>
      <c r="Z25" s="142"/>
      <c r="AA25" s="113">
        <f>Y25/'سرمایه گذاری ها'!$O$16</f>
        <v>0</v>
      </c>
    </row>
    <row r="26" spans="3:27" x14ac:dyDescent="0.8">
      <c r="C26" s="51" t="s">
        <v>154</v>
      </c>
      <c r="E26" s="141">
        <v>464</v>
      </c>
      <c r="F26" s="142"/>
      <c r="G26" s="141">
        <v>1348848</v>
      </c>
      <c r="H26" s="142"/>
      <c r="I26" s="141">
        <v>1825123.5144</v>
      </c>
      <c r="J26" s="142"/>
      <c r="K26" s="141">
        <v>0</v>
      </c>
      <c r="L26" s="113"/>
      <c r="M26" s="141">
        <v>0</v>
      </c>
      <c r="N26" s="142"/>
      <c r="O26" s="141">
        <v>-464</v>
      </c>
      <c r="P26" s="142"/>
      <c r="Q26" s="141">
        <v>46.4</v>
      </c>
      <c r="R26" s="142"/>
      <c r="S26" s="141">
        <v>0</v>
      </c>
      <c r="T26" s="142"/>
      <c r="U26" s="141">
        <v>0</v>
      </c>
      <c r="V26" s="113"/>
      <c r="W26" s="141">
        <v>0</v>
      </c>
      <c r="X26" s="142"/>
      <c r="Y26" s="141">
        <v>0</v>
      </c>
      <c r="Z26" s="142"/>
      <c r="AA26" s="113">
        <f>Y26/'سرمایه گذاری ها'!$O$16</f>
        <v>0</v>
      </c>
    </row>
    <row r="27" spans="3:27" x14ac:dyDescent="0.8">
      <c r="E27" s="141"/>
      <c r="F27" s="142"/>
      <c r="G27" s="141"/>
      <c r="H27" s="142"/>
      <c r="I27" s="141"/>
      <c r="J27" s="142"/>
      <c r="K27" s="141"/>
      <c r="L27" s="113"/>
      <c r="M27" s="141"/>
      <c r="N27" s="142"/>
      <c r="O27" s="141"/>
      <c r="P27" s="142"/>
      <c r="Q27" s="141"/>
      <c r="R27" s="142"/>
      <c r="S27" s="141"/>
      <c r="T27" s="142"/>
      <c r="U27" s="141"/>
      <c r="V27" s="113"/>
      <c r="W27" s="141"/>
      <c r="X27" s="142"/>
      <c r="Y27" s="141"/>
      <c r="Z27" s="142"/>
      <c r="AA27" s="113"/>
    </row>
    <row r="28" spans="3:27" ht="33.75" thickBot="1" x14ac:dyDescent="0.85">
      <c r="C28" s="51" t="s">
        <v>84</v>
      </c>
      <c r="E28" s="143">
        <f>SUM(E11:E27)</f>
        <v>10941128</v>
      </c>
      <c r="F28" s="141"/>
      <c r="G28" s="143">
        <f>SUM(G11:G26)</f>
        <v>61397920928</v>
      </c>
      <c r="H28" s="143"/>
      <c r="I28" s="143">
        <f>SUM(I11:I26)</f>
        <v>65028273435.744293</v>
      </c>
      <c r="J28" s="143"/>
      <c r="K28" s="143">
        <f>SUM(K11:K26)</f>
        <v>0</v>
      </c>
      <c r="L28" s="143"/>
      <c r="M28" s="143">
        <f>SUM(M11:M26)</f>
        <v>0</v>
      </c>
      <c r="N28" s="143"/>
      <c r="O28" s="143">
        <f>SUM(O11:O26)</f>
        <v>-4334893</v>
      </c>
      <c r="P28" s="143"/>
      <c r="Q28" s="143">
        <f>SUM(Q11:Q26)</f>
        <v>29133913399.400002</v>
      </c>
      <c r="R28" s="143"/>
      <c r="S28" s="143">
        <f>SUM(S11:S26)</f>
        <v>6606235</v>
      </c>
      <c r="T28" s="143"/>
      <c r="U28" s="143">
        <f>SUM(U11:U26)</f>
        <v>345883</v>
      </c>
      <c r="V28" s="143"/>
      <c r="W28" s="143">
        <f>SUM(W11:W26)</f>
        <v>32609536921</v>
      </c>
      <c r="X28" s="143"/>
      <c r="Y28" s="143">
        <f>SUM(Y11:Y26)</f>
        <v>33637423240.8783</v>
      </c>
      <c r="Z28" s="141"/>
      <c r="AA28" s="138">
        <f>SUM(AA11:AA26)</f>
        <v>0.10508191271353656</v>
      </c>
    </row>
    <row r="29" spans="3:27" ht="63.75" customHeight="1" thickTop="1" x14ac:dyDescent="0.8">
      <c r="L29"/>
      <c r="V29"/>
    </row>
    <row r="30" spans="3:27" ht="30.75" customHeight="1" x14ac:dyDescent="0.95">
      <c r="L30"/>
      <c r="O30" s="108">
        <v>2</v>
      </c>
      <c r="V30"/>
    </row>
    <row r="31" spans="3:27" x14ac:dyDescent="0.8">
      <c r="L31"/>
      <c r="V31"/>
    </row>
    <row r="32" spans="3:27" x14ac:dyDescent="0.8">
      <c r="L32"/>
      <c r="V32"/>
    </row>
    <row r="33" spans="12:22" x14ac:dyDescent="0.8">
      <c r="L33"/>
      <c r="V33"/>
    </row>
    <row r="34" spans="12:22" x14ac:dyDescent="0.8">
      <c r="L34"/>
      <c r="V34"/>
    </row>
    <row r="35" spans="12:22" x14ac:dyDescent="0.8">
      <c r="L35"/>
      <c r="V35"/>
    </row>
    <row r="36" spans="12:22" x14ac:dyDescent="0.8">
      <c r="L36"/>
      <c r="V36"/>
    </row>
    <row r="37" spans="12:22" x14ac:dyDescent="0.8">
      <c r="L37"/>
      <c r="V37"/>
    </row>
    <row r="38" spans="12:22" x14ac:dyDescent="0.8">
      <c r="L38"/>
      <c r="V38"/>
    </row>
    <row r="39" spans="12:22" x14ac:dyDescent="0.8">
      <c r="L39"/>
      <c r="V39"/>
    </row>
  </sheetData>
  <sortState xmlns:xlrd2="http://schemas.microsoft.com/office/spreadsheetml/2017/richdata2" ref="C11:AA26">
    <sortCondition descending="1" ref="Y11:Y26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41"/>
  <sheetViews>
    <sheetView rightToLeft="1" view="pageBreakPreview" zoomScale="60" zoomScaleNormal="110" workbookViewId="0">
      <selection activeCell="AC16" sqref="AC16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2:28" ht="30" x14ac:dyDescent="0.6">
      <c r="B3" s="148" t="s">
        <v>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2:28" ht="30" x14ac:dyDescent="0.6">
      <c r="B4" s="148" t="s">
        <v>276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94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64" t="s">
        <v>274</v>
      </c>
      <c r="E8" s="164" t="s">
        <v>2</v>
      </c>
      <c r="F8" s="164" t="s">
        <v>2</v>
      </c>
      <c r="G8" s="164" t="s">
        <v>2</v>
      </c>
      <c r="H8" s="164" t="s">
        <v>2</v>
      </c>
      <c r="I8" s="164" t="s">
        <v>2</v>
      </c>
      <c r="J8" s="164" t="s">
        <v>2</v>
      </c>
      <c r="K8" s="14"/>
      <c r="L8" s="164" t="s">
        <v>277</v>
      </c>
      <c r="M8" s="164" t="s">
        <v>4</v>
      </c>
      <c r="N8" s="164" t="s">
        <v>4</v>
      </c>
      <c r="O8" s="164" t="s">
        <v>4</v>
      </c>
      <c r="P8" s="164" t="s">
        <v>4</v>
      </c>
      <c r="Q8" s="164" t="s">
        <v>4</v>
      </c>
      <c r="R8" s="164" t="s">
        <v>4</v>
      </c>
      <c r="S8" s="14"/>
    </row>
    <row r="9" spans="2:28" ht="30" x14ac:dyDescent="0.6">
      <c r="B9" s="20" t="s">
        <v>1</v>
      </c>
      <c r="C9" s="14"/>
      <c r="D9" s="17" t="s">
        <v>15</v>
      </c>
      <c r="E9" s="18"/>
      <c r="F9" s="17" t="s">
        <v>16</v>
      </c>
      <c r="G9" s="18"/>
      <c r="H9" s="17" t="s">
        <v>17</v>
      </c>
      <c r="I9" s="18"/>
      <c r="J9" s="17" t="s">
        <v>18</v>
      </c>
      <c r="K9" s="14"/>
      <c r="L9" s="17" t="s">
        <v>15</v>
      </c>
      <c r="M9" s="18"/>
      <c r="N9" s="17" t="s">
        <v>16</v>
      </c>
      <c r="O9" s="18"/>
      <c r="P9" s="17" t="s">
        <v>17</v>
      </c>
      <c r="Q9" s="18"/>
      <c r="R9" s="17" t="s">
        <v>18</v>
      </c>
      <c r="S9" s="14"/>
    </row>
    <row r="10" spans="2:28" x14ac:dyDescent="0.6">
      <c r="D10" s="77">
        <v>0</v>
      </c>
      <c r="E10" s="77"/>
      <c r="F10" s="77">
        <v>0</v>
      </c>
      <c r="G10" s="77"/>
      <c r="H10" s="77">
        <v>0</v>
      </c>
      <c r="I10" s="77"/>
      <c r="J10" s="77">
        <v>0</v>
      </c>
      <c r="K10" s="77"/>
      <c r="L10" s="77">
        <v>0</v>
      </c>
      <c r="M10" s="77"/>
      <c r="N10" s="77">
        <v>0</v>
      </c>
      <c r="O10" s="77"/>
      <c r="P10" s="77">
        <v>0</v>
      </c>
      <c r="Q10" s="77"/>
      <c r="R10" s="77">
        <v>0</v>
      </c>
      <c r="V10"/>
    </row>
    <row r="11" spans="2:28" ht="26.25" customHeight="1" thickBot="1" x14ac:dyDescent="0.65">
      <c r="B11" s="21" t="s">
        <v>84</v>
      </c>
      <c r="D11" s="76">
        <v>0</v>
      </c>
      <c r="E11" s="77"/>
      <c r="F11" s="76">
        <v>0</v>
      </c>
      <c r="G11" s="77"/>
      <c r="H11" s="76">
        <v>0</v>
      </c>
      <c r="I11" s="77"/>
      <c r="J11" s="76">
        <v>0</v>
      </c>
      <c r="K11" s="77"/>
      <c r="L11" s="76">
        <v>0</v>
      </c>
      <c r="M11" s="77"/>
      <c r="N11" s="76">
        <v>0</v>
      </c>
      <c r="O11" s="77"/>
      <c r="P11" s="76">
        <v>0</v>
      </c>
      <c r="Q11" s="77"/>
      <c r="R11" s="76">
        <v>0</v>
      </c>
      <c r="V11"/>
    </row>
    <row r="12" spans="2:28" ht="21.75" thickTop="1" x14ac:dyDescent="0.6">
      <c r="L12"/>
      <c r="V12"/>
    </row>
    <row r="13" spans="2:28" x14ac:dyDescent="0.6">
      <c r="L13"/>
      <c r="V13"/>
    </row>
    <row r="14" spans="2:28" x14ac:dyDescent="0.6">
      <c r="L14"/>
      <c r="V14"/>
    </row>
    <row r="15" spans="2:28" x14ac:dyDescent="0.6">
      <c r="L15"/>
      <c r="V15"/>
    </row>
    <row r="16" spans="2:28" x14ac:dyDescent="0.6">
      <c r="L16"/>
      <c r="V16"/>
    </row>
    <row r="17" spans="10:22" ht="30" x14ac:dyDescent="0.75">
      <c r="J17" s="49">
        <v>3</v>
      </c>
      <c r="L17"/>
      <c r="V17"/>
    </row>
    <row r="18" spans="10:22" x14ac:dyDescent="0.6">
      <c r="L18"/>
      <c r="V18"/>
    </row>
    <row r="19" spans="10:22" x14ac:dyDescent="0.6">
      <c r="L19"/>
      <c r="V19"/>
    </row>
    <row r="20" spans="10:22" x14ac:dyDescent="0.6">
      <c r="L20"/>
      <c r="V20"/>
    </row>
    <row r="21" spans="10:22" x14ac:dyDescent="0.6">
      <c r="L21"/>
      <c r="V21"/>
    </row>
    <row r="22" spans="10:22" x14ac:dyDescent="0.6">
      <c r="L22"/>
      <c r="V22"/>
    </row>
    <row r="23" spans="10:22" x14ac:dyDescent="0.6">
      <c r="L23"/>
      <c r="V23"/>
    </row>
    <row r="24" spans="10:22" x14ac:dyDescent="0.6">
      <c r="L24"/>
      <c r="V24"/>
    </row>
    <row r="25" spans="10:22" x14ac:dyDescent="0.6">
      <c r="L25"/>
      <c r="V25"/>
    </row>
    <row r="26" spans="10:22" x14ac:dyDescent="0.6">
      <c r="L26"/>
      <c r="V26"/>
    </row>
    <row r="27" spans="10:22" x14ac:dyDescent="0.6">
      <c r="L27"/>
      <c r="V27"/>
    </row>
    <row r="28" spans="10:22" x14ac:dyDescent="0.6">
      <c r="L28"/>
      <c r="V28"/>
    </row>
    <row r="29" spans="10:22" x14ac:dyDescent="0.6">
      <c r="L29"/>
      <c r="V29"/>
    </row>
    <row r="30" spans="10:22" x14ac:dyDescent="0.6">
      <c r="L30"/>
      <c r="V30"/>
    </row>
    <row r="31" spans="10:22" x14ac:dyDescent="0.6">
      <c r="L31"/>
      <c r="V31"/>
    </row>
    <row r="32" spans="10:22" x14ac:dyDescent="0.6">
      <c r="L32"/>
      <c r="V32"/>
    </row>
    <row r="33" spans="12:22" x14ac:dyDescent="0.6">
      <c r="L33"/>
      <c r="V33"/>
    </row>
    <row r="34" spans="12:22" x14ac:dyDescent="0.6">
      <c r="L34"/>
      <c r="V34"/>
    </row>
    <row r="35" spans="12:22" x14ac:dyDescent="0.6">
      <c r="L35"/>
      <c r="V35"/>
    </row>
    <row r="36" spans="12:22" x14ac:dyDescent="0.6">
      <c r="L36"/>
      <c r="V36"/>
    </row>
    <row r="37" spans="12:22" x14ac:dyDescent="0.6">
      <c r="L37"/>
      <c r="V37"/>
    </row>
    <row r="38" spans="12:22" x14ac:dyDescent="0.6">
      <c r="L38"/>
      <c r="V38"/>
    </row>
    <row r="39" spans="12:22" x14ac:dyDescent="0.6">
      <c r="L39"/>
      <c r="V39"/>
    </row>
    <row r="40" spans="12:22" x14ac:dyDescent="0.6">
      <c r="L40"/>
      <c r="V40"/>
    </row>
    <row r="41" spans="12:22" x14ac:dyDescent="0.6">
      <c r="L41"/>
      <c r="V41"/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2:CA45"/>
  <sheetViews>
    <sheetView rightToLeft="1" view="pageBreakPreview" topLeftCell="A7" zoomScale="70" zoomScaleNormal="70" zoomScaleSheetLayoutView="70" workbookViewId="0">
      <selection activeCell="AJ32" sqref="AJ32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" style="1" customWidth="1"/>
    <col min="14" max="14" width="9.140625" style="1" bestFit="1" customWidth="1"/>
    <col min="15" max="15" width="1" style="1" customWidth="1"/>
    <col min="16" max="16" width="19.140625" style="1" bestFit="1" customWidth="1"/>
    <col min="17" max="17" width="1" style="1" customWidth="1"/>
    <col min="18" max="18" width="17.7109375" style="1" customWidth="1"/>
    <col min="19" max="19" width="1" style="1" customWidth="1"/>
    <col min="20" max="20" width="16.5703125" style="1" bestFit="1" customWidth="1"/>
    <col min="21" max="21" width="1" style="1" customWidth="1"/>
    <col min="22" max="22" width="19.140625" style="1" bestFit="1" customWidth="1"/>
    <col min="23" max="23" width="1" style="1" customWidth="1"/>
    <col min="24" max="24" width="9.140625" style="1" bestFit="1" customWidth="1"/>
    <col min="25" max="25" width="1" style="1" customWidth="1"/>
    <col min="26" max="26" width="17.5703125" style="1" bestFit="1" customWidth="1"/>
    <col min="27" max="27" width="1" style="1" customWidth="1"/>
    <col min="28" max="28" width="14.28515625" style="1" bestFit="1" customWidth="1"/>
    <col min="29" max="29" width="1" style="1" customWidth="1"/>
    <col min="30" max="30" width="12.7109375" style="1" customWidth="1"/>
    <col min="31" max="31" width="1" style="1" customWidth="1"/>
    <col min="32" max="32" width="19.140625" style="1" bestFit="1" customWidth="1"/>
    <col min="33" max="33" width="1" style="1" customWidth="1"/>
    <col min="34" max="34" width="17.7109375" style="1" customWidth="1"/>
    <col min="35" max="35" width="1" style="1" customWidth="1"/>
    <col min="36" max="36" width="21.7109375" style="1" customWidth="1"/>
    <col min="37" max="37" width="1" style="1" customWidth="1"/>
    <col min="38" max="38" width="4.5703125" style="1" customWidth="1"/>
    <col min="39" max="16384" width="9.140625" style="1"/>
  </cols>
  <sheetData>
    <row r="2" spans="2:36" ht="39" x14ac:dyDescent="0.6">
      <c r="B2" s="169" t="s">
        <v>124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</row>
    <row r="3" spans="2:36" ht="39" x14ac:dyDescent="0.6"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</row>
    <row r="4" spans="2:36" ht="39" x14ac:dyDescent="0.6">
      <c r="B4" s="169" t="s">
        <v>276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</row>
    <row r="5" spans="2:36" ht="39" x14ac:dyDescent="0.6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</row>
    <row r="6" spans="2:36" ht="39" x14ac:dyDescent="0.6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</row>
    <row r="7" spans="2:36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2:36" s="2" customFormat="1" ht="30" x14ac:dyDescent="0.55000000000000004">
      <c r="B8" s="167" t="s">
        <v>113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2"/>
      <c r="R8" s="12"/>
      <c r="S8" s="12"/>
      <c r="T8" s="12"/>
      <c r="U8" s="12"/>
      <c r="V8" s="12"/>
      <c r="W8" s="12"/>
      <c r="X8" s="12"/>
      <c r="Y8" s="12"/>
      <c r="Z8" s="12"/>
    </row>
    <row r="10" spans="2:36" ht="30" x14ac:dyDescent="0.6">
      <c r="B10" s="148" t="s">
        <v>19</v>
      </c>
      <c r="C10" s="148" t="s">
        <v>19</v>
      </c>
      <c r="D10" s="148" t="s">
        <v>19</v>
      </c>
      <c r="E10" s="148" t="s">
        <v>19</v>
      </c>
      <c r="F10" s="148" t="s">
        <v>19</v>
      </c>
      <c r="G10" s="148" t="s">
        <v>19</v>
      </c>
      <c r="H10" s="148" t="s">
        <v>19</v>
      </c>
      <c r="I10" s="148" t="s">
        <v>19</v>
      </c>
      <c r="J10" s="148" t="s">
        <v>19</v>
      </c>
      <c r="K10" s="148" t="s">
        <v>19</v>
      </c>
      <c r="L10" s="148" t="s">
        <v>19</v>
      </c>
      <c r="N10" s="148" t="s">
        <v>274</v>
      </c>
      <c r="O10" s="148" t="s">
        <v>2</v>
      </c>
      <c r="P10" s="148" t="s">
        <v>2</v>
      </c>
      <c r="Q10" s="148" t="s">
        <v>2</v>
      </c>
      <c r="R10" s="148" t="s">
        <v>2</v>
      </c>
      <c r="T10" s="170" t="s">
        <v>3</v>
      </c>
      <c r="U10" s="148" t="s">
        <v>3</v>
      </c>
      <c r="V10" s="148" t="s">
        <v>3</v>
      </c>
      <c r="W10" s="148" t="s">
        <v>3</v>
      </c>
      <c r="X10" s="148" t="s">
        <v>3</v>
      </c>
      <c r="Y10" s="148" t="s">
        <v>3</v>
      </c>
      <c r="Z10" s="148" t="s">
        <v>3</v>
      </c>
      <c r="AB10" s="148" t="s">
        <v>277</v>
      </c>
      <c r="AC10" s="148" t="s">
        <v>4</v>
      </c>
      <c r="AD10" s="148" t="s">
        <v>4</v>
      </c>
      <c r="AE10" s="148" t="s">
        <v>4</v>
      </c>
      <c r="AF10" s="148" t="s">
        <v>4</v>
      </c>
      <c r="AG10" s="148" t="s">
        <v>4</v>
      </c>
      <c r="AH10" s="148" t="s">
        <v>4</v>
      </c>
      <c r="AI10" s="148" t="s">
        <v>4</v>
      </c>
      <c r="AJ10" s="148" t="s">
        <v>4</v>
      </c>
    </row>
    <row r="11" spans="2:36" s="15" customFormat="1" ht="45.75" customHeight="1" x14ac:dyDescent="0.6">
      <c r="B11" s="151" t="s">
        <v>20</v>
      </c>
      <c r="C11" s="22"/>
      <c r="D11" s="151" t="s">
        <v>21</v>
      </c>
      <c r="E11" s="22"/>
      <c r="F11" s="151" t="s">
        <v>22</v>
      </c>
      <c r="G11" s="22"/>
      <c r="H11" s="151" t="s">
        <v>23</v>
      </c>
      <c r="I11" s="22"/>
      <c r="J11" s="151" t="s">
        <v>90</v>
      </c>
      <c r="K11" s="22"/>
      <c r="L11" s="151" t="s">
        <v>18</v>
      </c>
      <c r="N11" s="151" t="s">
        <v>5</v>
      </c>
      <c r="O11" s="22"/>
      <c r="P11" s="151" t="s">
        <v>6</v>
      </c>
      <c r="Q11" s="22"/>
      <c r="R11" s="151" t="s">
        <v>7</v>
      </c>
      <c r="T11" s="166" t="s">
        <v>8</v>
      </c>
      <c r="U11" s="151" t="s">
        <v>8</v>
      </c>
      <c r="V11" s="151" t="s">
        <v>8</v>
      </c>
      <c r="X11" s="151" t="s">
        <v>9</v>
      </c>
      <c r="Y11" s="151" t="s">
        <v>9</v>
      </c>
      <c r="Z11" s="151" t="s">
        <v>9</v>
      </c>
      <c r="AB11" s="151" t="s">
        <v>5</v>
      </c>
      <c r="AC11" s="22"/>
      <c r="AD11" s="151" t="s">
        <v>26</v>
      </c>
      <c r="AE11" s="22"/>
      <c r="AF11" s="151" t="s">
        <v>6</v>
      </c>
      <c r="AG11" s="22"/>
      <c r="AH11" s="151" t="s">
        <v>7</v>
      </c>
      <c r="AI11" s="22"/>
      <c r="AJ11" s="151" t="s">
        <v>11</v>
      </c>
    </row>
    <row r="12" spans="2:36" s="15" customFormat="1" ht="45.75" customHeight="1" x14ac:dyDescent="0.6">
      <c r="B12" s="152" t="s">
        <v>20</v>
      </c>
      <c r="C12" s="23"/>
      <c r="D12" s="152" t="s">
        <v>21</v>
      </c>
      <c r="E12" s="23"/>
      <c r="F12" s="152" t="s">
        <v>22</v>
      </c>
      <c r="G12" s="23"/>
      <c r="H12" s="152" t="s">
        <v>23</v>
      </c>
      <c r="I12" s="23"/>
      <c r="J12" s="152" t="s">
        <v>24</v>
      </c>
      <c r="K12" s="23"/>
      <c r="L12" s="152" t="s">
        <v>18</v>
      </c>
      <c r="N12" s="152" t="s">
        <v>5</v>
      </c>
      <c r="O12" s="23"/>
      <c r="P12" s="152" t="s">
        <v>6</v>
      </c>
      <c r="Q12" s="23"/>
      <c r="R12" s="152" t="s">
        <v>7</v>
      </c>
      <c r="T12" s="165" t="s">
        <v>5</v>
      </c>
      <c r="U12" s="23"/>
      <c r="V12" s="152" t="s">
        <v>6</v>
      </c>
      <c r="X12" s="152" t="s">
        <v>5</v>
      </c>
      <c r="Y12" s="23"/>
      <c r="Z12" s="152" t="s">
        <v>12</v>
      </c>
      <c r="AB12" s="152" t="s">
        <v>5</v>
      </c>
      <c r="AC12" s="23"/>
      <c r="AD12" s="152" t="s">
        <v>26</v>
      </c>
      <c r="AE12" s="23"/>
      <c r="AF12" s="152" t="s">
        <v>6</v>
      </c>
      <c r="AG12" s="23"/>
      <c r="AH12" s="152"/>
      <c r="AI12" s="23"/>
      <c r="AJ12" s="152" t="s">
        <v>11</v>
      </c>
    </row>
    <row r="13" spans="2:36" ht="21.75" x14ac:dyDescent="0.6">
      <c r="B13" s="3" t="s">
        <v>180</v>
      </c>
      <c r="C13" s="14"/>
      <c r="D13" s="144" t="s">
        <v>97</v>
      </c>
      <c r="E13" s="144"/>
      <c r="F13" s="144" t="s">
        <v>97</v>
      </c>
      <c r="G13" s="144"/>
      <c r="H13" s="89" t="s">
        <v>181</v>
      </c>
      <c r="I13" s="89"/>
      <c r="J13" s="89" t="s">
        <v>182</v>
      </c>
      <c r="K13" s="89"/>
      <c r="L13" s="89">
        <v>0</v>
      </c>
      <c r="M13" s="89"/>
      <c r="N13" s="89">
        <v>72400</v>
      </c>
      <c r="O13" s="139"/>
      <c r="P13" s="89">
        <v>42317214594</v>
      </c>
      <c r="Q13" s="89"/>
      <c r="R13" s="89">
        <v>51876562468</v>
      </c>
      <c r="S13" s="89"/>
      <c r="T13" s="89">
        <v>0</v>
      </c>
      <c r="U13" s="89"/>
      <c r="V13" s="89">
        <v>0</v>
      </c>
      <c r="W13" s="89"/>
      <c r="X13" s="89">
        <v>7000</v>
      </c>
      <c r="Y13" s="89"/>
      <c r="Z13" s="89">
        <v>4892813021</v>
      </c>
      <c r="AA13" s="139"/>
      <c r="AB13" s="89">
        <v>65400</v>
      </c>
      <c r="AC13" s="89"/>
      <c r="AD13" s="89">
        <v>741530</v>
      </c>
      <c r="AE13" s="89"/>
      <c r="AF13" s="89">
        <v>38225771194</v>
      </c>
      <c r="AG13" s="139"/>
      <c r="AH13" s="89">
        <v>48487272088</v>
      </c>
      <c r="AI13" s="139"/>
      <c r="AJ13" s="140">
        <f>AH13/'سرمایه گذاری ها'!$O$16</f>
        <v>0.15147222356428264</v>
      </c>
    </row>
    <row r="14" spans="2:36" ht="21.75" x14ac:dyDescent="0.6">
      <c r="B14" s="3" t="s">
        <v>156</v>
      </c>
      <c r="C14" s="14"/>
      <c r="D14" s="144" t="s">
        <v>97</v>
      </c>
      <c r="E14" s="144"/>
      <c r="F14" s="144" t="s">
        <v>97</v>
      </c>
      <c r="G14" s="144"/>
      <c r="H14" s="89" t="s">
        <v>157</v>
      </c>
      <c r="I14" s="89"/>
      <c r="J14" s="89" t="s">
        <v>158</v>
      </c>
      <c r="K14" s="89"/>
      <c r="L14" s="89">
        <v>18</v>
      </c>
      <c r="M14" s="89"/>
      <c r="N14" s="89">
        <v>31100</v>
      </c>
      <c r="O14" s="139"/>
      <c r="P14" s="89">
        <v>29630115789</v>
      </c>
      <c r="Q14" s="89"/>
      <c r="R14" s="89">
        <v>31020638390</v>
      </c>
      <c r="S14" s="89"/>
      <c r="T14" s="89">
        <v>0</v>
      </c>
      <c r="U14" s="89"/>
      <c r="V14" s="89">
        <v>0</v>
      </c>
      <c r="W14" s="89"/>
      <c r="X14" s="89">
        <v>0</v>
      </c>
      <c r="Y14" s="89"/>
      <c r="Z14" s="89">
        <v>0</v>
      </c>
      <c r="AA14" s="139"/>
      <c r="AB14" s="89">
        <v>31100</v>
      </c>
      <c r="AC14" s="89"/>
      <c r="AD14" s="89">
        <v>996814</v>
      </c>
      <c r="AE14" s="89"/>
      <c r="AF14" s="89">
        <v>29630115789</v>
      </c>
      <c r="AG14" s="139"/>
      <c r="AH14" s="89">
        <v>30995296484</v>
      </c>
      <c r="AI14" s="139"/>
      <c r="AJ14" s="140">
        <f>AH14/'سرمایه گذاری ها'!$O$16</f>
        <v>9.6828018494107201E-2</v>
      </c>
    </row>
    <row r="15" spans="2:36" ht="21.75" x14ac:dyDescent="0.6">
      <c r="B15" s="3" t="s">
        <v>99</v>
      </c>
      <c r="C15" s="14"/>
      <c r="D15" s="144" t="s">
        <v>97</v>
      </c>
      <c r="E15" s="144"/>
      <c r="F15" s="144" t="s">
        <v>97</v>
      </c>
      <c r="G15" s="144"/>
      <c r="H15" s="89" t="s">
        <v>64</v>
      </c>
      <c r="I15" s="89"/>
      <c r="J15" s="89" t="s">
        <v>100</v>
      </c>
      <c r="K15" s="89"/>
      <c r="L15" s="89">
        <v>0</v>
      </c>
      <c r="M15" s="89"/>
      <c r="N15" s="89">
        <v>14491</v>
      </c>
      <c r="O15" s="139"/>
      <c r="P15" s="89">
        <v>9029504678</v>
      </c>
      <c r="Q15" s="89"/>
      <c r="R15" s="89">
        <v>13229768499</v>
      </c>
      <c r="S15" s="89"/>
      <c r="T15" s="89">
        <v>0</v>
      </c>
      <c r="U15" s="89"/>
      <c r="V15" s="89">
        <v>0</v>
      </c>
      <c r="W15" s="89"/>
      <c r="X15" s="89">
        <v>0</v>
      </c>
      <c r="Y15" s="89"/>
      <c r="Z15" s="89">
        <v>0</v>
      </c>
      <c r="AA15" s="139"/>
      <c r="AB15" s="89">
        <v>14491</v>
      </c>
      <c r="AC15" s="89"/>
      <c r="AD15" s="89">
        <v>947435</v>
      </c>
      <c r="AE15" s="89"/>
      <c r="AF15" s="89">
        <v>9029504678</v>
      </c>
      <c r="AG15" s="139"/>
      <c r="AH15" s="89">
        <v>13726792152</v>
      </c>
      <c r="AI15" s="139"/>
      <c r="AJ15" s="140">
        <f>AH15/'سرمایه گذاری ها'!$O$16</f>
        <v>4.2881928393384859E-2</v>
      </c>
    </row>
    <row r="16" spans="2:36" ht="21.75" x14ac:dyDescent="0.6">
      <c r="B16" s="3" t="s">
        <v>242</v>
      </c>
      <c r="C16" s="14"/>
      <c r="D16" s="144" t="s">
        <v>97</v>
      </c>
      <c r="E16" s="144"/>
      <c r="F16" s="144" t="s">
        <v>97</v>
      </c>
      <c r="G16" s="144"/>
      <c r="H16" s="89" t="s">
        <v>243</v>
      </c>
      <c r="I16" s="89"/>
      <c r="J16" s="89" t="s">
        <v>244</v>
      </c>
      <c r="K16" s="89"/>
      <c r="L16" s="89">
        <v>0</v>
      </c>
      <c r="M16" s="89"/>
      <c r="N16" s="89">
        <v>12200</v>
      </c>
      <c r="O16" s="139"/>
      <c r="P16" s="89">
        <v>9413505887</v>
      </c>
      <c r="Q16" s="89"/>
      <c r="R16" s="89">
        <v>10262048466</v>
      </c>
      <c r="S16" s="89"/>
      <c r="T16" s="89">
        <v>0</v>
      </c>
      <c r="U16" s="89"/>
      <c r="V16" s="89">
        <v>0</v>
      </c>
      <c r="W16" s="89"/>
      <c r="X16" s="89">
        <v>0</v>
      </c>
      <c r="Y16" s="89"/>
      <c r="Z16" s="89">
        <v>0</v>
      </c>
      <c r="AA16" s="139"/>
      <c r="AB16" s="89">
        <v>12200</v>
      </c>
      <c r="AC16" s="89"/>
      <c r="AD16" s="89">
        <v>869351</v>
      </c>
      <c r="AE16" s="89"/>
      <c r="AF16" s="89">
        <v>9413505887</v>
      </c>
      <c r="AG16" s="139"/>
      <c r="AH16" s="89">
        <v>10604159847</v>
      </c>
      <c r="AI16" s="139"/>
      <c r="AJ16" s="140">
        <f>AH16/'سرمایه گذاری ها'!$O$16</f>
        <v>3.3126954804572242E-2</v>
      </c>
    </row>
    <row r="17" spans="2:36" ht="21.75" x14ac:dyDescent="0.6">
      <c r="B17" s="3" t="s">
        <v>257</v>
      </c>
      <c r="C17" s="14"/>
      <c r="D17" s="144" t="s">
        <v>97</v>
      </c>
      <c r="E17" s="144"/>
      <c r="F17" s="144" t="s">
        <v>97</v>
      </c>
      <c r="G17" s="144"/>
      <c r="H17" s="89" t="s">
        <v>64</v>
      </c>
      <c r="I17" s="89"/>
      <c r="J17" s="89" t="s">
        <v>258</v>
      </c>
      <c r="K17" s="89"/>
      <c r="L17" s="89">
        <v>0</v>
      </c>
      <c r="M17" s="89"/>
      <c r="N17" s="89">
        <v>5900</v>
      </c>
      <c r="O17" s="139"/>
      <c r="P17" s="89">
        <v>4804820710</v>
      </c>
      <c r="Q17" s="89"/>
      <c r="R17" s="89">
        <v>5123374620</v>
      </c>
      <c r="S17" s="89"/>
      <c r="T17" s="89">
        <v>3000</v>
      </c>
      <c r="U17" s="89"/>
      <c r="V17" s="89">
        <v>2569905707</v>
      </c>
      <c r="W17" s="89"/>
      <c r="X17" s="89">
        <v>0</v>
      </c>
      <c r="Y17" s="89"/>
      <c r="Z17" s="89">
        <v>0</v>
      </c>
      <c r="AA17" s="139"/>
      <c r="AB17" s="89">
        <v>8900</v>
      </c>
      <c r="AC17" s="89"/>
      <c r="AD17" s="89">
        <v>900489</v>
      </c>
      <c r="AE17" s="89"/>
      <c r="AF17" s="89">
        <v>7374726417</v>
      </c>
      <c r="AG17" s="139"/>
      <c r="AH17" s="89">
        <v>8012899498</v>
      </c>
      <c r="AI17" s="139"/>
      <c r="AJ17" s="140">
        <f>AH17/'سرمایه گذاری ها'!$O$16</f>
        <v>2.5031965130073129E-2</v>
      </c>
    </row>
    <row r="18" spans="2:36" ht="23.25" customHeight="1" x14ac:dyDescent="0.6">
      <c r="B18" s="3" t="s">
        <v>264</v>
      </c>
      <c r="C18" s="14"/>
      <c r="D18" s="144" t="s">
        <v>97</v>
      </c>
      <c r="E18" s="144"/>
      <c r="F18" s="144" t="s">
        <v>97</v>
      </c>
      <c r="G18" s="144"/>
      <c r="H18" s="89" t="s">
        <v>265</v>
      </c>
      <c r="I18" s="89"/>
      <c r="J18" s="89" t="s">
        <v>266</v>
      </c>
      <c r="K18" s="89"/>
      <c r="L18" s="89">
        <v>21</v>
      </c>
      <c r="M18" s="89"/>
      <c r="N18" s="89">
        <v>8000</v>
      </c>
      <c r="O18" s="139"/>
      <c r="P18" s="89">
        <v>7915074344</v>
      </c>
      <c r="Q18" s="89"/>
      <c r="R18" s="89">
        <v>7984392566</v>
      </c>
      <c r="S18" s="89"/>
      <c r="T18" s="89">
        <v>0</v>
      </c>
      <c r="U18" s="89"/>
      <c r="V18" s="89">
        <v>0</v>
      </c>
      <c r="W18" s="89"/>
      <c r="X18" s="89">
        <v>0</v>
      </c>
      <c r="Y18" s="89"/>
      <c r="Z18" s="89">
        <v>0</v>
      </c>
      <c r="AA18" s="139"/>
      <c r="AB18" s="89">
        <v>8000</v>
      </c>
      <c r="AC18" s="89"/>
      <c r="AD18" s="89">
        <v>998230</v>
      </c>
      <c r="AE18" s="89"/>
      <c r="AF18" s="89">
        <v>7915074344</v>
      </c>
      <c r="AG18" s="139"/>
      <c r="AH18" s="89">
        <v>7984392566</v>
      </c>
      <c r="AI18" s="139"/>
      <c r="AJ18" s="140">
        <f>AH18/'سرمایه گذاری ها'!$O$16</f>
        <v>2.4942910658846143E-2</v>
      </c>
    </row>
    <row r="19" spans="2:36" ht="23.25" customHeight="1" x14ac:dyDescent="0.6">
      <c r="B19" s="3" t="s">
        <v>104</v>
      </c>
      <c r="C19" s="14"/>
      <c r="D19" s="144" t="s">
        <v>97</v>
      </c>
      <c r="E19" s="144"/>
      <c r="F19" s="144" t="s">
        <v>97</v>
      </c>
      <c r="G19" s="144"/>
      <c r="H19" s="89" t="s">
        <v>105</v>
      </c>
      <c r="I19" s="89"/>
      <c r="J19" s="89" t="s">
        <v>106</v>
      </c>
      <c r="K19" s="89"/>
      <c r="L19" s="89">
        <v>18</v>
      </c>
      <c r="M19" s="89"/>
      <c r="N19" s="89">
        <v>8000</v>
      </c>
      <c r="O19" s="139"/>
      <c r="P19" s="89">
        <v>8003602283</v>
      </c>
      <c r="Q19" s="89"/>
      <c r="R19" s="89">
        <v>7967355655</v>
      </c>
      <c r="S19" s="89"/>
      <c r="T19" s="89">
        <v>0</v>
      </c>
      <c r="U19" s="89"/>
      <c r="V19" s="89">
        <v>0</v>
      </c>
      <c r="W19" s="89"/>
      <c r="X19" s="89">
        <v>0</v>
      </c>
      <c r="Y19" s="89"/>
      <c r="Z19" s="89">
        <v>0</v>
      </c>
      <c r="AA19" s="139"/>
      <c r="AB19" s="89">
        <v>8000</v>
      </c>
      <c r="AC19" s="89"/>
      <c r="AD19" s="89">
        <v>996100</v>
      </c>
      <c r="AE19" s="89"/>
      <c r="AF19" s="89">
        <v>8003602283</v>
      </c>
      <c r="AG19" s="139"/>
      <c r="AH19" s="89">
        <v>7967355655</v>
      </c>
      <c r="AI19" s="139"/>
      <c r="AJ19" s="140">
        <f>AH19/'سرمایه گذاری ها'!$O$16</f>
        <v>2.488968805669288E-2</v>
      </c>
    </row>
    <row r="20" spans="2:36" ht="23.25" customHeight="1" x14ac:dyDescent="0.6">
      <c r="B20" s="3" t="s">
        <v>245</v>
      </c>
      <c r="C20" s="14"/>
      <c r="D20" s="144" t="s">
        <v>97</v>
      </c>
      <c r="E20" s="144"/>
      <c r="F20" s="144" t="s">
        <v>97</v>
      </c>
      <c r="G20" s="144"/>
      <c r="H20" s="89" t="s">
        <v>246</v>
      </c>
      <c r="I20" s="89"/>
      <c r="J20" s="89" t="s">
        <v>247</v>
      </c>
      <c r="K20" s="89"/>
      <c r="L20" s="89">
        <v>0</v>
      </c>
      <c r="M20" s="89"/>
      <c r="N20" s="89">
        <v>7000</v>
      </c>
      <c r="O20" s="139"/>
      <c r="P20" s="89">
        <v>5692031493</v>
      </c>
      <c r="Q20" s="89"/>
      <c r="R20" s="89">
        <v>6232468160</v>
      </c>
      <c r="S20" s="89"/>
      <c r="T20" s="89">
        <v>0</v>
      </c>
      <c r="U20" s="89"/>
      <c r="V20" s="89">
        <v>0</v>
      </c>
      <c r="W20" s="89"/>
      <c r="X20" s="89">
        <v>0</v>
      </c>
      <c r="Y20" s="89"/>
      <c r="Z20" s="89">
        <v>0</v>
      </c>
      <c r="AA20" s="139"/>
      <c r="AB20" s="89">
        <v>7000</v>
      </c>
      <c r="AC20" s="89"/>
      <c r="AD20" s="89">
        <v>922026</v>
      </c>
      <c r="AE20" s="89"/>
      <c r="AF20" s="89">
        <v>5692031493</v>
      </c>
      <c r="AG20" s="139"/>
      <c r="AH20" s="89">
        <v>6453012179</v>
      </c>
      <c r="AI20" s="139"/>
      <c r="AJ20" s="140">
        <f>AH20/'سرمایه گذاری ها'!$O$16</f>
        <v>2.0158941952158903E-2</v>
      </c>
    </row>
    <row r="21" spans="2:36" ht="23.25" customHeight="1" x14ac:dyDescent="0.6">
      <c r="B21" s="3" t="s">
        <v>98</v>
      </c>
      <c r="C21" s="14"/>
      <c r="D21" s="144" t="s">
        <v>97</v>
      </c>
      <c r="E21" s="144"/>
      <c r="F21" s="144" t="s">
        <v>97</v>
      </c>
      <c r="G21" s="144"/>
      <c r="H21" s="89" t="s">
        <v>64</v>
      </c>
      <c r="I21" s="89"/>
      <c r="J21" s="89" t="s">
        <v>253</v>
      </c>
      <c r="K21" s="89"/>
      <c r="L21" s="89">
        <v>0</v>
      </c>
      <c r="M21" s="89"/>
      <c r="N21" s="89">
        <v>6000</v>
      </c>
      <c r="O21" s="139"/>
      <c r="P21" s="89">
        <v>4650242703</v>
      </c>
      <c r="Q21" s="89"/>
      <c r="R21" s="89">
        <v>5031665845</v>
      </c>
      <c r="S21" s="89"/>
      <c r="T21" s="89">
        <v>0</v>
      </c>
      <c r="U21" s="89"/>
      <c r="V21" s="89">
        <v>0</v>
      </c>
      <c r="W21" s="89"/>
      <c r="X21" s="89">
        <v>0</v>
      </c>
      <c r="Y21" s="89"/>
      <c r="Z21" s="89">
        <v>0</v>
      </c>
      <c r="AA21" s="139"/>
      <c r="AB21" s="89">
        <v>6000</v>
      </c>
      <c r="AC21" s="89"/>
      <c r="AD21" s="89">
        <v>865701</v>
      </c>
      <c r="AE21" s="89"/>
      <c r="AF21" s="89">
        <v>4650242703</v>
      </c>
      <c r="AG21" s="139"/>
      <c r="AH21" s="89">
        <v>5193264550</v>
      </c>
      <c r="AI21" s="139"/>
      <c r="AJ21" s="140">
        <f>AH21/'سرمایه گذاری ها'!$O$16</f>
        <v>1.6223542696285159E-2</v>
      </c>
    </row>
    <row r="22" spans="2:36" ht="23.25" customHeight="1" x14ac:dyDescent="0.6">
      <c r="B22" s="3" t="s">
        <v>101</v>
      </c>
      <c r="C22" s="14"/>
      <c r="D22" s="144" t="s">
        <v>97</v>
      </c>
      <c r="E22" s="144"/>
      <c r="F22" s="144" t="s">
        <v>97</v>
      </c>
      <c r="G22" s="144"/>
      <c r="H22" s="89" t="s">
        <v>64</v>
      </c>
      <c r="I22" s="89"/>
      <c r="J22" s="89" t="s">
        <v>102</v>
      </c>
      <c r="K22" s="89"/>
      <c r="L22" s="89">
        <v>0</v>
      </c>
      <c r="M22" s="89"/>
      <c r="N22" s="89">
        <v>5810</v>
      </c>
      <c r="O22" s="139"/>
      <c r="P22" s="89">
        <v>4475050015</v>
      </c>
      <c r="Q22" s="89"/>
      <c r="R22" s="89">
        <v>4957639954</v>
      </c>
      <c r="S22" s="89"/>
      <c r="T22" s="89">
        <v>0</v>
      </c>
      <c r="U22" s="89"/>
      <c r="V22" s="89">
        <v>0</v>
      </c>
      <c r="W22" s="89"/>
      <c r="X22" s="89">
        <v>0</v>
      </c>
      <c r="Y22" s="89"/>
      <c r="Z22" s="89">
        <v>0</v>
      </c>
      <c r="AA22" s="139"/>
      <c r="AB22" s="89">
        <v>5810</v>
      </c>
      <c r="AC22" s="89"/>
      <c r="AD22" s="89">
        <v>882727</v>
      </c>
      <c r="AE22" s="89"/>
      <c r="AF22" s="89">
        <v>4475050015</v>
      </c>
      <c r="AG22" s="139"/>
      <c r="AH22" s="89">
        <v>5127714303</v>
      </c>
      <c r="AI22" s="139"/>
      <c r="AJ22" s="140">
        <f>AH22/'سرمایه گذاری ها'!$O$16</f>
        <v>1.6018766447989368E-2</v>
      </c>
    </row>
    <row r="23" spans="2:36" ht="23.25" customHeight="1" x14ac:dyDescent="0.6">
      <c r="B23" s="3" t="s">
        <v>254</v>
      </c>
      <c r="C23" s="14"/>
      <c r="D23" s="144" t="s">
        <v>97</v>
      </c>
      <c r="E23" s="144"/>
      <c r="F23" s="144" t="s">
        <v>97</v>
      </c>
      <c r="G23" s="144"/>
      <c r="H23" s="89" t="s">
        <v>255</v>
      </c>
      <c r="I23" s="89"/>
      <c r="J23" s="89" t="s">
        <v>256</v>
      </c>
      <c r="K23" s="89"/>
      <c r="L23" s="89">
        <v>0</v>
      </c>
      <c r="M23" s="89"/>
      <c r="N23" s="89">
        <v>5000</v>
      </c>
      <c r="O23" s="139"/>
      <c r="P23" s="89">
        <v>3128066858</v>
      </c>
      <c r="Q23" s="89"/>
      <c r="R23" s="89">
        <v>3278220714</v>
      </c>
      <c r="S23" s="89"/>
      <c r="T23" s="89">
        <v>0</v>
      </c>
      <c r="U23" s="89"/>
      <c r="V23" s="89">
        <v>0</v>
      </c>
      <c r="W23" s="89"/>
      <c r="X23" s="89">
        <v>0</v>
      </c>
      <c r="Y23" s="89"/>
      <c r="Z23" s="89">
        <v>0</v>
      </c>
      <c r="AA23" s="139"/>
      <c r="AB23" s="89">
        <v>5000</v>
      </c>
      <c r="AC23" s="89"/>
      <c r="AD23" s="89">
        <v>676203</v>
      </c>
      <c r="AE23" s="89"/>
      <c r="AF23" s="89">
        <v>3128066858</v>
      </c>
      <c r="AG23" s="139"/>
      <c r="AH23" s="89">
        <v>3380402191</v>
      </c>
      <c r="AI23" s="139"/>
      <c r="AJ23" s="140">
        <f>AH23/'سرمایه گذاری ها'!$O$16</f>
        <v>1.0560236003441111E-2</v>
      </c>
    </row>
    <row r="24" spans="2:36" ht="23.25" customHeight="1" x14ac:dyDescent="0.6">
      <c r="B24" s="3" t="s">
        <v>267</v>
      </c>
      <c r="C24" s="14"/>
      <c r="D24" s="144" t="s">
        <v>97</v>
      </c>
      <c r="E24" s="144"/>
      <c r="F24" s="144" t="s">
        <v>97</v>
      </c>
      <c r="G24" s="144"/>
      <c r="H24" s="89" t="s">
        <v>243</v>
      </c>
      <c r="I24" s="89"/>
      <c r="J24" s="89" t="s">
        <v>268</v>
      </c>
      <c r="K24" s="89"/>
      <c r="L24" s="89">
        <v>0</v>
      </c>
      <c r="M24" s="89"/>
      <c r="N24" s="89">
        <v>7000</v>
      </c>
      <c r="O24" s="139"/>
      <c r="P24" s="89">
        <v>4475911109</v>
      </c>
      <c r="Q24" s="89"/>
      <c r="R24" s="89">
        <v>4643203266</v>
      </c>
      <c r="S24" s="89"/>
      <c r="T24" s="89">
        <v>0</v>
      </c>
      <c r="U24" s="89"/>
      <c r="V24" s="89">
        <v>0</v>
      </c>
      <c r="W24" s="89"/>
      <c r="X24" s="89">
        <v>5000</v>
      </c>
      <c r="Y24" s="89"/>
      <c r="Z24" s="89">
        <v>3239412750</v>
      </c>
      <c r="AA24" s="139"/>
      <c r="AB24" s="89">
        <v>2000</v>
      </c>
      <c r="AC24" s="89"/>
      <c r="AD24" s="89">
        <v>683683</v>
      </c>
      <c r="AE24" s="89"/>
      <c r="AF24" s="89">
        <v>1278831745</v>
      </c>
      <c r="AG24" s="139"/>
      <c r="AH24" s="89">
        <v>1367118164</v>
      </c>
      <c r="AI24" s="139"/>
      <c r="AJ24" s="140">
        <f>AH24/'سرمایه گذاری ها'!$O$16</f>
        <v>4.2708203464275618E-3</v>
      </c>
    </row>
    <row r="25" spans="2:36" ht="23.25" customHeight="1" x14ac:dyDescent="0.6">
      <c r="B25" s="3" t="s">
        <v>220</v>
      </c>
      <c r="C25" s="14"/>
      <c r="D25" s="144" t="s">
        <v>97</v>
      </c>
      <c r="E25" s="144"/>
      <c r="F25" s="144" t="s">
        <v>97</v>
      </c>
      <c r="G25" s="144"/>
      <c r="H25" s="89" t="s">
        <v>64</v>
      </c>
      <c r="I25" s="89"/>
      <c r="J25" s="89" t="s">
        <v>248</v>
      </c>
      <c r="K25" s="89"/>
      <c r="L25" s="89">
        <v>0</v>
      </c>
      <c r="M25" s="89"/>
      <c r="N25" s="89">
        <v>9800</v>
      </c>
      <c r="O25" s="139"/>
      <c r="P25" s="89">
        <v>7611041246</v>
      </c>
      <c r="Q25" s="89"/>
      <c r="R25" s="89">
        <v>7835061437</v>
      </c>
      <c r="S25" s="89"/>
      <c r="T25" s="89">
        <v>0</v>
      </c>
      <c r="U25" s="89"/>
      <c r="V25" s="89">
        <v>0</v>
      </c>
      <c r="W25" s="89"/>
      <c r="X25" s="89">
        <v>8500</v>
      </c>
      <c r="Y25" s="89"/>
      <c r="Z25" s="89">
        <v>6671290611</v>
      </c>
      <c r="AA25" s="139"/>
      <c r="AB25" s="89">
        <v>1300</v>
      </c>
      <c r="AC25" s="89"/>
      <c r="AD25" s="89">
        <v>827692</v>
      </c>
      <c r="AE25" s="89"/>
      <c r="AF25" s="89">
        <v>1009627920</v>
      </c>
      <c r="AG25" s="139"/>
      <c r="AH25" s="89">
        <v>1075804575</v>
      </c>
      <c r="AI25" s="139"/>
      <c r="AJ25" s="140">
        <f>AH25/'سرمایه گذاری ها'!$O$16</f>
        <v>3.3607687972243604E-3</v>
      </c>
    </row>
    <row r="26" spans="2:36" ht="23.25" customHeight="1" x14ac:dyDescent="0.6">
      <c r="B26" s="3" t="s">
        <v>271</v>
      </c>
      <c r="C26" s="14"/>
      <c r="D26" s="144" t="s">
        <v>97</v>
      </c>
      <c r="E26" s="144"/>
      <c r="F26" s="144" t="s">
        <v>97</v>
      </c>
      <c r="G26" s="144"/>
      <c r="H26" s="89" t="s">
        <v>272</v>
      </c>
      <c r="I26" s="89"/>
      <c r="J26" s="89" t="s">
        <v>273</v>
      </c>
      <c r="K26" s="89"/>
      <c r="L26" s="89">
        <v>0</v>
      </c>
      <c r="M26" s="89"/>
      <c r="N26" s="89">
        <v>1500</v>
      </c>
      <c r="O26" s="139"/>
      <c r="P26" s="89">
        <v>933169105</v>
      </c>
      <c r="Q26" s="89"/>
      <c r="R26" s="89">
        <v>950598172</v>
      </c>
      <c r="S26" s="89"/>
      <c r="T26" s="89">
        <v>0</v>
      </c>
      <c r="U26" s="89"/>
      <c r="V26" s="89">
        <v>0</v>
      </c>
      <c r="W26" s="89"/>
      <c r="X26" s="89">
        <v>0</v>
      </c>
      <c r="Y26" s="89"/>
      <c r="Z26" s="89">
        <v>0</v>
      </c>
      <c r="AA26" s="139"/>
      <c r="AB26" s="89">
        <v>1500</v>
      </c>
      <c r="AC26" s="89"/>
      <c r="AD26" s="89">
        <v>654151</v>
      </c>
      <c r="AE26" s="89"/>
      <c r="AF26" s="89">
        <v>933169105</v>
      </c>
      <c r="AG26" s="139"/>
      <c r="AH26" s="89">
        <v>981048652</v>
      </c>
      <c r="AI26" s="139"/>
      <c r="AJ26" s="140">
        <f>AH26/'سرمایه گذاری ها'!$O$16</f>
        <v>3.064755230475405E-3</v>
      </c>
    </row>
    <row r="27" spans="2:36" ht="23.25" customHeight="1" x14ac:dyDescent="0.6">
      <c r="B27" s="3" t="s">
        <v>103</v>
      </c>
      <c r="C27" s="14"/>
      <c r="D27" s="144" t="s">
        <v>97</v>
      </c>
      <c r="E27" s="144"/>
      <c r="F27" s="144" t="s">
        <v>97</v>
      </c>
      <c r="G27" s="144"/>
      <c r="H27" s="89" t="s">
        <v>195</v>
      </c>
      <c r="I27" s="89"/>
      <c r="J27" s="89" t="s">
        <v>196</v>
      </c>
      <c r="K27" s="89"/>
      <c r="L27" s="89">
        <v>0</v>
      </c>
      <c r="M27" s="89"/>
      <c r="N27" s="89">
        <v>1100</v>
      </c>
      <c r="O27" s="139"/>
      <c r="P27" s="89">
        <v>721099791</v>
      </c>
      <c r="Q27" s="89"/>
      <c r="R27" s="89">
        <v>909171082</v>
      </c>
      <c r="S27" s="89"/>
      <c r="T27" s="89">
        <v>0</v>
      </c>
      <c r="U27" s="89"/>
      <c r="V27" s="89">
        <v>0</v>
      </c>
      <c r="W27" s="89"/>
      <c r="X27" s="89">
        <v>0</v>
      </c>
      <c r="Y27" s="89"/>
      <c r="Z27" s="89">
        <v>0</v>
      </c>
      <c r="AA27" s="139"/>
      <c r="AB27" s="89">
        <v>1100</v>
      </c>
      <c r="AC27" s="89"/>
      <c r="AD27" s="89">
        <v>852146</v>
      </c>
      <c r="AE27" s="89"/>
      <c r="AF27" s="89">
        <v>721099791</v>
      </c>
      <c r="AG27" s="139"/>
      <c r="AH27" s="89">
        <v>937190703</v>
      </c>
      <c r="AI27" s="139"/>
      <c r="AJ27" s="140">
        <f>AH27/'سرمایه گذاری ها'!$O$16</f>
        <v>2.9277448199094736E-3</v>
      </c>
    </row>
    <row r="28" spans="2:36" ht="23.25" customHeight="1" x14ac:dyDescent="0.6">
      <c r="B28" s="3" t="s">
        <v>150</v>
      </c>
      <c r="C28" s="14"/>
      <c r="D28" s="144" t="s">
        <v>97</v>
      </c>
      <c r="E28" s="144"/>
      <c r="F28" s="144" t="s">
        <v>97</v>
      </c>
      <c r="G28" s="144"/>
      <c r="H28" s="89" t="s">
        <v>187</v>
      </c>
      <c r="I28" s="89"/>
      <c r="J28" s="89" t="s">
        <v>188</v>
      </c>
      <c r="K28" s="89"/>
      <c r="L28" s="89">
        <v>0</v>
      </c>
      <c r="M28" s="89"/>
      <c r="N28" s="89">
        <v>2196</v>
      </c>
      <c r="O28" s="139"/>
      <c r="P28" s="89">
        <v>1328842769</v>
      </c>
      <c r="Q28" s="89"/>
      <c r="R28" s="89">
        <v>1733069876</v>
      </c>
      <c r="S28" s="89"/>
      <c r="T28" s="89">
        <v>0</v>
      </c>
      <c r="U28" s="89"/>
      <c r="V28" s="89">
        <v>0</v>
      </c>
      <c r="W28" s="89"/>
      <c r="X28" s="89">
        <v>2000</v>
      </c>
      <c r="Y28" s="89"/>
      <c r="Z28" s="89">
        <v>1537121347</v>
      </c>
      <c r="AA28" s="139"/>
      <c r="AB28" s="89">
        <v>196</v>
      </c>
      <c r="AC28" s="89"/>
      <c r="AD28" s="89">
        <v>815722</v>
      </c>
      <c r="AE28" s="89"/>
      <c r="AF28" s="89">
        <v>118603453</v>
      </c>
      <c r="AG28" s="139"/>
      <c r="AH28" s="89">
        <v>159852533</v>
      </c>
      <c r="AI28" s="139"/>
      <c r="AJ28" s="140">
        <f>AH28/'سرمایه گذاری ها'!$O$16</f>
        <v>4.9937267190342395E-4</v>
      </c>
    </row>
    <row r="29" spans="2:36" ht="23.25" customHeight="1" x14ac:dyDescent="0.6">
      <c r="B29" s="3" t="s">
        <v>183</v>
      </c>
      <c r="C29" s="14"/>
      <c r="D29" s="144" t="s">
        <v>97</v>
      </c>
      <c r="E29" s="144"/>
      <c r="F29" s="144" t="s">
        <v>97</v>
      </c>
      <c r="G29" s="144"/>
      <c r="H29" s="89" t="s">
        <v>184</v>
      </c>
      <c r="I29" s="89"/>
      <c r="J29" s="89" t="s">
        <v>185</v>
      </c>
      <c r="K29" s="89"/>
      <c r="L29" s="89">
        <v>0</v>
      </c>
      <c r="M29" s="89"/>
      <c r="N29" s="89">
        <v>7000</v>
      </c>
      <c r="O29" s="139"/>
      <c r="P29" s="89">
        <v>3922596817</v>
      </c>
      <c r="Q29" s="89"/>
      <c r="R29" s="89">
        <v>4827178915</v>
      </c>
      <c r="S29" s="89"/>
      <c r="T29" s="89">
        <v>0</v>
      </c>
      <c r="U29" s="89"/>
      <c r="V29" s="89">
        <v>0</v>
      </c>
      <c r="W29" s="89"/>
      <c r="X29" s="89">
        <v>7000</v>
      </c>
      <c r="Y29" s="89"/>
      <c r="Z29" s="89">
        <v>4724213583</v>
      </c>
      <c r="AA29" s="139"/>
      <c r="AB29" s="89">
        <v>0</v>
      </c>
      <c r="AC29" s="89"/>
      <c r="AD29" s="89">
        <v>0</v>
      </c>
      <c r="AE29" s="89"/>
      <c r="AF29" s="89">
        <v>0</v>
      </c>
      <c r="AG29" s="139"/>
      <c r="AH29" s="89">
        <v>0</v>
      </c>
      <c r="AI29" s="139"/>
      <c r="AJ29" s="140">
        <f>AH29/'سرمایه گذاری ها'!$O$16</f>
        <v>0</v>
      </c>
    </row>
    <row r="30" spans="2:36" ht="21.75" x14ac:dyDescent="0.6">
      <c r="B30" s="3"/>
      <c r="C30" s="3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>
        <v>5.1000000000000004E-3</v>
      </c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7"/>
      <c r="AJ30" s="140"/>
    </row>
    <row r="31" spans="2:36" ht="27" thickBot="1" x14ac:dyDescent="0.65">
      <c r="B31" s="168" t="s">
        <v>84</v>
      </c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2"/>
      <c r="N31" s="64">
        <f>SUM(N13:N29)</f>
        <v>204497</v>
      </c>
      <c r="O31" s="27"/>
      <c r="P31" s="64">
        <f>SUM(P13:P29)</f>
        <v>148051890191</v>
      </c>
      <c r="Q31" s="27"/>
      <c r="R31" s="64">
        <f>SUM(R13:R29)</f>
        <v>167862418085</v>
      </c>
      <c r="S31" s="27"/>
      <c r="T31" s="64">
        <f>SUM(T13:T30)</f>
        <v>3000.0050999999999</v>
      </c>
      <c r="U31" s="27"/>
      <c r="V31" s="64">
        <f>SUM(V13:V29)</f>
        <v>2569905707</v>
      </c>
      <c r="W31" s="27"/>
      <c r="X31" s="64">
        <f>SUM(X13:X29)</f>
        <v>29500</v>
      </c>
      <c r="Y31" s="27"/>
      <c r="Z31" s="64">
        <f>SUM(Z13:Z29)</f>
        <v>21064851312</v>
      </c>
      <c r="AA31" s="27"/>
      <c r="AB31" s="64">
        <f>SUM(AB13:AB29)</f>
        <v>177997</v>
      </c>
      <c r="AC31" s="65"/>
      <c r="AD31" s="64"/>
      <c r="AE31" s="27"/>
      <c r="AF31" s="64">
        <f>SUM(AF13:AF29)</f>
        <v>131599023675</v>
      </c>
      <c r="AG31" s="27"/>
      <c r="AH31" s="64">
        <f>SUM(AH13:AH29)</f>
        <v>152453576140</v>
      </c>
      <c r="AI31" s="27"/>
      <c r="AJ31" s="75">
        <f>SUM(AJ13:AJ30)</f>
        <v>0.47625863806777385</v>
      </c>
    </row>
    <row r="32" spans="2:36" ht="21" customHeight="1" thickTop="1" x14ac:dyDescent="0.6">
      <c r="T32"/>
      <c r="U32"/>
    </row>
    <row r="33" spans="18:79" x14ac:dyDescent="0.6">
      <c r="T33"/>
      <c r="U33"/>
    </row>
    <row r="34" spans="18:79" ht="21.75" x14ac:dyDescent="0.6">
      <c r="T34"/>
      <c r="U34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</row>
    <row r="35" spans="18:79" ht="21.75" x14ac:dyDescent="0.6">
      <c r="T35"/>
      <c r="U35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</row>
    <row r="36" spans="18:79" ht="21.75" x14ac:dyDescent="0.6">
      <c r="T36"/>
      <c r="U36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8:79" ht="21.75" x14ac:dyDescent="0.6">
      <c r="T37"/>
      <c r="U37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8:79" ht="33" x14ac:dyDescent="0.8">
      <c r="R38" s="51">
        <v>4</v>
      </c>
      <c r="T38"/>
      <c r="U38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8:79" ht="21.75" x14ac:dyDescent="0.6">
      <c r="T39"/>
      <c r="U39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8:79" ht="21.75" x14ac:dyDescent="0.6">
      <c r="T40"/>
      <c r="U40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8:79" ht="21.75" x14ac:dyDescent="0.6">
      <c r="T41"/>
      <c r="U41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8:79" ht="21.75" x14ac:dyDescent="0.6">
      <c r="T42"/>
      <c r="U42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8:79" ht="21.75" x14ac:dyDescent="0.6">
      <c r="T43"/>
      <c r="U4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8:79" ht="21.75" x14ac:dyDescent="0.6">
      <c r="T44"/>
      <c r="U44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18:79" x14ac:dyDescent="0.6">
      <c r="T45"/>
      <c r="U45"/>
    </row>
  </sheetData>
  <sortState xmlns:xlrd2="http://schemas.microsoft.com/office/spreadsheetml/2017/richdata2" ref="B13:AJ30">
    <sortCondition descending="1" ref="AH13:AH30"/>
  </sortState>
  <mergeCells count="29">
    <mergeCell ref="B8:P8"/>
    <mergeCell ref="B31:L31"/>
    <mergeCell ref="B2:AJ2"/>
    <mergeCell ref="B3:AJ3"/>
    <mergeCell ref="B4:AJ4"/>
    <mergeCell ref="AD11:AD12"/>
    <mergeCell ref="AF11:AF12"/>
    <mergeCell ref="AH11:AH12"/>
    <mergeCell ref="AJ11:AJ12"/>
    <mergeCell ref="AB10:AJ10"/>
    <mergeCell ref="X12"/>
    <mergeCell ref="Z12"/>
    <mergeCell ref="X11:Z11"/>
    <mergeCell ref="T10:Z10"/>
    <mergeCell ref="AB11:AB12"/>
    <mergeCell ref="R11:R12"/>
    <mergeCell ref="N10:R10"/>
    <mergeCell ref="T12"/>
    <mergeCell ref="V12"/>
    <mergeCell ref="T11:V11"/>
    <mergeCell ref="L11:L12"/>
    <mergeCell ref="B10:L10"/>
    <mergeCell ref="N11:N12"/>
    <mergeCell ref="P11:P12"/>
    <mergeCell ref="B11:B12"/>
    <mergeCell ref="D11:D12"/>
    <mergeCell ref="F11:F12"/>
    <mergeCell ref="H11:H12"/>
    <mergeCell ref="J11:J12"/>
  </mergeCells>
  <printOptions horizontalCentered="1" verticalCentered="1"/>
  <pageMargins left="0" right="0" top="0.25" bottom="0" header="0.3" footer="0.3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3"/>
  <sheetViews>
    <sheetView rightToLeft="1" view="pageBreakPreview" topLeftCell="A7" zoomScale="70" zoomScaleNormal="110" zoomScaleSheetLayoutView="70" workbookViewId="0">
      <selection activeCell="N29" sqref="N29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69" t="s">
        <v>124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</row>
    <row r="3" spans="2:32" ht="39" x14ac:dyDescent="0.6"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</row>
    <row r="4" spans="2:32" ht="39" x14ac:dyDescent="0.6">
      <c r="B4" s="169" t="s">
        <v>276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</row>
    <row r="5" spans="2:32" ht="129" customHeight="1" x14ac:dyDescent="0.6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</row>
    <row r="6" spans="2:32" ht="129" customHeight="1" x14ac:dyDescent="0.6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</row>
    <row r="7" spans="2:32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2" s="2" customFormat="1" ht="30" x14ac:dyDescent="0.55000000000000004">
      <c r="B8" s="13" t="s">
        <v>114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10" spans="2:32" s="15" customFormat="1" ht="31.5" customHeight="1" x14ac:dyDescent="0.6">
      <c r="B10" s="150" t="s">
        <v>32</v>
      </c>
      <c r="C10" s="150" t="s">
        <v>32</v>
      </c>
      <c r="D10" s="150" t="s">
        <v>32</v>
      </c>
      <c r="E10" s="150" t="s">
        <v>32</v>
      </c>
      <c r="F10" s="150" t="s">
        <v>32</v>
      </c>
      <c r="G10" s="150" t="s">
        <v>32</v>
      </c>
      <c r="H10" s="150" t="s">
        <v>32</v>
      </c>
      <c r="I10" s="150" t="s">
        <v>32</v>
      </c>
      <c r="J10" s="150" t="s">
        <v>32</v>
      </c>
      <c r="L10" s="171"/>
      <c r="M10" s="150" t="s">
        <v>2</v>
      </c>
      <c r="N10" s="150" t="s">
        <v>2</v>
      </c>
      <c r="O10" s="150" t="s">
        <v>2</v>
      </c>
      <c r="P10" s="150" t="s">
        <v>2</v>
      </c>
      <c r="R10" s="150" t="s">
        <v>3</v>
      </c>
      <c r="S10" s="150" t="s">
        <v>3</v>
      </c>
      <c r="T10" s="150" t="s">
        <v>3</v>
      </c>
      <c r="U10" s="150" t="s">
        <v>3</v>
      </c>
      <c r="V10" s="150"/>
      <c r="W10" s="150" t="s">
        <v>3</v>
      </c>
      <c r="X10" s="150" t="s">
        <v>3</v>
      </c>
      <c r="Z10" s="150" t="s">
        <v>277</v>
      </c>
      <c r="AA10" s="150" t="s">
        <v>4</v>
      </c>
      <c r="AB10" s="150" t="s">
        <v>4</v>
      </c>
      <c r="AC10" s="150" t="s">
        <v>4</v>
      </c>
      <c r="AD10" s="150" t="s">
        <v>4</v>
      </c>
      <c r="AE10" s="150" t="s">
        <v>4</v>
      </c>
      <c r="AF10" s="150" t="s">
        <v>4</v>
      </c>
    </row>
    <row r="11" spans="2:32" s="15" customFormat="1" x14ac:dyDescent="0.6">
      <c r="B11" s="151" t="s">
        <v>33</v>
      </c>
      <c r="C11" s="22"/>
      <c r="D11" s="151" t="s">
        <v>90</v>
      </c>
      <c r="E11" s="22"/>
      <c r="F11" s="151" t="s">
        <v>25</v>
      </c>
      <c r="G11" s="22"/>
      <c r="H11" s="151" t="s">
        <v>34</v>
      </c>
      <c r="I11" s="22"/>
      <c r="J11" s="151" t="s">
        <v>22</v>
      </c>
      <c r="L11" s="166" t="s">
        <v>5</v>
      </c>
      <c r="M11" s="22"/>
      <c r="N11" s="151" t="s">
        <v>6</v>
      </c>
      <c r="O11" s="22"/>
      <c r="P11" s="151" t="s">
        <v>7</v>
      </c>
      <c r="R11" s="151" t="s">
        <v>8</v>
      </c>
      <c r="S11" s="151" t="s">
        <v>8</v>
      </c>
      <c r="T11" s="151" t="s">
        <v>8</v>
      </c>
      <c r="U11" s="22"/>
      <c r="V11" s="166" t="s">
        <v>9</v>
      </c>
      <c r="W11" s="151" t="s">
        <v>9</v>
      </c>
      <c r="X11" s="151" t="s">
        <v>9</v>
      </c>
      <c r="Z11" s="151" t="s">
        <v>5</v>
      </c>
      <c r="AA11" s="22"/>
      <c r="AB11" s="151" t="s">
        <v>6</v>
      </c>
      <c r="AC11" s="22"/>
      <c r="AD11" s="151" t="s">
        <v>7</v>
      </c>
      <c r="AE11" s="22"/>
      <c r="AF11" s="151" t="s">
        <v>35</v>
      </c>
    </row>
    <row r="12" spans="2:32" s="15" customFormat="1" ht="75.75" customHeight="1" x14ac:dyDescent="0.6">
      <c r="B12" s="152" t="s">
        <v>33</v>
      </c>
      <c r="C12" s="23"/>
      <c r="D12" s="152" t="s">
        <v>24</v>
      </c>
      <c r="E12" s="23"/>
      <c r="F12" s="152" t="s">
        <v>25</v>
      </c>
      <c r="G12" s="23"/>
      <c r="H12" s="152" t="s">
        <v>34</v>
      </c>
      <c r="I12" s="23"/>
      <c r="J12" s="152" t="s">
        <v>22</v>
      </c>
      <c r="L12" s="152"/>
      <c r="M12" s="23"/>
      <c r="N12" s="152" t="s">
        <v>6</v>
      </c>
      <c r="O12" s="23"/>
      <c r="P12" s="152" t="s">
        <v>7</v>
      </c>
      <c r="R12" s="152" t="s">
        <v>5</v>
      </c>
      <c r="S12" s="23"/>
      <c r="T12" s="152" t="s">
        <v>6</v>
      </c>
      <c r="U12" s="23"/>
      <c r="V12" s="165" t="s">
        <v>5</v>
      </c>
      <c r="W12" s="23"/>
      <c r="X12" s="152" t="s">
        <v>12</v>
      </c>
      <c r="Z12" s="152" t="s">
        <v>5</v>
      </c>
      <c r="AA12" s="23"/>
      <c r="AB12" s="152" t="s">
        <v>6</v>
      </c>
      <c r="AC12" s="23"/>
      <c r="AD12" s="152" t="s">
        <v>7</v>
      </c>
      <c r="AE12" s="23"/>
      <c r="AF12" s="152" t="s">
        <v>35</v>
      </c>
    </row>
    <row r="13" spans="2:32" s="15" customFormat="1" ht="32.25" customHeight="1" x14ac:dyDescent="0.65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127">
        <v>0</v>
      </c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6"/>
      <c r="AF13" s="134"/>
    </row>
    <row r="14" spans="2:32" ht="27" thickBot="1" x14ac:dyDescent="0.7">
      <c r="B14" s="172" t="s">
        <v>84</v>
      </c>
      <c r="C14" s="172"/>
      <c r="D14" s="172"/>
      <c r="E14" s="172"/>
      <c r="F14" s="172"/>
      <c r="G14" s="172"/>
      <c r="H14" s="172"/>
      <c r="I14" s="172"/>
      <c r="J14" s="172"/>
      <c r="K14" s="26"/>
      <c r="L14" s="135">
        <f>SUM(L13:L13)</f>
        <v>0</v>
      </c>
      <c r="M14" s="126"/>
      <c r="N14" s="135" t="s">
        <v>224</v>
      </c>
      <c r="O14" s="126"/>
      <c r="P14" s="135" t="s">
        <v>224</v>
      </c>
      <c r="Q14" s="126"/>
      <c r="R14" s="135" t="s">
        <v>224</v>
      </c>
      <c r="S14" s="126"/>
      <c r="T14" s="135" t="s">
        <v>224</v>
      </c>
      <c r="U14" s="126"/>
      <c r="V14" s="135" t="s">
        <v>224</v>
      </c>
      <c r="W14" s="126"/>
      <c r="X14" s="135" t="s">
        <v>224</v>
      </c>
      <c r="Y14" s="126"/>
      <c r="Z14" s="135" t="s">
        <v>224</v>
      </c>
      <c r="AA14" s="126"/>
      <c r="AB14" s="135" t="s">
        <v>224</v>
      </c>
      <c r="AC14" s="126"/>
      <c r="AD14" s="135" t="s">
        <v>224</v>
      </c>
      <c r="AE14" s="126"/>
      <c r="AF14" s="136">
        <f>SUM(AF13:AF13)</f>
        <v>0</v>
      </c>
    </row>
    <row r="15" spans="2:32" ht="21.75" thickTop="1" x14ac:dyDescent="0.6">
      <c r="L15" s="125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51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49"/>
  <sheetViews>
    <sheetView rightToLeft="1" view="pageBreakPreview" topLeftCell="A7" zoomScale="70" zoomScaleNormal="100" zoomScaleSheetLayoutView="70" workbookViewId="0">
      <selection activeCell="T21" sqref="T21"/>
    </sheetView>
  </sheetViews>
  <sheetFormatPr defaultRowHeight="2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4.85546875" style="2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2:28" ht="30" x14ac:dyDescent="0.55000000000000004">
      <c r="B3" s="148" t="s">
        <v>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2:28" ht="30" x14ac:dyDescent="0.55000000000000004">
      <c r="B4" s="148" t="s">
        <v>276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3" t="s">
        <v>95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x14ac:dyDescent="0.55000000000000004">
      <c r="B8" s="149" t="s">
        <v>36</v>
      </c>
      <c r="D8" s="150" t="s">
        <v>37</v>
      </c>
      <c r="E8" s="150" t="s">
        <v>37</v>
      </c>
      <c r="F8" s="150" t="s">
        <v>37</v>
      </c>
      <c r="G8" s="150" t="s">
        <v>37</v>
      </c>
      <c r="H8" s="150" t="s">
        <v>37</v>
      </c>
      <c r="I8" s="150" t="s">
        <v>37</v>
      </c>
      <c r="J8" s="150" t="s">
        <v>37</v>
      </c>
      <c r="L8" s="150" t="s">
        <v>274</v>
      </c>
      <c r="N8" s="150" t="s">
        <v>3</v>
      </c>
      <c r="O8" s="150" t="s">
        <v>3</v>
      </c>
      <c r="P8" s="150" t="s">
        <v>3</v>
      </c>
      <c r="R8" s="150" t="s">
        <v>277</v>
      </c>
      <c r="S8" s="150" t="s">
        <v>4</v>
      </c>
      <c r="T8" s="150" t="s">
        <v>4</v>
      </c>
    </row>
    <row r="9" spans="2:28" s="4" customFormat="1" x14ac:dyDescent="0.55000000000000004">
      <c r="B9" s="175" t="s">
        <v>36</v>
      </c>
      <c r="D9" s="173" t="s">
        <v>38</v>
      </c>
      <c r="E9" s="34"/>
      <c r="F9" s="173" t="s">
        <v>39</v>
      </c>
      <c r="G9" s="34"/>
      <c r="H9" s="173" t="s">
        <v>40</v>
      </c>
      <c r="I9" s="34"/>
      <c r="J9" s="173" t="s">
        <v>25</v>
      </c>
      <c r="L9" s="173" t="s">
        <v>41</v>
      </c>
      <c r="N9" s="173" t="s">
        <v>42</v>
      </c>
      <c r="O9" s="34"/>
      <c r="P9" s="173" t="s">
        <v>43</v>
      </c>
      <c r="R9" s="173" t="s">
        <v>41</v>
      </c>
      <c r="S9" s="34"/>
      <c r="T9" s="174" t="s">
        <v>35</v>
      </c>
    </row>
    <row r="10" spans="2:28" s="4" customFormat="1" x14ac:dyDescent="0.55000000000000004">
      <c r="B10" s="3" t="s">
        <v>227</v>
      </c>
      <c r="C10" s="3"/>
      <c r="D10" s="130" t="s">
        <v>259</v>
      </c>
      <c r="E10" s="130"/>
      <c r="F10" s="130" t="s">
        <v>108</v>
      </c>
      <c r="G10" s="130"/>
      <c r="H10" s="130" t="s">
        <v>260</v>
      </c>
      <c r="I10" s="130"/>
      <c r="J10" s="130">
        <v>23</v>
      </c>
      <c r="K10" s="130"/>
      <c r="L10" s="130">
        <v>51000000000</v>
      </c>
      <c r="M10" s="130"/>
      <c r="N10" s="130">
        <v>0</v>
      </c>
      <c r="O10" s="130"/>
      <c r="P10" s="130">
        <v>8500000000</v>
      </c>
      <c r="Q10" s="130"/>
      <c r="R10" s="130">
        <v>42500000000</v>
      </c>
      <c r="S10" s="6"/>
      <c r="T10" s="38">
        <f>R10/'سرمایه گذاری ها'!$O$16</f>
        <v>0.13276823430690032</v>
      </c>
      <c r="V10"/>
    </row>
    <row r="11" spans="2:28" s="4" customFormat="1" x14ac:dyDescent="0.55000000000000004">
      <c r="B11" s="3" t="s">
        <v>207</v>
      </c>
      <c r="C11" s="3"/>
      <c r="D11" s="130" t="s">
        <v>208</v>
      </c>
      <c r="E11" s="130"/>
      <c r="F11" s="130" t="s">
        <v>108</v>
      </c>
      <c r="G11" s="130"/>
      <c r="H11" s="130" t="s">
        <v>209</v>
      </c>
      <c r="I11" s="130"/>
      <c r="J11" s="130">
        <v>22</v>
      </c>
      <c r="K11" s="130"/>
      <c r="L11" s="130">
        <v>28000000000</v>
      </c>
      <c r="M11" s="130"/>
      <c r="N11" s="130">
        <v>0</v>
      </c>
      <c r="O11" s="130"/>
      <c r="P11" s="130">
        <v>0</v>
      </c>
      <c r="Q11" s="130"/>
      <c r="R11" s="130">
        <v>28000000000</v>
      </c>
      <c r="S11" s="6"/>
      <c r="T11" s="38">
        <f>R11/'سرمایه گذاری ها'!$O$16</f>
        <v>8.7470836719840211E-2</v>
      </c>
      <c r="V11"/>
    </row>
    <row r="12" spans="2:28" s="4" customFormat="1" x14ac:dyDescent="0.55000000000000004">
      <c r="B12" s="3" t="s">
        <v>212</v>
      </c>
      <c r="C12" s="3"/>
      <c r="D12" s="130" t="s">
        <v>213</v>
      </c>
      <c r="E12" s="130"/>
      <c r="F12" s="130" t="s">
        <v>108</v>
      </c>
      <c r="G12" s="130"/>
      <c r="H12" s="130" t="s">
        <v>201</v>
      </c>
      <c r="I12" s="130"/>
      <c r="J12" s="130">
        <v>22</v>
      </c>
      <c r="K12" s="130"/>
      <c r="L12" s="130">
        <v>20000000000</v>
      </c>
      <c r="M12" s="130"/>
      <c r="N12" s="130">
        <v>0</v>
      </c>
      <c r="O12" s="130"/>
      <c r="P12" s="130">
        <v>0</v>
      </c>
      <c r="Q12" s="130"/>
      <c r="R12" s="130">
        <v>20000000000</v>
      </c>
      <c r="S12" s="6"/>
      <c r="T12" s="38">
        <f>R12/'سرمایه گذاری ها'!$O$16</f>
        <v>6.2479169085600153E-2</v>
      </c>
      <c r="V12"/>
    </row>
    <row r="13" spans="2:28" s="4" customFormat="1" x14ac:dyDescent="0.55000000000000004">
      <c r="B13" s="3" t="s">
        <v>207</v>
      </c>
      <c r="C13" s="3"/>
      <c r="D13" s="130" t="s">
        <v>210</v>
      </c>
      <c r="E13" s="130"/>
      <c r="F13" s="130" t="s">
        <v>108</v>
      </c>
      <c r="G13" s="130"/>
      <c r="H13" s="130" t="s">
        <v>211</v>
      </c>
      <c r="I13" s="130"/>
      <c r="J13" s="130">
        <v>22</v>
      </c>
      <c r="K13" s="130"/>
      <c r="L13" s="130">
        <v>19000000000</v>
      </c>
      <c r="M13" s="130"/>
      <c r="N13" s="130">
        <v>0</v>
      </c>
      <c r="O13" s="130"/>
      <c r="P13" s="130">
        <v>0</v>
      </c>
      <c r="Q13" s="130"/>
      <c r="R13" s="130">
        <v>19000000000</v>
      </c>
      <c r="S13" s="6"/>
      <c r="T13" s="38">
        <f>R13/'سرمایه گذاری ها'!$O$16</f>
        <v>5.9355210631320147E-2</v>
      </c>
      <c r="V13"/>
    </row>
    <row r="14" spans="2:28" s="4" customFormat="1" x14ac:dyDescent="0.55000000000000004">
      <c r="B14" s="3" t="s">
        <v>212</v>
      </c>
      <c r="C14" s="3"/>
      <c r="D14" s="130" t="s">
        <v>221</v>
      </c>
      <c r="E14" s="130"/>
      <c r="F14" s="130" t="s">
        <v>108</v>
      </c>
      <c r="G14" s="130"/>
      <c r="H14" s="130" t="s">
        <v>222</v>
      </c>
      <c r="I14" s="130"/>
      <c r="J14" s="130">
        <v>22</v>
      </c>
      <c r="K14" s="130"/>
      <c r="L14" s="130">
        <v>17000000000</v>
      </c>
      <c r="M14" s="130"/>
      <c r="N14" s="130">
        <v>0</v>
      </c>
      <c r="O14" s="130"/>
      <c r="P14" s="130">
        <v>0</v>
      </c>
      <c r="Q14" s="130"/>
      <c r="R14" s="130">
        <v>17000000000</v>
      </c>
      <c r="S14" s="6"/>
      <c r="T14" s="38">
        <f>R14/'سرمایه گذاری ها'!$O$16</f>
        <v>5.3107293722760129E-2</v>
      </c>
      <c r="V14"/>
    </row>
    <row r="15" spans="2:28" s="4" customFormat="1" x14ac:dyDescent="0.55000000000000004">
      <c r="B15" s="3" t="s">
        <v>212</v>
      </c>
      <c r="C15" s="3"/>
      <c r="D15" s="130" t="s">
        <v>230</v>
      </c>
      <c r="E15" s="130"/>
      <c r="F15" s="130" t="s">
        <v>108</v>
      </c>
      <c r="G15" s="130"/>
      <c r="H15" s="130" t="s">
        <v>229</v>
      </c>
      <c r="I15" s="130"/>
      <c r="J15" s="130">
        <v>23</v>
      </c>
      <c r="K15" s="130"/>
      <c r="L15" s="130">
        <v>10000000000</v>
      </c>
      <c r="M15" s="130"/>
      <c r="N15" s="130">
        <v>0</v>
      </c>
      <c r="O15" s="130"/>
      <c r="P15" s="130">
        <v>4000000000</v>
      </c>
      <c r="Q15" s="130"/>
      <c r="R15" s="130">
        <v>6000000000</v>
      </c>
      <c r="S15" s="6"/>
      <c r="T15" s="38">
        <f>R15/'سرمایه گذاری ها'!$O$16</f>
        <v>1.8743750725680047E-2</v>
      </c>
      <c r="V15"/>
    </row>
    <row r="16" spans="2:28" s="4" customFormat="1" x14ac:dyDescent="0.55000000000000004">
      <c r="B16" s="3" t="s">
        <v>171</v>
      </c>
      <c r="C16" s="3"/>
      <c r="D16" s="130" t="s">
        <v>172</v>
      </c>
      <c r="E16" s="130"/>
      <c r="F16" s="130" t="s">
        <v>44</v>
      </c>
      <c r="G16" s="130"/>
      <c r="H16" s="130" t="s">
        <v>173</v>
      </c>
      <c r="I16" s="130"/>
      <c r="J16" s="130">
        <v>0</v>
      </c>
      <c r="K16" s="130"/>
      <c r="L16" s="130">
        <v>727641134</v>
      </c>
      <c r="M16" s="130"/>
      <c r="N16" s="130">
        <v>84679480059</v>
      </c>
      <c r="O16" s="130"/>
      <c r="P16" s="130">
        <v>84124007235</v>
      </c>
      <c r="Q16" s="130"/>
      <c r="R16" s="130">
        <v>1283113958</v>
      </c>
      <c r="S16" s="6"/>
      <c r="T16" s="38">
        <f>R16/'سرمایه گذاری ها'!$O$16</f>
        <v>4.0083946968987828E-3</v>
      </c>
      <c r="V16"/>
    </row>
    <row r="17" spans="2:22" s="4" customFormat="1" x14ac:dyDescent="0.55000000000000004">
      <c r="B17" s="3" t="s">
        <v>227</v>
      </c>
      <c r="C17" s="3"/>
      <c r="D17" s="130" t="s">
        <v>232</v>
      </c>
      <c r="E17" s="130"/>
      <c r="F17" s="130" t="s">
        <v>44</v>
      </c>
      <c r="G17" s="130"/>
      <c r="H17" s="130" t="s">
        <v>229</v>
      </c>
      <c r="I17" s="130"/>
      <c r="J17" s="130">
        <v>0</v>
      </c>
      <c r="K17" s="130"/>
      <c r="L17" s="130">
        <v>761980</v>
      </c>
      <c r="M17" s="130"/>
      <c r="N17" s="130">
        <v>9572544225</v>
      </c>
      <c r="O17" s="130"/>
      <c r="P17" s="130">
        <v>9421024014</v>
      </c>
      <c r="Q17" s="130"/>
      <c r="R17" s="130">
        <v>152282191</v>
      </c>
      <c r="S17" s="6"/>
      <c r="T17" s="38">
        <f>R17/'سرمایه گذاری ها'!$O$16</f>
        <v>4.7572323801073292E-4</v>
      </c>
      <c r="V17"/>
    </row>
    <row r="18" spans="2:22" s="4" customFormat="1" x14ac:dyDescent="0.55000000000000004">
      <c r="B18" s="3" t="s">
        <v>212</v>
      </c>
      <c r="C18" s="3"/>
      <c r="D18" s="130" t="s">
        <v>214</v>
      </c>
      <c r="E18" s="130"/>
      <c r="F18" s="130" t="s">
        <v>44</v>
      </c>
      <c r="G18" s="130"/>
      <c r="H18" s="130" t="s">
        <v>201</v>
      </c>
      <c r="I18" s="130"/>
      <c r="J18" s="130">
        <v>0</v>
      </c>
      <c r="K18" s="130"/>
      <c r="L18" s="130">
        <v>161229479</v>
      </c>
      <c r="M18" s="130"/>
      <c r="N18" s="130">
        <v>10150280275</v>
      </c>
      <c r="O18" s="130"/>
      <c r="P18" s="130">
        <v>10261494398</v>
      </c>
      <c r="Q18" s="130"/>
      <c r="R18" s="130">
        <v>50015356</v>
      </c>
      <c r="S18" s="6"/>
      <c r="T18" s="38">
        <f>R18/'سرمایه گذاری ها'!$O$16</f>
        <v>1.5624589422002431E-4</v>
      </c>
      <c r="V18"/>
    </row>
    <row r="19" spans="2:22" s="4" customFormat="1" x14ac:dyDescent="0.55000000000000004">
      <c r="B19" s="3" t="s">
        <v>45</v>
      </c>
      <c r="C19" s="3"/>
      <c r="D19" s="130" t="s">
        <v>125</v>
      </c>
      <c r="E19" s="130"/>
      <c r="F19" s="130" t="s">
        <v>47</v>
      </c>
      <c r="G19" s="130"/>
      <c r="H19" s="130" t="s">
        <v>126</v>
      </c>
      <c r="I19" s="130"/>
      <c r="J19" s="130">
        <v>0</v>
      </c>
      <c r="K19" s="130"/>
      <c r="L19" s="130">
        <v>18488000</v>
      </c>
      <c r="M19" s="130"/>
      <c r="N19" s="130">
        <v>0</v>
      </c>
      <c r="O19" s="130"/>
      <c r="P19" s="130">
        <v>0</v>
      </c>
      <c r="Q19" s="130"/>
      <c r="R19" s="130">
        <v>18488000</v>
      </c>
      <c r="S19" s="6"/>
      <c r="T19" s="38">
        <f>R19/'سرمایه گذاری ها'!$O$16</f>
        <v>5.7755743902728783E-5</v>
      </c>
      <c r="V19"/>
    </row>
    <row r="20" spans="2:22" s="4" customFormat="1" x14ac:dyDescent="0.55000000000000004">
      <c r="B20" s="3" t="s">
        <v>112</v>
      </c>
      <c r="C20" s="3"/>
      <c r="D20" s="130" t="s">
        <v>147</v>
      </c>
      <c r="E20" s="130"/>
      <c r="F20" s="130" t="s">
        <v>44</v>
      </c>
      <c r="G20" s="130"/>
      <c r="H20" s="130" t="s">
        <v>146</v>
      </c>
      <c r="I20" s="130"/>
      <c r="J20" s="130">
        <v>0</v>
      </c>
      <c r="K20" s="130"/>
      <c r="L20" s="130">
        <v>296369354</v>
      </c>
      <c r="M20" s="130"/>
      <c r="N20" s="130">
        <v>10004953828</v>
      </c>
      <c r="O20" s="130"/>
      <c r="P20" s="130">
        <v>10295869354</v>
      </c>
      <c r="Q20" s="130"/>
      <c r="R20" s="130">
        <v>5453828</v>
      </c>
      <c r="S20" s="6"/>
      <c r="T20" s="38">
        <f>R20/'سرمایه گذاری ها'!$O$16</f>
        <v>1.7037532088789024E-5</v>
      </c>
      <c r="V20"/>
    </row>
    <row r="21" spans="2:22" s="4" customFormat="1" x14ac:dyDescent="0.55000000000000004">
      <c r="B21" s="3" t="s">
        <v>134</v>
      </c>
      <c r="C21" s="3"/>
      <c r="D21" s="130" t="s">
        <v>135</v>
      </c>
      <c r="E21" s="130"/>
      <c r="F21" s="130" t="s">
        <v>108</v>
      </c>
      <c r="G21" s="130"/>
      <c r="H21" s="130" t="s">
        <v>136</v>
      </c>
      <c r="I21" s="130"/>
      <c r="J21" s="130">
        <v>0</v>
      </c>
      <c r="K21" s="130"/>
      <c r="L21" s="130">
        <v>1970356</v>
      </c>
      <c r="M21" s="130"/>
      <c r="N21" s="130">
        <v>0</v>
      </c>
      <c r="O21" s="130"/>
      <c r="P21" s="130">
        <v>0</v>
      </c>
      <c r="Q21" s="130"/>
      <c r="R21" s="130">
        <v>1970356</v>
      </c>
      <c r="S21" s="6"/>
      <c r="T21" s="38">
        <f>R21/'سرمایه گذاری ها'!$O$16</f>
        <v>6.1553102841413391E-6</v>
      </c>
      <c r="V21"/>
    </row>
    <row r="22" spans="2:22" s="4" customFormat="1" x14ac:dyDescent="0.55000000000000004">
      <c r="B22" s="3" t="s">
        <v>45</v>
      </c>
      <c r="C22" s="3"/>
      <c r="D22" s="130" t="s">
        <v>128</v>
      </c>
      <c r="E22" s="130"/>
      <c r="F22" s="130" t="s">
        <v>44</v>
      </c>
      <c r="G22" s="130"/>
      <c r="H22" s="130" t="s">
        <v>129</v>
      </c>
      <c r="I22" s="130"/>
      <c r="J22" s="130">
        <v>0</v>
      </c>
      <c r="K22" s="130"/>
      <c r="L22" s="130">
        <v>983660</v>
      </c>
      <c r="M22" s="130"/>
      <c r="N22" s="130">
        <v>4026</v>
      </c>
      <c r="O22" s="130"/>
      <c r="P22" s="130">
        <v>0</v>
      </c>
      <c r="Q22" s="130"/>
      <c r="R22" s="130">
        <v>987686</v>
      </c>
      <c r="S22" s="6"/>
      <c r="T22" s="38">
        <f>R22/'سرمایه گذاری ها'!$O$16</f>
        <v>3.0854900298740038E-6</v>
      </c>
      <c r="V22"/>
    </row>
    <row r="23" spans="2:22" s="4" customFormat="1" x14ac:dyDescent="0.55000000000000004">
      <c r="B23" s="3" t="s">
        <v>207</v>
      </c>
      <c r="C23" s="3"/>
      <c r="D23" s="130" t="s">
        <v>215</v>
      </c>
      <c r="E23" s="130"/>
      <c r="F23" s="130" t="s">
        <v>44</v>
      </c>
      <c r="G23" s="130"/>
      <c r="H23" s="130" t="s">
        <v>211</v>
      </c>
      <c r="I23" s="130"/>
      <c r="J23" s="130">
        <v>0</v>
      </c>
      <c r="K23" s="130"/>
      <c r="L23" s="130">
        <v>864950</v>
      </c>
      <c r="M23" s="130"/>
      <c r="N23" s="130">
        <v>965756640</v>
      </c>
      <c r="O23" s="130"/>
      <c r="P23" s="130">
        <v>965834710</v>
      </c>
      <c r="Q23" s="130"/>
      <c r="R23" s="130">
        <v>786880</v>
      </c>
      <c r="S23" s="6"/>
      <c r="T23" s="38">
        <f>R23/'سرمایه گذاری ها'!$O$16</f>
        <v>2.4581804285038526E-6</v>
      </c>
      <c r="V23"/>
    </row>
    <row r="24" spans="2:22" s="4" customFormat="1" x14ac:dyDescent="0.55000000000000004">
      <c r="B24" s="3" t="s">
        <v>45</v>
      </c>
      <c r="C24" s="3"/>
      <c r="D24" s="130" t="s">
        <v>127</v>
      </c>
      <c r="E24" s="130"/>
      <c r="F24" s="130" t="s">
        <v>44</v>
      </c>
      <c r="G24" s="130"/>
      <c r="H24" s="130" t="s">
        <v>126</v>
      </c>
      <c r="I24" s="130"/>
      <c r="J24" s="130">
        <v>0</v>
      </c>
      <c r="K24" s="130"/>
      <c r="L24" s="130">
        <v>708642</v>
      </c>
      <c r="M24" s="130"/>
      <c r="N24" s="130">
        <v>2901</v>
      </c>
      <c r="O24" s="130"/>
      <c r="P24" s="130">
        <v>0</v>
      </c>
      <c r="Q24" s="130"/>
      <c r="R24" s="130">
        <v>711543</v>
      </c>
      <c r="S24" s="6"/>
      <c r="T24" s="38">
        <f>R24/'سرمایه گذاری ها'!$O$16</f>
        <v>2.2228307704337594E-6</v>
      </c>
      <c r="V24"/>
    </row>
    <row r="25" spans="2:22" s="4" customFormat="1" x14ac:dyDescent="0.55000000000000004">
      <c r="B25" s="3" t="s">
        <v>163</v>
      </c>
      <c r="C25" s="3"/>
      <c r="D25" s="130" t="s">
        <v>164</v>
      </c>
      <c r="E25" s="130"/>
      <c r="F25" s="130" t="s">
        <v>44</v>
      </c>
      <c r="G25" s="130"/>
      <c r="H25" s="130" t="s">
        <v>165</v>
      </c>
      <c r="I25" s="130"/>
      <c r="J25" s="130">
        <v>0</v>
      </c>
      <c r="K25" s="130"/>
      <c r="L25" s="130">
        <v>462045</v>
      </c>
      <c r="M25" s="130"/>
      <c r="N25" s="130">
        <v>1891</v>
      </c>
      <c r="O25" s="130"/>
      <c r="P25" s="130">
        <v>0</v>
      </c>
      <c r="Q25" s="130"/>
      <c r="R25" s="130">
        <v>463936</v>
      </c>
      <c r="S25" s="6"/>
      <c r="T25" s="38">
        <f>R25/'سرمایه گذاری ها'!$O$16</f>
        <v>1.4493167894448497E-6</v>
      </c>
      <c r="V25"/>
    </row>
    <row r="26" spans="2:22" s="4" customFormat="1" x14ac:dyDescent="0.55000000000000004">
      <c r="B26" s="3" t="s">
        <v>130</v>
      </c>
      <c r="C26" s="3"/>
      <c r="D26" s="130" t="s">
        <v>131</v>
      </c>
      <c r="E26" s="130"/>
      <c r="F26" s="130" t="s">
        <v>47</v>
      </c>
      <c r="G26" s="130"/>
      <c r="H26" s="130" t="s">
        <v>132</v>
      </c>
      <c r="I26" s="130"/>
      <c r="J26" s="130">
        <v>0</v>
      </c>
      <c r="K26" s="130"/>
      <c r="L26" s="130">
        <v>332380</v>
      </c>
      <c r="M26" s="130"/>
      <c r="N26" s="130">
        <v>29561</v>
      </c>
      <c r="O26" s="130"/>
      <c r="P26" s="130">
        <v>0</v>
      </c>
      <c r="Q26" s="130"/>
      <c r="R26" s="130">
        <v>361941</v>
      </c>
      <c r="S26" s="6"/>
      <c r="T26" s="38">
        <f>R26/'سرمایه گذاری ها'!$O$16</f>
        <v>1.1306886469005603E-6</v>
      </c>
      <c r="V26"/>
    </row>
    <row r="27" spans="2:22" s="4" customFormat="1" x14ac:dyDescent="0.55000000000000004">
      <c r="B27" s="3" t="s">
        <v>141</v>
      </c>
      <c r="C27" s="3"/>
      <c r="D27" s="130" t="s">
        <v>142</v>
      </c>
      <c r="E27" s="130"/>
      <c r="F27" s="130" t="s">
        <v>44</v>
      </c>
      <c r="G27" s="130"/>
      <c r="H27" s="130" t="s">
        <v>143</v>
      </c>
      <c r="I27" s="130"/>
      <c r="J27" s="130">
        <v>0</v>
      </c>
      <c r="K27" s="130"/>
      <c r="L27" s="130">
        <v>306900</v>
      </c>
      <c r="M27" s="130"/>
      <c r="N27" s="130">
        <v>1261</v>
      </c>
      <c r="O27" s="130"/>
      <c r="P27" s="130">
        <v>0</v>
      </c>
      <c r="Q27" s="130"/>
      <c r="R27" s="130">
        <v>308161</v>
      </c>
      <c r="S27" s="6"/>
      <c r="T27" s="38">
        <f>R27/'سرمایه گذاری ها'!$O$16</f>
        <v>9.6268216122938149E-7</v>
      </c>
      <c r="V27"/>
    </row>
    <row r="28" spans="2:22" s="4" customFormat="1" x14ac:dyDescent="0.55000000000000004">
      <c r="B28" s="3" t="s">
        <v>111</v>
      </c>
      <c r="C28" s="3"/>
      <c r="D28" s="130" t="s">
        <v>167</v>
      </c>
      <c r="E28" s="130"/>
      <c r="F28" s="130" t="s">
        <v>47</v>
      </c>
      <c r="G28" s="130"/>
      <c r="H28" s="130" t="s">
        <v>168</v>
      </c>
      <c r="I28" s="130"/>
      <c r="J28" s="130">
        <v>0</v>
      </c>
      <c r="K28" s="130"/>
      <c r="L28" s="130">
        <v>249993</v>
      </c>
      <c r="M28" s="130"/>
      <c r="N28" s="130">
        <v>0</v>
      </c>
      <c r="O28" s="130"/>
      <c r="P28" s="130">
        <v>0</v>
      </c>
      <c r="Q28" s="130"/>
      <c r="R28" s="130">
        <v>249993</v>
      </c>
      <c r="S28" s="6"/>
      <c r="T28" s="38">
        <f>R28/'سرمایه گذاری ها'!$O$16</f>
        <v>7.8096774586082191E-7</v>
      </c>
      <c r="V28"/>
    </row>
    <row r="29" spans="2:22" s="4" customFormat="1" x14ac:dyDescent="0.55000000000000004">
      <c r="B29" s="3" t="s">
        <v>111</v>
      </c>
      <c r="C29" s="3"/>
      <c r="D29" s="130" t="s">
        <v>144</v>
      </c>
      <c r="E29" s="130"/>
      <c r="F29" s="130" t="s">
        <v>44</v>
      </c>
      <c r="G29" s="130"/>
      <c r="H29" s="130" t="s">
        <v>109</v>
      </c>
      <c r="I29" s="130"/>
      <c r="J29" s="130">
        <v>0</v>
      </c>
      <c r="K29" s="130"/>
      <c r="L29" s="130">
        <v>218368</v>
      </c>
      <c r="M29" s="130"/>
      <c r="N29" s="130">
        <v>1787</v>
      </c>
      <c r="O29" s="130"/>
      <c r="P29" s="130">
        <v>0</v>
      </c>
      <c r="Q29" s="130"/>
      <c r="R29" s="130">
        <v>220155</v>
      </c>
      <c r="S29" s="6"/>
      <c r="T29" s="38">
        <f>R29/'سرمایه گذاری ها'!$O$16</f>
        <v>6.8775507350201513E-7</v>
      </c>
      <c r="V29"/>
    </row>
    <row r="30" spans="2:22" s="4" customFormat="1" x14ac:dyDescent="0.55000000000000004">
      <c r="B30" s="3" t="s">
        <v>130</v>
      </c>
      <c r="C30" s="3"/>
      <c r="D30" s="130" t="s">
        <v>133</v>
      </c>
      <c r="E30" s="130"/>
      <c r="F30" s="130" t="s">
        <v>44</v>
      </c>
      <c r="G30" s="130"/>
      <c r="H30" s="130" t="s">
        <v>132</v>
      </c>
      <c r="I30" s="130"/>
      <c r="J30" s="130">
        <v>0</v>
      </c>
      <c r="K30" s="130"/>
      <c r="L30" s="130">
        <v>173557</v>
      </c>
      <c r="M30" s="130"/>
      <c r="N30" s="130">
        <v>713</v>
      </c>
      <c r="O30" s="130"/>
      <c r="P30" s="130">
        <v>0</v>
      </c>
      <c r="Q30" s="130"/>
      <c r="R30" s="130">
        <v>174270</v>
      </c>
      <c r="S30" s="6"/>
      <c r="T30" s="38">
        <f>R30/'سرمایه گذاری ها'!$O$16</f>
        <v>5.4441223982737698E-7</v>
      </c>
      <c r="V30"/>
    </row>
    <row r="31" spans="2:22" s="4" customFormat="1" x14ac:dyDescent="0.55000000000000004">
      <c r="B31" s="3" t="s">
        <v>107</v>
      </c>
      <c r="C31" s="3"/>
      <c r="D31" s="130" t="s">
        <v>137</v>
      </c>
      <c r="E31" s="130"/>
      <c r="F31" s="130" t="s">
        <v>44</v>
      </c>
      <c r="G31" s="130"/>
      <c r="H31" s="130" t="s">
        <v>138</v>
      </c>
      <c r="I31" s="130"/>
      <c r="J31" s="130">
        <v>0</v>
      </c>
      <c r="K31" s="130"/>
      <c r="L31" s="130">
        <v>100000</v>
      </c>
      <c r="M31" s="130"/>
      <c r="N31" s="130">
        <v>411</v>
      </c>
      <c r="O31" s="130"/>
      <c r="P31" s="130">
        <v>411</v>
      </c>
      <c r="Q31" s="130"/>
      <c r="R31" s="130">
        <v>100000</v>
      </c>
      <c r="S31" s="6"/>
      <c r="T31" s="38">
        <f>R31/'سرمایه گذاری ها'!$O$16</f>
        <v>3.1239584542800075E-7</v>
      </c>
      <c r="V31"/>
    </row>
    <row r="32" spans="2:22" s="4" customFormat="1" x14ac:dyDescent="0.55000000000000004">
      <c r="B32" s="3" t="s">
        <v>46</v>
      </c>
      <c r="C32" s="3"/>
      <c r="D32" s="130" t="s">
        <v>139</v>
      </c>
      <c r="E32" s="130"/>
      <c r="F32" s="130" t="s">
        <v>44</v>
      </c>
      <c r="G32" s="130"/>
      <c r="H32" s="130" t="s">
        <v>140</v>
      </c>
      <c r="I32" s="130"/>
      <c r="J32" s="130">
        <v>0</v>
      </c>
      <c r="K32" s="130"/>
      <c r="L32" s="130">
        <v>2206</v>
      </c>
      <c r="M32" s="130"/>
      <c r="N32" s="130">
        <v>0</v>
      </c>
      <c r="O32" s="130"/>
      <c r="P32" s="130">
        <v>0</v>
      </c>
      <c r="Q32" s="130"/>
      <c r="R32" s="130">
        <v>2206</v>
      </c>
      <c r="S32" s="6"/>
      <c r="T32" s="38">
        <f>R32/'سرمایه گذاری ها'!$O$16</f>
        <v>6.8914523501416966E-9</v>
      </c>
      <c r="V32"/>
    </row>
    <row r="33" spans="2:22" s="4" customFormat="1" x14ac:dyDescent="0.55000000000000004">
      <c r="B33" s="3" t="s">
        <v>212</v>
      </c>
      <c r="C33" s="3"/>
      <c r="D33" s="130" t="s">
        <v>239</v>
      </c>
      <c r="E33" s="130"/>
      <c r="F33" s="130" t="s">
        <v>108</v>
      </c>
      <c r="G33" s="130"/>
      <c r="H33" s="130" t="s">
        <v>240</v>
      </c>
      <c r="I33" s="130"/>
      <c r="J33" s="130">
        <v>23</v>
      </c>
      <c r="K33" s="130"/>
      <c r="L33" s="130">
        <v>5000000000</v>
      </c>
      <c r="M33" s="130"/>
      <c r="N33" s="130">
        <v>0</v>
      </c>
      <c r="O33" s="130"/>
      <c r="P33" s="130">
        <v>5000000000</v>
      </c>
      <c r="Q33" s="130"/>
      <c r="R33" s="130">
        <v>0</v>
      </c>
      <c r="S33" s="6"/>
      <c r="T33" s="38">
        <f>R33/'سرمایه گذاری ها'!$O$16</f>
        <v>0</v>
      </c>
      <c r="V33"/>
    </row>
    <row r="34" spans="2:22" s="4" customFormat="1" x14ac:dyDescent="0.55000000000000004">
      <c r="B34" s="3" t="s">
        <v>112</v>
      </c>
      <c r="C34" s="3"/>
      <c r="D34" s="130" t="s">
        <v>261</v>
      </c>
      <c r="E34" s="130"/>
      <c r="F34" s="130" t="s">
        <v>108</v>
      </c>
      <c r="G34" s="130"/>
      <c r="H34" s="130" t="s">
        <v>262</v>
      </c>
      <c r="I34" s="130"/>
      <c r="J34" s="130">
        <v>23</v>
      </c>
      <c r="K34" s="130"/>
      <c r="L34" s="130">
        <v>10000000000</v>
      </c>
      <c r="M34" s="130"/>
      <c r="N34" s="130">
        <v>0</v>
      </c>
      <c r="O34" s="130"/>
      <c r="P34" s="130">
        <v>10000000000</v>
      </c>
      <c r="Q34" s="130"/>
      <c r="R34" s="130">
        <v>0</v>
      </c>
      <c r="S34" s="6"/>
      <c r="T34" s="38">
        <f>R34/'سرمایه گذاری ها'!$O$16</f>
        <v>0</v>
      </c>
      <c r="V34"/>
    </row>
    <row r="35" spans="2:22" s="4" customFormat="1" x14ac:dyDescent="0.55000000000000004">
      <c r="B35" s="5"/>
      <c r="C35" s="5"/>
      <c r="D35" s="6"/>
      <c r="E35" s="6"/>
      <c r="F35" s="6"/>
      <c r="G35" s="6"/>
      <c r="H35" s="6"/>
      <c r="I35" s="6"/>
      <c r="J35" s="84"/>
      <c r="K35" s="6"/>
      <c r="L35" s="84">
        <v>3.6200000000000003E-2</v>
      </c>
      <c r="M35" s="6"/>
      <c r="N35" s="84"/>
      <c r="O35" s="6"/>
      <c r="P35" s="84"/>
      <c r="Q35" s="6"/>
      <c r="R35" s="84"/>
      <c r="S35" s="6"/>
      <c r="T35" s="38">
        <f>R35/'سرمایه گذاری ها'!$O$16</f>
        <v>0</v>
      </c>
      <c r="V35"/>
    </row>
    <row r="36" spans="2:22" ht="27" thickBot="1" x14ac:dyDescent="0.6">
      <c r="B36" s="61" t="s">
        <v>84</v>
      </c>
      <c r="C36" s="61"/>
      <c r="D36" s="61"/>
      <c r="E36" s="61"/>
      <c r="F36" s="61"/>
      <c r="G36" s="61"/>
      <c r="H36" s="61"/>
      <c r="I36" s="61"/>
      <c r="J36" s="61"/>
      <c r="L36" s="64">
        <f>SUM(L10:L35)</f>
        <v>161210863004.03619</v>
      </c>
      <c r="M36" s="64">
        <f t="shared" ref="M36:Q36" si="0">SUM(M10:M26)</f>
        <v>0</v>
      </c>
      <c r="N36" s="64">
        <f>SUM(N10:N35)</f>
        <v>115373057578</v>
      </c>
      <c r="O36" s="64">
        <f t="shared" si="0"/>
        <v>0</v>
      </c>
      <c r="P36" s="64">
        <f>SUM(P10:P35)</f>
        <v>142568230122</v>
      </c>
      <c r="Q36" s="64">
        <f t="shared" si="0"/>
        <v>0</v>
      </c>
      <c r="R36" s="64">
        <f>SUM(R10:R35)</f>
        <v>134015690460</v>
      </c>
      <c r="T36" s="75">
        <f>SUM(T10:T35)</f>
        <v>0.41865944921868958</v>
      </c>
      <c r="V36"/>
    </row>
    <row r="37" spans="2:22" ht="21.75" thickTop="1" x14ac:dyDescent="0.55000000000000004">
      <c r="L37"/>
      <c r="V37"/>
    </row>
    <row r="38" spans="2:22" ht="33" x14ac:dyDescent="0.8">
      <c r="J38" s="51">
        <v>6</v>
      </c>
      <c r="L38"/>
      <c r="V38"/>
    </row>
    <row r="39" spans="2:22" x14ac:dyDescent="0.55000000000000004">
      <c r="L39"/>
      <c r="V39"/>
    </row>
    <row r="40" spans="2:22" x14ac:dyDescent="0.55000000000000004">
      <c r="L40"/>
      <c r="V40"/>
    </row>
    <row r="41" spans="2:22" x14ac:dyDescent="0.55000000000000004">
      <c r="L41"/>
      <c r="V41"/>
    </row>
    <row r="42" spans="2:22" x14ac:dyDescent="0.55000000000000004">
      <c r="L42"/>
      <c r="V42"/>
    </row>
    <row r="43" spans="2:22" x14ac:dyDescent="0.55000000000000004">
      <c r="L43"/>
      <c r="V43"/>
    </row>
    <row r="44" spans="2:22" x14ac:dyDescent="0.55000000000000004">
      <c r="L44"/>
      <c r="V44"/>
    </row>
    <row r="45" spans="2:22" x14ac:dyDescent="0.55000000000000004">
      <c r="L45"/>
      <c r="V45"/>
    </row>
    <row r="46" spans="2:22" x14ac:dyDescent="0.55000000000000004">
      <c r="L46"/>
      <c r="V46"/>
    </row>
    <row r="47" spans="2:22" x14ac:dyDescent="0.55000000000000004">
      <c r="L47"/>
      <c r="V47"/>
    </row>
    <row r="48" spans="2:22" x14ac:dyDescent="0.55000000000000004">
      <c r="V48"/>
    </row>
    <row r="49" spans="12:22" x14ac:dyDescent="0.55000000000000004">
      <c r="L49" s="3"/>
      <c r="V49"/>
    </row>
  </sheetData>
  <sortState xmlns:xlrd2="http://schemas.microsoft.com/office/spreadsheetml/2017/richdata2" ref="B10:T26">
    <sortCondition descending="1" ref="R10:R26"/>
  </sortState>
  <mergeCells count="17"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52"/>
  <sheetViews>
    <sheetView rightToLeft="1" view="pageBreakPreview" topLeftCell="A10" zoomScale="55" zoomScaleNormal="70" zoomScaleSheetLayoutView="55" workbookViewId="0">
      <selection activeCell="L28" sqref="L28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176" t="s">
        <v>124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</row>
    <row r="3" spans="2:28" ht="35.25" x14ac:dyDescent="0.6">
      <c r="B3" s="176" t="s">
        <v>0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2:28" ht="35.25" x14ac:dyDescent="0.6">
      <c r="B4" s="176" t="s">
        <v>276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2:28" ht="138.75" customHeight="1" x14ac:dyDescent="0.6"/>
    <row r="6" spans="2:28" s="2" customFormat="1" ht="30" x14ac:dyDescent="0.55000000000000004">
      <c r="B6" s="13" t="s">
        <v>96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/>
      <c r="W6" s="12"/>
      <c r="X6" s="12"/>
      <c r="Y6" s="12"/>
      <c r="Z6" s="12"/>
      <c r="AA6" s="12"/>
      <c r="AB6" s="12"/>
    </row>
    <row r="7" spans="2:28" s="2" customFormat="1" ht="69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/>
      <c r="W7" s="12"/>
      <c r="X7" s="12"/>
      <c r="Y7" s="12"/>
      <c r="Z7" s="12"/>
      <c r="AA7" s="12"/>
      <c r="AB7" s="12"/>
    </row>
    <row r="8" spans="2:28" ht="30" x14ac:dyDescent="0.6">
      <c r="B8" s="178" t="s">
        <v>89</v>
      </c>
      <c r="D8" s="148" t="s">
        <v>277</v>
      </c>
      <c r="E8" s="148" t="s">
        <v>4</v>
      </c>
      <c r="F8" s="148" t="s">
        <v>4</v>
      </c>
      <c r="G8" s="148" t="s">
        <v>4</v>
      </c>
      <c r="H8" s="148" t="s">
        <v>4</v>
      </c>
      <c r="I8" s="148" t="s">
        <v>4</v>
      </c>
      <c r="J8" s="148" t="s">
        <v>4</v>
      </c>
      <c r="K8" s="148" t="s">
        <v>4</v>
      </c>
      <c r="L8" s="148" t="s">
        <v>4</v>
      </c>
      <c r="M8" s="148" t="s">
        <v>4</v>
      </c>
      <c r="N8" s="148" t="s">
        <v>4</v>
      </c>
    </row>
    <row r="9" spans="2:28" ht="30" x14ac:dyDescent="0.6">
      <c r="B9" s="178" t="s">
        <v>1</v>
      </c>
      <c r="D9" s="177" t="s">
        <v>5</v>
      </c>
      <c r="E9" s="24"/>
      <c r="F9" s="177" t="s">
        <v>27</v>
      </c>
      <c r="G9" s="24"/>
      <c r="H9" s="177" t="s">
        <v>28</v>
      </c>
      <c r="I9" s="24"/>
      <c r="J9" s="177" t="s">
        <v>29</v>
      </c>
      <c r="K9" s="24"/>
      <c r="L9" s="173" t="s">
        <v>30</v>
      </c>
      <c r="M9" s="24"/>
      <c r="N9" s="177" t="s">
        <v>31</v>
      </c>
    </row>
    <row r="10" spans="2:28" ht="30" x14ac:dyDescent="0.6">
      <c r="B10" s="112" t="s">
        <v>180</v>
      </c>
      <c r="D10" s="110">
        <v>65400</v>
      </c>
      <c r="E10" s="111"/>
      <c r="F10" s="110">
        <v>706740</v>
      </c>
      <c r="G10" s="111"/>
      <c r="H10" s="110">
        <v>741530</v>
      </c>
      <c r="J10" s="95" t="s">
        <v>278</v>
      </c>
      <c r="L10" s="109">
        <v>48496062000</v>
      </c>
      <c r="N10" s="12" t="s">
        <v>177</v>
      </c>
    </row>
    <row r="11" spans="2:28" ht="30" x14ac:dyDescent="0.6">
      <c r="B11" s="112" t="s">
        <v>156</v>
      </c>
      <c r="D11" s="110">
        <v>31100</v>
      </c>
      <c r="E11" s="111"/>
      <c r="F11" s="110">
        <v>965180</v>
      </c>
      <c r="G11" s="111"/>
      <c r="H11" s="110">
        <v>996814</v>
      </c>
      <c r="J11" s="95" t="s">
        <v>279</v>
      </c>
      <c r="L11" s="109">
        <v>31000915400</v>
      </c>
      <c r="N11" s="12" t="s">
        <v>177</v>
      </c>
    </row>
    <row r="12" spans="2:28" ht="30" x14ac:dyDescent="0.6">
      <c r="B12" s="112" t="s">
        <v>99</v>
      </c>
      <c r="D12" s="110">
        <v>14491</v>
      </c>
      <c r="E12" s="111"/>
      <c r="F12" s="110">
        <v>901010</v>
      </c>
      <c r="G12" s="111"/>
      <c r="H12" s="110">
        <v>947435</v>
      </c>
      <c r="J12" s="95" t="s">
        <v>280</v>
      </c>
      <c r="L12" s="109">
        <v>13729280585</v>
      </c>
      <c r="N12" s="12" t="s">
        <v>177</v>
      </c>
    </row>
    <row r="13" spans="2:28" ht="30" x14ac:dyDescent="0.6">
      <c r="B13" s="112" t="s">
        <v>242</v>
      </c>
      <c r="D13" s="110">
        <v>12200</v>
      </c>
      <c r="E13" s="111"/>
      <c r="F13" s="110">
        <v>830000</v>
      </c>
      <c r="G13" s="111"/>
      <c r="H13" s="110">
        <v>869351</v>
      </c>
      <c r="J13" s="95" t="s">
        <v>281</v>
      </c>
      <c r="L13" s="109">
        <v>10606082200</v>
      </c>
      <c r="N13" s="12" t="s">
        <v>177</v>
      </c>
    </row>
    <row r="14" spans="2:28" ht="30" x14ac:dyDescent="0.6">
      <c r="B14" s="112" t="s">
        <v>257</v>
      </c>
      <c r="D14" s="110">
        <v>8900</v>
      </c>
      <c r="E14" s="111"/>
      <c r="F14" s="110">
        <v>859980</v>
      </c>
      <c r="G14" s="111"/>
      <c r="H14" s="110">
        <v>900489</v>
      </c>
      <c r="J14" s="95" t="s">
        <v>282</v>
      </c>
      <c r="L14" s="109">
        <v>8014352100</v>
      </c>
      <c r="N14" s="12" t="s">
        <v>177</v>
      </c>
    </row>
    <row r="15" spans="2:28" ht="30" x14ac:dyDescent="0.6">
      <c r="B15" s="112" t="s">
        <v>264</v>
      </c>
      <c r="D15" s="110">
        <v>8000</v>
      </c>
      <c r="E15" s="111"/>
      <c r="F15" s="110">
        <v>1000000</v>
      </c>
      <c r="G15" s="111"/>
      <c r="H15" s="110">
        <v>998230</v>
      </c>
      <c r="J15" s="95" t="s">
        <v>275</v>
      </c>
      <c r="L15" s="109">
        <v>7985840000</v>
      </c>
      <c r="N15" s="12" t="s">
        <v>177</v>
      </c>
    </row>
    <row r="16" spans="2:28" ht="30" x14ac:dyDescent="0.6">
      <c r="B16" s="112" t="s">
        <v>104</v>
      </c>
      <c r="D16" s="110">
        <v>8000</v>
      </c>
      <c r="E16" s="111"/>
      <c r="F16" s="110">
        <v>993130</v>
      </c>
      <c r="G16" s="111"/>
      <c r="H16" s="110">
        <v>996100</v>
      </c>
      <c r="J16" s="95" t="s">
        <v>283</v>
      </c>
      <c r="L16" s="109">
        <v>7968800000</v>
      </c>
      <c r="N16" s="12" t="s">
        <v>177</v>
      </c>
    </row>
    <row r="17" spans="2:14" ht="30" x14ac:dyDescent="0.6">
      <c r="B17" s="112" t="s">
        <v>245</v>
      </c>
      <c r="D17" s="110">
        <v>7000</v>
      </c>
      <c r="E17" s="111"/>
      <c r="F17" s="110">
        <v>880990</v>
      </c>
      <c r="G17" s="111"/>
      <c r="H17" s="110">
        <v>922026</v>
      </c>
      <c r="J17" s="95" t="s">
        <v>284</v>
      </c>
      <c r="L17" s="109">
        <v>6454182000</v>
      </c>
      <c r="N17" s="12" t="s">
        <v>177</v>
      </c>
    </row>
    <row r="18" spans="2:14" ht="30" x14ac:dyDescent="0.6">
      <c r="B18" s="112" t="s">
        <v>98</v>
      </c>
      <c r="D18" s="110">
        <v>6000</v>
      </c>
      <c r="E18" s="111"/>
      <c r="F18" s="110">
        <v>825920</v>
      </c>
      <c r="G18" s="111"/>
      <c r="H18" s="110">
        <v>865701</v>
      </c>
      <c r="J18" s="95" t="s">
        <v>285</v>
      </c>
      <c r="L18" s="109">
        <v>5194206000</v>
      </c>
      <c r="N18" s="12" t="s">
        <v>177</v>
      </c>
    </row>
    <row r="19" spans="2:14" ht="30" x14ac:dyDescent="0.6">
      <c r="B19" s="112" t="s">
        <v>101</v>
      </c>
      <c r="D19" s="110">
        <v>5810</v>
      </c>
      <c r="E19" s="111"/>
      <c r="F19" s="110">
        <v>842770</v>
      </c>
      <c r="G19" s="111"/>
      <c r="H19" s="110">
        <v>882727</v>
      </c>
      <c r="J19" s="95" t="s">
        <v>281</v>
      </c>
      <c r="L19" s="109">
        <v>5128643870</v>
      </c>
      <c r="N19" s="12" t="s">
        <v>177</v>
      </c>
    </row>
    <row r="20" spans="2:14" ht="30" x14ac:dyDescent="0.6">
      <c r="B20" s="112" t="s">
        <v>254</v>
      </c>
      <c r="D20" s="110">
        <v>5000</v>
      </c>
      <c r="E20" s="111"/>
      <c r="F20" s="110">
        <v>645890</v>
      </c>
      <c r="G20" s="111"/>
      <c r="H20" s="110">
        <v>676203</v>
      </c>
      <c r="J20" s="95" t="s">
        <v>286</v>
      </c>
      <c r="L20" s="109">
        <v>3381015000</v>
      </c>
      <c r="N20" s="12" t="s">
        <v>177</v>
      </c>
    </row>
    <row r="21" spans="2:14" ht="30" x14ac:dyDescent="0.6">
      <c r="B21" s="112" t="s">
        <v>267</v>
      </c>
      <c r="D21" s="110">
        <v>2000</v>
      </c>
      <c r="E21" s="111"/>
      <c r="F21" s="110">
        <v>652750</v>
      </c>
      <c r="G21" s="111"/>
      <c r="H21" s="110">
        <v>683683</v>
      </c>
      <c r="J21" s="95" t="s">
        <v>281</v>
      </c>
      <c r="L21" s="109">
        <v>1367366000</v>
      </c>
      <c r="N21" s="12" t="s">
        <v>177</v>
      </c>
    </row>
    <row r="22" spans="2:14" ht="30" x14ac:dyDescent="0.6">
      <c r="B22" s="112" t="s">
        <v>220</v>
      </c>
      <c r="D22" s="110">
        <v>1300</v>
      </c>
      <c r="E22" s="111"/>
      <c r="F22" s="110">
        <v>789950</v>
      </c>
      <c r="G22" s="111"/>
      <c r="H22" s="110">
        <v>827692</v>
      </c>
      <c r="J22" s="95" t="s">
        <v>287</v>
      </c>
      <c r="L22" s="109">
        <v>1075999600</v>
      </c>
      <c r="N22" s="12" t="s">
        <v>177</v>
      </c>
    </row>
    <row r="23" spans="2:14" ht="30" x14ac:dyDescent="0.6">
      <c r="B23" s="112" t="s">
        <v>271</v>
      </c>
      <c r="D23" s="110">
        <v>1500</v>
      </c>
      <c r="E23" s="111"/>
      <c r="F23" s="110">
        <v>621700</v>
      </c>
      <c r="G23" s="111"/>
      <c r="H23" s="110">
        <v>654151</v>
      </c>
      <c r="J23" s="95" t="s">
        <v>288</v>
      </c>
      <c r="L23" s="109">
        <v>981226500</v>
      </c>
      <c r="N23" s="12" t="s">
        <v>177</v>
      </c>
    </row>
    <row r="24" spans="2:14" ht="30" x14ac:dyDescent="0.6">
      <c r="B24" s="112" t="s">
        <v>103</v>
      </c>
      <c r="D24" s="110">
        <v>1100</v>
      </c>
      <c r="E24" s="111"/>
      <c r="F24" s="110">
        <v>813850</v>
      </c>
      <c r="G24" s="111"/>
      <c r="H24" s="110">
        <v>852146</v>
      </c>
      <c r="J24" s="95" t="s">
        <v>282</v>
      </c>
      <c r="L24" s="109">
        <v>937360600</v>
      </c>
      <c r="N24" s="12" t="s">
        <v>177</v>
      </c>
    </row>
    <row r="25" spans="2:14" ht="30" x14ac:dyDescent="0.6">
      <c r="B25" s="112" t="s">
        <v>150</v>
      </c>
      <c r="D25" s="110">
        <v>196</v>
      </c>
      <c r="E25" s="111"/>
      <c r="F25" s="110">
        <v>778020</v>
      </c>
      <c r="G25" s="111"/>
      <c r="H25" s="110">
        <v>815722</v>
      </c>
      <c r="J25" s="95" t="s">
        <v>289</v>
      </c>
      <c r="L25" s="109">
        <v>159881512</v>
      </c>
      <c r="N25" s="12" t="s">
        <v>177</v>
      </c>
    </row>
    <row r="26" spans="2:14" ht="26.25" customHeight="1" x14ac:dyDescent="0.6">
      <c r="B26" s="90"/>
      <c r="D26" s="91"/>
      <c r="E26" s="79"/>
      <c r="F26" s="91"/>
      <c r="G26" s="79"/>
      <c r="H26" s="92"/>
      <c r="J26" s="90"/>
      <c r="L26" s="91"/>
      <c r="N26" s="12"/>
    </row>
    <row r="27" spans="2:14" ht="31.5" thickBot="1" x14ac:dyDescent="0.9">
      <c r="B27" s="78" t="s">
        <v>84</v>
      </c>
      <c r="D27" s="96"/>
      <c r="E27" s="97"/>
      <c r="F27" s="96">
        <f>SUM(F10:F26)</f>
        <v>13107880</v>
      </c>
      <c r="G27" s="97"/>
      <c r="H27" s="96">
        <f>SUM(H10:H26)</f>
        <v>13630000</v>
      </c>
      <c r="I27" s="98"/>
      <c r="J27" s="132">
        <f>SUM(J10:J25)</f>
        <v>0</v>
      </c>
      <c r="K27" s="98"/>
      <c r="L27" s="96">
        <f>SUM(L10:L26)</f>
        <v>152481213367</v>
      </c>
      <c r="M27" s="98"/>
      <c r="N27" s="99"/>
    </row>
    <row r="28" spans="2:14" ht="21.75" thickTop="1" x14ac:dyDescent="0.6">
      <c r="H28"/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8:12" ht="30" x14ac:dyDescent="0.6">
      <c r="H33" s="98">
        <v>7</v>
      </c>
      <c r="L33"/>
    </row>
    <row r="34" spans="8:12" x14ac:dyDescent="0.6">
      <c r="L34"/>
    </row>
    <row r="35" spans="8:12" x14ac:dyDescent="0.6">
      <c r="L35"/>
    </row>
    <row r="36" spans="8:12" x14ac:dyDescent="0.6">
      <c r="L36"/>
    </row>
    <row r="37" spans="8:12" x14ac:dyDescent="0.6">
      <c r="L37"/>
    </row>
    <row r="38" spans="8:12" x14ac:dyDescent="0.6">
      <c r="L38"/>
    </row>
    <row r="39" spans="8:12" x14ac:dyDescent="0.6">
      <c r="L39"/>
    </row>
    <row r="40" spans="8:12" x14ac:dyDescent="0.6">
      <c r="L40"/>
    </row>
    <row r="41" spans="8:12" x14ac:dyDescent="0.6">
      <c r="L41"/>
    </row>
    <row r="42" spans="8:12" x14ac:dyDescent="0.6">
      <c r="L42"/>
    </row>
    <row r="43" spans="8:12" x14ac:dyDescent="0.6">
      <c r="L43"/>
    </row>
    <row r="44" spans="8:12" x14ac:dyDescent="0.6">
      <c r="L44"/>
    </row>
    <row r="45" spans="8:12" x14ac:dyDescent="0.6">
      <c r="L45"/>
    </row>
    <row r="46" spans="8:12" x14ac:dyDescent="0.6">
      <c r="L46"/>
    </row>
    <row r="47" spans="8:12" x14ac:dyDescent="0.6">
      <c r="L47"/>
    </row>
    <row r="48" spans="8:12" x14ac:dyDescent="0.6">
      <c r="L48"/>
    </row>
    <row r="49" spans="12:12" x14ac:dyDescent="0.6">
      <c r="L49"/>
    </row>
    <row r="50" spans="12:12" x14ac:dyDescent="0.6">
      <c r="L50"/>
    </row>
    <row r="51" spans="12:12" x14ac:dyDescent="0.6">
      <c r="L51"/>
    </row>
    <row r="52" spans="12:12" x14ac:dyDescent="0.6">
      <c r="L52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41"/>
  <sheetViews>
    <sheetView rightToLeft="1" view="pageBreakPreview" zoomScaleNormal="85" zoomScaleSheetLayoutView="100" workbookViewId="0">
      <selection activeCell="D10" sqref="D10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48" t="s">
        <v>124</v>
      </c>
      <c r="C2" s="148"/>
      <c r="D2" s="148"/>
      <c r="E2" s="148"/>
      <c r="F2" s="148"/>
      <c r="G2" s="148"/>
      <c r="H2" s="148"/>
    </row>
    <row r="3" spans="2:28" ht="30" x14ac:dyDescent="0.55000000000000004">
      <c r="B3" s="148" t="s">
        <v>48</v>
      </c>
      <c r="C3" s="148"/>
      <c r="D3" s="148"/>
      <c r="E3" s="148"/>
      <c r="F3" s="148"/>
      <c r="G3" s="148"/>
      <c r="H3" s="148"/>
    </row>
    <row r="4" spans="2:28" ht="30" x14ac:dyDescent="0.55000000000000004">
      <c r="B4" s="148" t="s">
        <v>276</v>
      </c>
      <c r="C4" s="148"/>
      <c r="D4" s="148"/>
      <c r="E4" s="148"/>
      <c r="F4" s="148"/>
      <c r="G4" s="148"/>
      <c r="H4" s="148"/>
    </row>
    <row r="5" spans="2:28" ht="64.5" customHeight="1" x14ac:dyDescent="0.55000000000000004"/>
    <row r="6" spans="2:28" ht="30" x14ac:dyDescent="0.55000000000000004">
      <c r="B6" s="13" t="s">
        <v>115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51" customHeight="1" x14ac:dyDescent="0.6">
      <c r="B8" s="179" t="s">
        <v>52</v>
      </c>
      <c r="C8" s="36"/>
      <c r="D8" s="179" t="s">
        <v>41</v>
      </c>
      <c r="E8" s="36"/>
      <c r="F8" s="179" t="s">
        <v>72</v>
      </c>
      <c r="G8" s="36"/>
      <c r="H8" s="179" t="s">
        <v>11</v>
      </c>
    </row>
    <row r="9" spans="2:28" s="4" customFormat="1" x14ac:dyDescent="0.55000000000000004">
      <c r="B9" s="4" t="s">
        <v>81</v>
      </c>
      <c r="D9" s="80">
        <f>'سرمایه‌گذاری در سهام'!J41</f>
        <v>-4359837785</v>
      </c>
      <c r="F9" s="38">
        <f>D9/$D$13</f>
        <v>-1.2935133647816863</v>
      </c>
      <c r="G9" s="6"/>
      <c r="H9" s="38">
        <f>D9/'سرمایه گذاری ها'!$O$16</f>
        <v>-1.3619952107740172E-2</v>
      </c>
    </row>
    <row r="10" spans="2:28" s="4" customFormat="1" x14ac:dyDescent="0.55000000000000004">
      <c r="B10" s="4" t="s">
        <v>82</v>
      </c>
      <c r="D10" s="80">
        <f>'سرمایه‌گذاری در اوراق بهادار'!J39</f>
        <v>4655537248</v>
      </c>
      <c r="F10" s="38">
        <f>D10/$D$13</f>
        <v>1.3812439699581511</v>
      </c>
      <c r="G10" s="6"/>
      <c r="H10" s="38">
        <f>D10/'سرمایه گذاری ها'!$O$16</f>
        <v>1.454370494510508E-2</v>
      </c>
      <c r="L10" s="44">
        <v>0</v>
      </c>
      <c r="V10" s="44">
        <v>6.5500000000000003E-2</v>
      </c>
    </row>
    <row r="11" spans="2:28" s="4" customFormat="1" x14ac:dyDescent="0.55000000000000004">
      <c r="B11" s="4" t="s">
        <v>83</v>
      </c>
      <c r="D11" s="80">
        <f>'درآمد سپرده بانکی'!F40</f>
        <v>3074839956</v>
      </c>
      <c r="F11" s="38">
        <f>D11/$D$13</f>
        <v>0.9122693948235352</v>
      </c>
      <c r="G11" s="6"/>
      <c r="H11" s="38">
        <f>D11/'سرمایه گذاری ها'!$O$16</f>
        <v>9.6056722761041664E-3</v>
      </c>
      <c r="L11" s="44">
        <v>0</v>
      </c>
      <c r="V11" s="44">
        <v>5.4600000000000003E-2</v>
      </c>
    </row>
    <row r="12" spans="2:28" s="4" customFormat="1" ht="12" customHeight="1" x14ac:dyDescent="0.55000000000000004">
      <c r="D12" s="80"/>
      <c r="F12" s="38"/>
      <c r="G12" s="6"/>
      <c r="H12" s="38"/>
      <c r="L12" s="44">
        <v>0</v>
      </c>
      <c r="V12" s="44">
        <v>5.3400000000000003E-2</v>
      </c>
    </row>
    <row r="13" spans="2:28" ht="24.75" thickBot="1" x14ac:dyDescent="0.65">
      <c r="B13" s="30" t="s">
        <v>84</v>
      </c>
      <c r="D13" s="81">
        <f>SUM(D9:D11)</f>
        <v>3370539419</v>
      </c>
      <c r="E13" s="25"/>
      <c r="F13" s="66">
        <f>SUM(F9:F11)</f>
        <v>1</v>
      </c>
      <c r="G13" s="60"/>
      <c r="H13" s="67">
        <f>SUM(H9:H11)</f>
        <v>1.0529425113469075E-2</v>
      </c>
      <c r="L13" s="116">
        <v>0.3836</v>
      </c>
      <c r="V13" s="116">
        <v>4.36E-2</v>
      </c>
    </row>
    <row r="14" spans="2:28" ht="21.75" thickTop="1" x14ac:dyDescent="0.55000000000000004">
      <c r="D14" s="3"/>
      <c r="L14" s="116">
        <v>0</v>
      </c>
      <c r="V14" s="116">
        <v>2.8000000000000001E-2</v>
      </c>
    </row>
    <row r="15" spans="2:28" x14ac:dyDescent="0.55000000000000004">
      <c r="L15" s="116">
        <v>0.25369999999999998</v>
      </c>
      <c r="V15" s="116">
        <v>2.2200000000000001E-2</v>
      </c>
    </row>
    <row r="16" spans="2:28" x14ac:dyDescent="0.55000000000000004">
      <c r="L16" s="116">
        <v>0</v>
      </c>
      <c r="V16" s="116">
        <v>1.9199999999999998E-2</v>
      </c>
    </row>
    <row r="17" spans="4:22" x14ac:dyDescent="0.55000000000000004">
      <c r="L17" s="116">
        <v>0.2044</v>
      </c>
      <c r="V17" s="116">
        <v>1.38E-2</v>
      </c>
    </row>
    <row r="18" spans="4:22" ht="27" customHeight="1" x14ac:dyDescent="0.75">
      <c r="D18" s="53">
        <v>8</v>
      </c>
      <c r="L18" s="116">
        <v>0.11650000000000001</v>
      </c>
      <c r="V18" s="116">
        <v>1.32E-2</v>
      </c>
    </row>
    <row r="19" spans="4:22" x14ac:dyDescent="0.55000000000000004">
      <c r="L19" s="116">
        <v>0</v>
      </c>
      <c r="V19" s="116">
        <v>1.21E-2</v>
      </c>
    </row>
    <row r="20" spans="4:22" x14ac:dyDescent="0.55000000000000004">
      <c r="L20" s="116">
        <v>6.3700000000000007E-2</v>
      </c>
      <c r="V20" s="116">
        <v>1.14E-2</v>
      </c>
    </row>
    <row r="21" spans="4:22" x14ac:dyDescent="0.55000000000000004">
      <c r="L21" s="116">
        <v>0</v>
      </c>
      <c r="V21" s="116">
        <v>8.8999999999999999E-3</v>
      </c>
    </row>
    <row r="22" spans="4:22" x14ac:dyDescent="0.55000000000000004">
      <c r="L22" s="116">
        <v>0.13189999999999999</v>
      </c>
      <c r="V22" s="116">
        <v>8.3999999999999995E-3</v>
      </c>
    </row>
    <row r="23" spans="4:22" x14ac:dyDescent="0.55000000000000004">
      <c r="L23" s="116">
        <v>3.9899999999999998E-2</v>
      </c>
      <c r="V23" s="116">
        <v>7.9000000000000008E-3</v>
      </c>
    </row>
    <row r="24" spans="4:22" x14ac:dyDescent="0.55000000000000004">
      <c r="L24" s="116">
        <v>0.18509999999999999</v>
      </c>
      <c r="V24" s="116">
        <v>7.7999999999999996E-3</v>
      </c>
    </row>
    <row r="25" spans="4:22" x14ac:dyDescent="0.55000000000000004">
      <c r="L25" s="116">
        <v>1.89E-2</v>
      </c>
      <c r="V25" s="116">
        <v>6.6E-3</v>
      </c>
    </row>
    <row r="26" spans="4:22" x14ac:dyDescent="0.55000000000000004">
      <c r="L26" s="116">
        <v>5.16E-2</v>
      </c>
      <c r="V26" s="116">
        <v>5.1000000000000004E-3</v>
      </c>
    </row>
    <row r="27" spans="4:22" x14ac:dyDescent="0.55000000000000004">
      <c r="L27" s="116">
        <v>3.6200000000000003E-2</v>
      </c>
      <c r="V27" s="116">
        <v>4.1000000000000003E-3</v>
      </c>
    </row>
    <row r="28" spans="4:22" x14ac:dyDescent="0.55000000000000004">
      <c r="L28" s="116">
        <v>0</v>
      </c>
      <c r="V28" s="116">
        <v>2.7000000000000001E-3</v>
      </c>
    </row>
    <row r="29" spans="4:22" x14ac:dyDescent="0.55000000000000004">
      <c r="L29" s="116">
        <v>1.8200000000000001E-2</v>
      </c>
      <c r="V29" s="116">
        <v>1.6999999999999999E-3</v>
      </c>
    </row>
    <row r="30" spans="4:22" x14ac:dyDescent="0.55000000000000004">
      <c r="L30" s="116">
        <v>3.3000000000000002E-2</v>
      </c>
      <c r="V30" s="116">
        <v>1.4E-3</v>
      </c>
    </row>
    <row r="31" spans="4:22" x14ac:dyDescent="0.55000000000000004">
      <c r="L31" s="116">
        <v>5.7999999999999996E-3</v>
      </c>
      <c r="V31" s="116">
        <v>6.9999999999999999E-4</v>
      </c>
    </row>
    <row r="32" spans="4:22" x14ac:dyDescent="0.55000000000000004">
      <c r="L32" s="116">
        <v>2.0000000000000001E-4</v>
      </c>
      <c r="V32" s="116">
        <v>0</v>
      </c>
    </row>
    <row r="33" spans="12:22" x14ac:dyDescent="0.55000000000000004">
      <c r="L33" s="116">
        <v>0</v>
      </c>
      <c r="V33" s="116">
        <v>0</v>
      </c>
    </row>
    <row r="34" spans="12:22" x14ac:dyDescent="0.55000000000000004">
      <c r="L34" s="116">
        <v>0</v>
      </c>
      <c r="V34" s="116">
        <v>0</v>
      </c>
    </row>
    <row r="35" spans="12:22" x14ac:dyDescent="0.55000000000000004">
      <c r="L35" s="116">
        <v>0</v>
      </c>
      <c r="V35" s="116">
        <v>0</v>
      </c>
    </row>
    <row r="36" spans="12:22" x14ac:dyDescent="0.55000000000000004">
      <c r="L36" s="116">
        <v>1E-4</v>
      </c>
      <c r="V36" s="116">
        <v>-1E-4</v>
      </c>
    </row>
    <row r="37" spans="12:22" x14ac:dyDescent="0.55000000000000004">
      <c r="L37" s="116">
        <v>-9.1000000000000004E-3</v>
      </c>
      <c r="V37" s="116">
        <v>-1E-3</v>
      </c>
    </row>
    <row r="38" spans="12:22" x14ac:dyDescent="0.55000000000000004">
      <c r="L38" s="116">
        <v>0</v>
      </c>
      <c r="V38" s="116">
        <v>-2.8E-3</v>
      </c>
    </row>
    <row r="39" spans="12:22" x14ac:dyDescent="0.55000000000000004">
      <c r="L39" s="116">
        <v>0</v>
      </c>
      <c r="V39" s="116">
        <v>-6.1000000000000004E-3</v>
      </c>
    </row>
    <row r="41" spans="12:22" x14ac:dyDescent="0.55000000000000004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اوراق بهادار و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Mohamadreza Hasani Rad</cp:lastModifiedBy>
  <cp:lastPrinted>2024-02-20T11:43:59Z</cp:lastPrinted>
  <dcterms:created xsi:type="dcterms:W3CDTF">2021-12-28T12:49:50Z</dcterms:created>
  <dcterms:modified xsi:type="dcterms:W3CDTF">2024-02-24T05:30:57Z</dcterms:modified>
</cp:coreProperties>
</file>