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دی\پایدار\"/>
    </mc:Choice>
  </mc:AlternateContent>
  <xr:revisionPtr revIDLastSave="0" documentId="13_ncr:1_{58382F7D-5033-43ED-A939-6A3D00CE4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سهام!$C$11:$AA$26</definedName>
    <definedName name="_xlnm.Print_Area" localSheetId="4">'اوراق مشارکت'!$A$1:$AL$39</definedName>
    <definedName name="_xlnm.Print_Area" localSheetId="8">'جمع درآمدها'!$A$1:$J$20</definedName>
    <definedName name="_xlnm.Print_Area" localSheetId="15">'درآمد سپرده بانکی'!$A$1:$N$43</definedName>
    <definedName name="_xlnm.Print_Area" localSheetId="11">'درآمد سود سهام'!$A$1:$U$34</definedName>
    <definedName name="_xlnm.Print_Area" localSheetId="12">'درآمد ناشی از تغییر قیمت اوراق'!$A$1:$S$46</definedName>
    <definedName name="_xlnm.Print_Area" localSheetId="13">'درآمد ناشی از فروش'!$A$1:$U$57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بهادار'!$A$1:$U$45</definedName>
    <definedName name="_xlnm.Print_Area" localSheetId="9">'سود اوراق بهادار و سپرده بانکی'!$A$1:$U$47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T21" i="6" l="1"/>
  <c r="T36" i="6" s="1"/>
  <c r="Y28" i="1"/>
  <c r="D13" i="15"/>
  <c r="J40" i="13"/>
  <c r="R39" i="12"/>
  <c r="R55" i="10"/>
  <c r="R44" i="9"/>
  <c r="T17" i="8"/>
  <c r="T41" i="11"/>
  <c r="V41" i="11"/>
  <c r="T44" i="7"/>
  <c r="L28" i="4"/>
  <c r="R36" i="6"/>
  <c r="AF32" i="3"/>
  <c r="Z32" i="3"/>
  <c r="AH32" i="3"/>
  <c r="F14" i="14"/>
  <c r="J39" i="12"/>
  <c r="L39" i="12"/>
  <c r="N39" i="12"/>
  <c r="P39" i="12"/>
  <c r="L55" i="10"/>
  <c r="N55" i="10"/>
  <c r="P55" i="10"/>
  <c r="P44" i="9"/>
  <c r="P17" i="8"/>
  <c r="L41" i="11"/>
  <c r="P44" i="7"/>
  <c r="R44" i="7"/>
  <c r="U28" i="1" l="1"/>
  <c r="W28" i="1"/>
  <c r="D10" i="15"/>
  <c r="J44" i="9"/>
  <c r="L44" i="9"/>
  <c r="N44" i="9"/>
  <c r="J44" i="7"/>
  <c r="L44" i="7"/>
  <c r="N44" i="7"/>
  <c r="P36" i="6"/>
  <c r="AB32" i="3"/>
  <c r="D14" i="14"/>
  <c r="F28" i="4"/>
  <c r="H28" i="4"/>
  <c r="N32" i="3"/>
  <c r="P32" i="3"/>
  <c r="R32" i="3"/>
  <c r="T32" i="3"/>
  <c r="E28" i="1"/>
  <c r="V32" i="3"/>
  <c r="X32" i="3"/>
  <c r="R41" i="11"/>
  <c r="J28" i="4"/>
  <c r="L36" i="6" l="1"/>
  <c r="N36" i="6"/>
  <c r="Q28" i="1"/>
  <c r="S28" i="1"/>
  <c r="D55" i="10"/>
  <c r="F55" i="10"/>
  <c r="H55" i="10"/>
  <c r="J55" i="10"/>
  <c r="F17" i="8"/>
  <c r="H17" i="8"/>
  <c r="J17" i="8"/>
  <c r="L17" i="8"/>
  <c r="N17" i="8"/>
  <c r="R17" i="8"/>
  <c r="P41" i="11"/>
  <c r="F40" i="13"/>
  <c r="D11" i="15" s="1"/>
  <c r="E55" i="10"/>
  <c r="G55" i="10"/>
  <c r="I55" i="10"/>
  <c r="K55" i="10"/>
  <c r="M55" i="10"/>
  <c r="O55" i="10"/>
  <c r="Q55" i="10"/>
  <c r="D44" i="9"/>
  <c r="F44" i="9"/>
  <c r="H44" i="9"/>
  <c r="L14" i="5" l="1"/>
  <c r="K28" i="1"/>
  <c r="D39" i="12" l="1"/>
  <c r="F39" i="12"/>
  <c r="H39" i="12"/>
  <c r="F41" i="11"/>
  <c r="J41" i="11"/>
  <c r="D9" i="15" s="1"/>
  <c r="I12" i="16" l="1"/>
  <c r="F9" i="15" l="1"/>
  <c r="E13" i="16"/>
  <c r="F11" i="15" l="1"/>
  <c r="F10" i="15"/>
  <c r="G28" i="1"/>
  <c r="M28" i="1"/>
  <c r="O28" i="1"/>
  <c r="F13" i="15" l="1"/>
  <c r="O13" i="16"/>
  <c r="L41" i="15"/>
  <c r="V41" i="16"/>
  <c r="V41" i="15"/>
  <c r="V46" i="7"/>
  <c r="V34" i="8"/>
  <c r="V46" i="9"/>
  <c r="V45" i="12"/>
  <c r="V43" i="13"/>
  <c r="M13" i="16"/>
  <c r="I13" i="16"/>
  <c r="K13" i="16"/>
  <c r="H41" i="11" l="1"/>
  <c r="N41" i="11"/>
  <c r="G13" i="16" l="1"/>
  <c r="O12" i="16" l="1"/>
  <c r="E12" i="16"/>
  <c r="G12" i="16"/>
  <c r="K12" i="16"/>
  <c r="M12" i="16"/>
  <c r="M14" i="16"/>
  <c r="O14" i="16"/>
  <c r="E14" i="16"/>
  <c r="I28" i="1"/>
  <c r="G14" i="16" s="1"/>
  <c r="I14" i="16"/>
  <c r="I16" i="16" s="1"/>
  <c r="O16" i="16" l="1"/>
  <c r="Q12" i="16" s="1"/>
  <c r="AJ13" i="3"/>
  <c r="AJ21" i="3"/>
  <c r="AJ25" i="3"/>
  <c r="AJ29" i="3"/>
  <c r="AJ14" i="3"/>
  <c r="AJ18" i="3"/>
  <c r="AJ22" i="3"/>
  <c r="AJ26" i="3"/>
  <c r="AJ30" i="3"/>
  <c r="AJ15" i="3"/>
  <c r="AJ19" i="3"/>
  <c r="AJ23" i="3"/>
  <c r="AJ27" i="3"/>
  <c r="AJ16" i="3"/>
  <c r="AJ20" i="3"/>
  <c r="AJ24" i="3"/>
  <c r="AJ28" i="3"/>
  <c r="T22" i="6"/>
  <c r="Q16" i="16"/>
  <c r="T23" i="6"/>
  <c r="T27" i="6"/>
  <c r="T31" i="6"/>
  <c r="T35" i="6"/>
  <c r="T28" i="6"/>
  <c r="T26" i="6"/>
  <c r="T34" i="6"/>
  <c r="T24" i="6"/>
  <c r="T32" i="6"/>
  <c r="T30" i="6"/>
  <c r="T25" i="6"/>
  <c r="T29" i="6"/>
  <c r="T33" i="6"/>
  <c r="Q13" i="16"/>
  <c r="G16" i="16"/>
  <c r="E16" i="16"/>
  <c r="M16" i="16"/>
  <c r="K14" i="16"/>
  <c r="K16" i="16" s="1"/>
  <c r="AJ17" i="3" l="1"/>
  <c r="AA25" i="1"/>
  <c r="AA26" i="1"/>
  <c r="AA23" i="1"/>
  <c r="AA24" i="1"/>
  <c r="T13" i="6"/>
  <c r="T20" i="6"/>
  <c r="T19" i="6"/>
  <c r="T18" i="6"/>
  <c r="Q14" i="16"/>
  <c r="AA18" i="1"/>
  <c r="AA19" i="1"/>
  <c r="AA16" i="1"/>
  <c r="AA17" i="1"/>
  <c r="T17" i="6"/>
  <c r="T16" i="6"/>
  <c r="T14" i="6"/>
  <c r="T15" i="6"/>
  <c r="T12" i="6"/>
  <c r="H11" i="15"/>
  <c r="H10" i="15"/>
  <c r="H9" i="15"/>
  <c r="AF14" i="5"/>
  <c r="AA11" i="1"/>
  <c r="T11" i="6"/>
  <c r="T10" i="6"/>
  <c r="D41" i="11"/>
  <c r="AJ32" i="3" l="1"/>
  <c r="H13" i="15"/>
  <c r="E39" i="12"/>
  <c r="G39" i="12"/>
  <c r="I39" i="12"/>
  <c r="K39" i="12"/>
  <c r="M39" i="12"/>
  <c r="O39" i="12"/>
  <c r="Q39" i="12"/>
  <c r="M36" i="6"/>
  <c r="O36" i="6"/>
  <c r="Q36" i="6"/>
  <c r="P16" i="16" l="1"/>
  <c r="N16" i="16"/>
  <c r="L41" i="16"/>
  <c r="J16" i="16"/>
  <c r="H16" i="16"/>
  <c r="F16" i="16"/>
  <c r="D16" i="16"/>
  <c r="AA15" i="1" l="1"/>
  <c r="AA20" i="1"/>
  <c r="AA21" i="1"/>
  <c r="AA14" i="1"/>
  <c r="AA12" i="1"/>
  <c r="AA13" i="1"/>
  <c r="AA22" i="1"/>
  <c r="AA28" i="1" l="1"/>
</calcChain>
</file>

<file path=xl/sharedStrings.xml><?xml version="1.0" encoding="utf-8"?>
<sst xmlns="http://schemas.openxmlformats.org/spreadsheetml/2006/main" count="1123" uniqueCount="282">
  <si>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</si>
  <si>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</si>
  <si>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</si>
  <si>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</si>
  <si>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</si>
  <si>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</si>
  <si>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</si>
  <si>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</si>
  <si>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</si>
  <si>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</si>
  <si>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</si>
  <si>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</si>
  <si>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</si>
  <si>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</si>
  <si>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</si>
  <si>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</si>
  <si>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</si>
  <si>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</si>
  <si>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</si>
  <si>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</si>
  <si>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</si>
  <si>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</si>
  <si>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</si>
  <si>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</si>
  <si>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</si>
  <si>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</si>
  <si>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</si>
  <si>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</si>
  <si>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</si>
  <si>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</si>
  <si>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</si>
  <si>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</si>
  <si>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</si>
  <si>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</si>
  <si>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</si>
  <si>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</si>
  <si>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</si>
  <si>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</si>
  <si>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</si>
  <si>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</si>
  <si>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</si>
  <si>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</si>
  <si>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</si>
  <si>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</si>
  <si>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</si>
  <si>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</si>
  <si>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</si>
  <si>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</si>
  <si>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</si>
  <si>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</si>
  <si>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</si>
  <si>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</si>
  <si>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</si>
  <si>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</si>
  <si>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</si>
  <si>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</si>
  <si>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</si>
  <si>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</si>
  <si>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</si>
  <si>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</si>
  <si>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</si>
  <si>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</si>
  <si>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</si>
  <si>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</si>
  <si>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</si>
  <si>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</si>
  <si>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</si>
  <si>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</si>
  <si>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</si>
  <si>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</si>
  <si>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</si>
  <si>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</si>
  <si>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</si>
  <si>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</si>
  <si>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</si>
  <si>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</si>
  <si>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</si>
  <si>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</si>
  <si>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</si>
  <si>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</si>
  <si>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</si>
  <si>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</si>
  <si>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</si>
  <si>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</si>
  <si>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</si>
  <si>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</si>
  <si>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</si>
  <si>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</si>
  <si>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</si>
  <si>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</si>
  <si>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</si>
  <si>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</si>
  <si>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</si>
  <si>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</si>
  <si>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</si>
  <si>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</si>
  <si>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</si>
  <si>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</si>
  <si>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</si>
  <si>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</si>
  <si>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</si>
  <si>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</si>
  <si>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</si>
  <si>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</si>
  <si>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</si>
  <si>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</si>
  <si>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</si>
  <si>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</si>
  <si>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</si>
  <si>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</si>
  <si>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</si>
  <si>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</si>
  <si>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</si>
  <si>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</si>
  <si>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</si>
  <si>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</si>
  <si>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</si>
  <si>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</si>
  <si>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</si>
  <si>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</si>
  <si>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</si>
  <si>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</si>
  <si>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</si>
  <si>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</si>
  <si>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</si>
  <si>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</si>
  <si>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</si>
  <si>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</si>
  <si>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</si>
  <si>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</si>
  <si>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</si>
  <si>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</si>
  <si>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</si>
  <si>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</si>
  <si>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</si>
  <si>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</si>
  <si>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</si>
  <si>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</si>
  <si>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</si>
  <si>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</si>
  <si>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</si>
  <si>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</si>
  <si>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</si>
  <si>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</si>
  <si>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</si>
  <si>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</si>
  <si>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</si>
  <si>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</si>
  <si>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</si>
  <si>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</si>
  <si>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</si>
  <si>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</si>
  <si>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</si>
  <si>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</si>
  <si>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</si>
  <si>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</si>
  <si>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</si>
  <si>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</si>
  <si>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</si>
  <si>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</si>
  <si>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</si>
  <si>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</si>
  <si>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</si>
  <si>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</si>
  <si>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</si>
  <si>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</si>
  <si>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</si>
  <si>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</si>
  <si>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</si>
  <si>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</si>
  <si>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</si>
  <si>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</si>
  <si>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</si>
  <si>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</si>
  <si>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</si>
  <si>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</si>
  <si>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</si>
  <si>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</si>
  <si>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</si>
  <si>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</si>
  <si>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</si>
  <si>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</si>
  <si>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</si>
  <si>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</si>
  <si>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</si>
  <si>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</si>
  <si>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</si>
  <si>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</si>
  <si>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</si>
  <si>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</si>
  <si>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</si>
  <si>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</si>
  <si>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</si>
  <si>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</si>
  <si>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</si>
  <si>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</si>
  <si>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</si>
  <si>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</si>
  <si>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</si>
  <si>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</si>
  <si>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</si>
  <si>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</si>
  <si>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</si>
  <si>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</si>
  <si>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اسنادخزانه-م7بودجه99-020704</t>
  </si>
  <si>
    <t>اسنادخزانه-م11بودجه99-020906</t>
  </si>
  <si>
    <t>کشاورزی و دامپروری فجر اصفهان</t>
  </si>
  <si>
    <t>گواهی سپرده خاورمیانه 1401/06/10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</si>
  <si>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</si>
  <si>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</si>
  <si>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</si>
  <si>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</si>
  <si>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</si>
  <si>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</si>
  <si>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</si>
  <si>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</si>
  <si>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</si>
  <si>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</si>
  <si>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</si>
  <si>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گام بانک اقتصاد نوین0205</t>
  </si>
  <si>
    <t>گواهی اعتبارمولد رفاه0208</t>
  </si>
  <si>
    <t>اسنادخزانه-م2بودجه00-031024</t>
  </si>
  <si>
    <t>026660357000000077</t>
  </si>
  <si>
    <t>1402/03/07</t>
  </si>
  <si>
    <t>1402/03/08</t>
  </si>
  <si>
    <t>-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</si>
  <si>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</si>
  <si>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</si>
  <si>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</si>
  <si>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</si>
  <si>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</si>
  <si>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</si>
  <si>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</si>
  <si>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141.9967.1452722.1</t>
  </si>
  <si>
    <t>1402/04/17</t>
  </si>
  <si>
    <t>1402/04/28</t>
  </si>
  <si>
    <t>1402/04/29</t>
  </si>
  <si>
    <t>1402/04/10</t>
  </si>
  <si>
    <t>1402/04/27</t>
  </si>
  <si>
    <t>141.1405.1452722.3</t>
  </si>
  <si>
    <t>026660386000000151</t>
  </si>
  <si>
    <t>1402/05/21</t>
  </si>
  <si>
    <t>141.1405.1452722.4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</si>
  <si>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</si>
  <si>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</si>
  <si>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</si>
  <si>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</si>
  <si>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</si>
  <si>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</si>
  <si>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</si>
  <si>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ایران خودرو دیزل</t>
  </si>
  <si>
    <t>پویا زرکان آق دره</t>
  </si>
  <si>
    <t>فنرسازی‌زر</t>
  </si>
  <si>
    <t>کشتیرانی دریای خزر</t>
  </si>
  <si>
    <t>1403/08/21</t>
  </si>
  <si>
    <t>اسنادخزانه-م8بودجه01-040728</t>
  </si>
  <si>
    <t>1401/12/28</t>
  </si>
  <si>
    <t>1404/07/28</t>
  </si>
  <si>
    <t>اسنادخزانه-م5بودجه00-030626</t>
  </si>
  <si>
    <t>1403/06/26</t>
  </si>
  <si>
    <t>141.333.1452722.1</t>
  </si>
  <si>
    <t>1402/07/27</t>
  </si>
  <si>
    <t>0406126472009</t>
  </si>
  <si>
    <t>1402/07/09</t>
  </si>
  <si>
    <t>سیمان‌ارومیه‌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</si>
  <si>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</si>
  <si>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</si>
  <si>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</si>
  <si>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</si>
  <si>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</si>
  <si>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پالایش نفت اصفهان</t>
  </si>
  <si>
    <t>فولاد امیرکبیرکاشان</t>
  </si>
  <si>
    <t>1402/09/30</t>
  </si>
  <si>
    <t>اسنادخزانه-م4بودجه01-040917</t>
  </si>
  <si>
    <t>1401/12/08</t>
  </si>
  <si>
    <t>1404/09/16</t>
  </si>
  <si>
    <t>برای ماه منتهی به 1402/10/30</t>
  </si>
  <si>
    <t>1402/10/30</t>
  </si>
  <si>
    <t>2.84%</t>
  </si>
  <si>
    <t>2.02%</t>
  </si>
  <si>
    <t>-0.18%</t>
  </si>
  <si>
    <t>0.81%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</si>
</sst>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10" fontId="4" fillId="0" borderId="4" xfId="2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590549</xdr:colOff>
      <xdr:row>52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F1ABBF-CC5B-ABDF-1FEA-D12CB0CFD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1" y="0"/>
          <a:ext cx="7905749" cy="10067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G60" sqref="G60"/>
    </sheetView>
  </sheetViews>
  <sheetFormatPr defaultRowHeight="1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7"/>
  <sheetViews>
    <sheetView rightToLeft="1" view="pageBreakPreview" topLeftCell="A21" zoomScale="60" zoomScaleNormal="70" workbookViewId="0">
      <selection activeCell="D10" sqref="D10:T43"/>
    </sheetView>
  </sheetViews>
  <sheetFormatPr defaultRowHeight="21.75" customHeight="1"/>
  <cols>
    <col min="1" max="1" width="2.7109375" style="32" customWidth="1"/>
    <col min="2" max="2" width="38.85546875" style="32" customWidth="1"/>
    <col min="3" max="3" width="1" style="32" customWidth="1"/>
    <col min="4" max="4" width="13.140625" style="32" bestFit="1" customWidth="1"/>
    <col min="5" max="5" width="1" style="32" customWidth="1"/>
    <col min="6" max="6" width="14.85546875" style="32" customWidth="1"/>
    <col min="7" max="7" width="1" style="32" customWidth="1"/>
    <col min="8" max="8" width="5.85546875" style="32" bestFit="1" customWidth="1"/>
    <col min="9" max="9" width="1" style="32" customWidth="1"/>
    <col min="10" max="10" width="16.42578125" style="32" bestFit="1" customWidth="1"/>
    <col min="11" max="11" width="3" style="32" bestFit="1" customWidth="1"/>
    <col min="12" max="12" width="13.140625" style="32" bestFit="1" customWidth="1"/>
    <col min="13" max="13" width="3" style="32" bestFit="1" customWidth="1"/>
    <col min="14" max="14" width="16.42578125" style="32" bestFit="1" customWidth="1"/>
    <col min="15" max="15" width="3" style="32" bestFit="1" customWidth="1"/>
    <col min="16" max="16" width="17.85546875" style="32" bestFit="1" customWidth="1"/>
    <col min="17" max="17" width="3" style="32" bestFit="1" customWidth="1"/>
    <col min="18" max="18" width="13.28515625" style="32" customWidth="1"/>
    <col min="19" max="19" width="3" style="32" bestFit="1" customWidth="1"/>
    <col min="20" max="20" width="17.8554687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27" customHeight="1">
      <c r="B2" s="185" t="s">
        <v>124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2:28" ht="27" customHeight="1">
      <c r="B3" s="185" t="s">
        <v>48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2:28" ht="27" customHeight="1">
      <c r="B4" s="185" t="s">
        <v>276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</row>
    <row r="5" spans="2:28" s="33" customFormat="1" ht="21.75" customHeight="1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2:28" s="2" customFormat="1" ht="30.75" customHeight="1">
      <c r="B6" s="184" t="s">
        <v>116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59"/>
      <c r="R6" s="59"/>
      <c r="S6" s="59"/>
      <c r="T6" s="59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>
      <c r="B7" s="58"/>
      <c r="C7" s="25"/>
      <c r="D7" s="25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12"/>
      <c r="V7" s="12"/>
      <c r="W7" s="12"/>
      <c r="X7" s="12"/>
      <c r="Y7" s="12"/>
      <c r="Z7" s="12"/>
      <c r="AA7" s="12"/>
      <c r="AB7" s="12"/>
    </row>
    <row r="8" spans="2:28" s="33" customFormat="1" ht="21.75" customHeight="1">
      <c r="B8" s="183" t="s">
        <v>49</v>
      </c>
      <c r="C8" s="183" t="s">
        <v>49</v>
      </c>
      <c r="D8" s="183" t="s">
        <v>49</v>
      </c>
      <c r="E8" s="183" t="s">
        <v>49</v>
      </c>
      <c r="F8" s="183" t="s">
        <v>49</v>
      </c>
      <c r="G8" s="183" t="s">
        <v>49</v>
      </c>
      <c r="H8" s="183" t="s">
        <v>49</v>
      </c>
      <c r="I8" s="101"/>
      <c r="J8" s="183" t="s">
        <v>50</v>
      </c>
      <c r="K8" s="183" t="s">
        <v>50</v>
      </c>
      <c r="L8" s="183" t="s">
        <v>50</v>
      </c>
      <c r="M8" s="183" t="s">
        <v>50</v>
      </c>
      <c r="N8" s="183" t="s">
        <v>50</v>
      </c>
      <c r="O8" s="101"/>
      <c r="P8" s="183" t="s">
        <v>51</v>
      </c>
      <c r="Q8" s="183" t="s">
        <v>51</v>
      </c>
      <c r="R8" s="183" t="s">
        <v>51</v>
      </c>
      <c r="S8" s="183" t="s">
        <v>51</v>
      </c>
      <c r="T8" s="183" t="s">
        <v>51</v>
      </c>
    </row>
    <row r="9" spans="2:28" s="34" customFormat="1" ht="58.5" customHeight="1">
      <c r="B9" s="182" t="s">
        <v>52</v>
      </c>
      <c r="C9" s="102"/>
      <c r="D9" s="182" t="s">
        <v>53</v>
      </c>
      <c r="E9" s="102"/>
      <c r="F9" s="182" t="s">
        <v>24</v>
      </c>
      <c r="G9" s="102"/>
      <c r="H9" s="182" t="s">
        <v>25</v>
      </c>
      <c r="I9" s="101"/>
      <c r="J9" s="182" t="s">
        <v>54</v>
      </c>
      <c r="K9" s="102"/>
      <c r="L9" s="182" t="s">
        <v>55</v>
      </c>
      <c r="M9" s="102"/>
      <c r="N9" s="182" t="s">
        <v>56</v>
      </c>
      <c r="O9" s="101"/>
      <c r="P9" s="182" t="s">
        <v>54</v>
      </c>
      <c r="Q9" s="102"/>
      <c r="R9" s="182" t="s">
        <v>55</v>
      </c>
      <c r="S9" s="102"/>
      <c r="T9" s="182" t="s">
        <v>56</v>
      </c>
    </row>
    <row r="10" spans="2:28" s="33" customFormat="1" ht="23.25" customHeight="1">
      <c r="B10" s="103" t="s">
        <v>156</v>
      </c>
      <c r="C10" s="101"/>
      <c r="D10" s="104" t="s">
        <v>57</v>
      </c>
      <c r="E10" s="101"/>
      <c r="F10" s="101" t="s">
        <v>158</v>
      </c>
      <c r="G10" s="101"/>
      <c r="H10" s="104">
        <v>18</v>
      </c>
      <c r="I10" s="101"/>
      <c r="J10" s="105">
        <v>437794274</v>
      </c>
      <c r="K10" s="106"/>
      <c r="L10" s="105" t="s">
        <v>57</v>
      </c>
      <c r="M10" s="106"/>
      <c r="N10" s="105">
        <v>437794274</v>
      </c>
      <c r="O10" s="106"/>
      <c r="P10" s="105">
        <v>5646056679</v>
      </c>
      <c r="Q10" s="106"/>
      <c r="R10" s="105" t="s">
        <v>57</v>
      </c>
      <c r="S10" s="106"/>
      <c r="T10" s="105">
        <v>5646056679</v>
      </c>
      <c r="V10" s="124">
        <v>6.5500000000000003E-2</v>
      </c>
    </row>
    <row r="11" spans="2:28" s="33" customFormat="1" ht="23.25" customHeight="1">
      <c r="B11" s="103" t="s">
        <v>208</v>
      </c>
      <c r="C11" s="101"/>
      <c r="D11" s="104">
        <v>13</v>
      </c>
      <c r="E11" s="101"/>
      <c r="F11" s="101" t="s">
        <v>57</v>
      </c>
      <c r="G11" s="101"/>
      <c r="H11" s="104">
        <v>22</v>
      </c>
      <c r="I11" s="101"/>
      <c r="J11" s="105">
        <v>575342465</v>
      </c>
      <c r="K11" s="106"/>
      <c r="L11" s="105">
        <v>0</v>
      </c>
      <c r="M11" s="106"/>
      <c r="N11" s="105">
        <v>575342465</v>
      </c>
      <c r="O11" s="106"/>
      <c r="P11" s="105">
        <v>5002410946</v>
      </c>
      <c r="Q11" s="106"/>
      <c r="R11" s="105">
        <v>2361804</v>
      </c>
      <c r="S11" s="106"/>
      <c r="T11" s="105">
        <v>5000049142</v>
      </c>
      <c r="V11" s="124">
        <v>5.4600000000000003E-2</v>
      </c>
    </row>
    <row r="12" spans="2:28" s="33" customFormat="1" ht="23.25" customHeight="1">
      <c r="B12" s="103" t="s">
        <v>208</v>
      </c>
      <c r="C12" s="101"/>
      <c r="D12" s="104">
        <v>9</v>
      </c>
      <c r="E12" s="101"/>
      <c r="F12" s="101" t="s">
        <v>57</v>
      </c>
      <c r="G12" s="101"/>
      <c r="H12" s="104">
        <v>22</v>
      </c>
      <c r="I12" s="101"/>
      <c r="J12" s="105">
        <v>390410958</v>
      </c>
      <c r="K12" s="106"/>
      <c r="L12" s="105">
        <v>0</v>
      </c>
      <c r="M12" s="106"/>
      <c r="N12" s="105">
        <v>390410958</v>
      </c>
      <c r="O12" s="106"/>
      <c r="P12" s="105">
        <v>3702696726</v>
      </c>
      <c r="Q12" s="106"/>
      <c r="R12" s="105">
        <v>1359342</v>
      </c>
      <c r="S12" s="106"/>
      <c r="T12" s="105">
        <v>3701337384</v>
      </c>
      <c r="V12" s="124">
        <v>5.3400000000000003E-2</v>
      </c>
    </row>
    <row r="13" spans="2:28" s="33" customFormat="1" ht="23.25" customHeight="1">
      <c r="B13" s="103" t="s">
        <v>213</v>
      </c>
      <c r="C13" s="101"/>
      <c r="D13" s="104">
        <v>18</v>
      </c>
      <c r="E13" s="101"/>
      <c r="F13" s="101" t="s">
        <v>57</v>
      </c>
      <c r="G13" s="101"/>
      <c r="H13" s="104">
        <v>22</v>
      </c>
      <c r="I13" s="101"/>
      <c r="J13" s="105">
        <v>427398014</v>
      </c>
      <c r="K13" s="106"/>
      <c r="L13" s="105">
        <v>0</v>
      </c>
      <c r="M13" s="106"/>
      <c r="N13" s="105">
        <v>427398014</v>
      </c>
      <c r="O13" s="106"/>
      <c r="P13" s="105">
        <v>3647130269</v>
      </c>
      <c r="Q13" s="106"/>
      <c r="R13" s="105">
        <v>1681973</v>
      </c>
      <c r="S13" s="106"/>
      <c r="T13" s="105">
        <v>3645448296</v>
      </c>
      <c r="V13" s="124">
        <v>4.36E-2</v>
      </c>
    </row>
    <row r="14" spans="2:28" s="33" customFormat="1" ht="23.25" customHeight="1">
      <c r="B14" s="103" t="s">
        <v>228</v>
      </c>
      <c r="C14" s="101"/>
      <c r="D14" s="104">
        <v>27</v>
      </c>
      <c r="E14" s="101"/>
      <c r="F14" s="101" t="s">
        <v>57</v>
      </c>
      <c r="G14" s="101"/>
      <c r="H14" s="104">
        <v>23</v>
      </c>
      <c r="I14" s="101"/>
      <c r="J14" s="105">
        <v>1089863013</v>
      </c>
      <c r="K14" s="106"/>
      <c r="L14" s="105">
        <v>0</v>
      </c>
      <c r="M14" s="106"/>
      <c r="N14" s="105">
        <v>1089863013</v>
      </c>
      <c r="O14" s="106"/>
      <c r="P14" s="105">
        <v>3398136983</v>
      </c>
      <c r="Q14" s="106"/>
      <c r="R14" s="105">
        <v>2150488</v>
      </c>
      <c r="S14" s="106"/>
      <c r="T14" s="105">
        <v>3395986495</v>
      </c>
      <c r="V14" s="124">
        <v>2.8000000000000001E-2</v>
      </c>
    </row>
    <row r="15" spans="2:28" s="33" customFormat="1" ht="23.25" customHeight="1">
      <c r="B15" s="103" t="s">
        <v>213</v>
      </c>
      <c r="C15" s="101"/>
      <c r="D15" s="104">
        <v>7</v>
      </c>
      <c r="E15" s="101"/>
      <c r="F15" s="101" t="s">
        <v>57</v>
      </c>
      <c r="G15" s="101"/>
      <c r="H15" s="104">
        <v>22</v>
      </c>
      <c r="I15" s="101"/>
      <c r="J15" s="105">
        <v>349315562</v>
      </c>
      <c r="K15" s="106"/>
      <c r="L15" s="105">
        <v>0</v>
      </c>
      <c r="M15" s="106"/>
      <c r="N15" s="105">
        <v>349315562</v>
      </c>
      <c r="O15" s="106"/>
      <c r="P15" s="105">
        <v>2833985965</v>
      </c>
      <c r="Q15" s="106"/>
      <c r="R15" s="105">
        <v>1033212</v>
      </c>
      <c r="S15" s="106"/>
      <c r="T15" s="105">
        <v>2832952753</v>
      </c>
      <c r="V15" s="124">
        <v>2.2200000000000001E-2</v>
      </c>
    </row>
    <row r="16" spans="2:28" s="33" customFormat="1" ht="23.25" customHeight="1">
      <c r="B16" s="103" t="s">
        <v>228</v>
      </c>
      <c r="C16" s="101"/>
      <c r="D16" s="104">
        <v>12</v>
      </c>
      <c r="E16" s="101"/>
      <c r="F16" s="101" t="s">
        <v>57</v>
      </c>
      <c r="G16" s="101"/>
      <c r="H16" s="104">
        <v>23</v>
      </c>
      <c r="I16" s="101"/>
      <c r="J16" s="105">
        <v>0</v>
      </c>
      <c r="K16" s="106"/>
      <c r="L16" s="105">
        <v>0</v>
      </c>
      <c r="M16" s="106"/>
      <c r="N16" s="105">
        <v>0</v>
      </c>
      <c r="O16" s="106"/>
      <c r="P16" s="105">
        <v>2219178001</v>
      </c>
      <c r="Q16" s="106"/>
      <c r="R16" s="105">
        <v>0</v>
      </c>
      <c r="S16" s="106"/>
      <c r="T16" s="105">
        <v>2219178001</v>
      </c>
      <c r="V16" s="124">
        <v>1.9199999999999998E-2</v>
      </c>
    </row>
    <row r="17" spans="2:22" s="33" customFormat="1" ht="23.25" customHeight="1">
      <c r="B17" s="103" t="s">
        <v>164</v>
      </c>
      <c r="C17" s="101"/>
      <c r="D17" s="104">
        <v>20</v>
      </c>
      <c r="E17" s="101"/>
      <c r="F17" s="101" t="s">
        <v>57</v>
      </c>
      <c r="G17" s="101"/>
      <c r="H17" s="104">
        <v>18</v>
      </c>
      <c r="I17" s="101"/>
      <c r="J17" s="105">
        <v>0</v>
      </c>
      <c r="K17" s="106"/>
      <c r="L17" s="105">
        <v>0</v>
      </c>
      <c r="M17" s="106"/>
      <c r="N17" s="105">
        <v>0</v>
      </c>
      <c r="O17" s="106"/>
      <c r="P17" s="105">
        <v>1988219183</v>
      </c>
      <c r="Q17" s="106"/>
      <c r="R17" s="105">
        <v>0</v>
      </c>
      <c r="S17" s="106"/>
      <c r="T17" s="105">
        <v>1988219183</v>
      </c>
      <c r="V17" s="124">
        <v>1.38E-2</v>
      </c>
    </row>
    <row r="18" spans="2:22" s="33" customFormat="1" ht="23.25" customHeight="1">
      <c r="B18" s="103" t="s">
        <v>213</v>
      </c>
      <c r="C18" s="101"/>
      <c r="D18" s="104">
        <v>12</v>
      </c>
      <c r="E18" s="101"/>
      <c r="F18" s="101" t="s">
        <v>57</v>
      </c>
      <c r="G18" s="101"/>
      <c r="H18" s="104">
        <v>23</v>
      </c>
      <c r="I18" s="101"/>
      <c r="J18" s="105">
        <v>205480151</v>
      </c>
      <c r="K18" s="106"/>
      <c r="L18" s="105">
        <v>0</v>
      </c>
      <c r="M18" s="106"/>
      <c r="N18" s="105">
        <v>205480151</v>
      </c>
      <c r="O18" s="106"/>
      <c r="P18" s="105">
        <v>1420278518</v>
      </c>
      <c r="Q18" s="106"/>
      <c r="R18" s="105">
        <v>898531</v>
      </c>
      <c r="S18" s="106"/>
      <c r="T18" s="105">
        <v>1419379987</v>
      </c>
      <c r="V18" s="124">
        <v>1.32E-2</v>
      </c>
    </row>
    <row r="19" spans="2:22" s="33" customFormat="1" ht="23.25" customHeight="1">
      <c r="B19" s="103" t="s">
        <v>104</v>
      </c>
      <c r="C19" s="101"/>
      <c r="D19" s="104" t="s">
        <v>57</v>
      </c>
      <c r="E19" s="101"/>
      <c r="F19" s="101" t="s">
        <v>106</v>
      </c>
      <c r="G19" s="101"/>
      <c r="H19" s="104">
        <v>18</v>
      </c>
      <c r="I19" s="101"/>
      <c r="J19" s="105">
        <v>120782469</v>
      </c>
      <c r="K19" s="106"/>
      <c r="L19" s="105" t="s">
        <v>57</v>
      </c>
      <c r="M19" s="106"/>
      <c r="N19" s="105">
        <v>120782469</v>
      </c>
      <c r="O19" s="106"/>
      <c r="P19" s="105">
        <v>1194959727</v>
      </c>
      <c r="Q19" s="106"/>
      <c r="R19" s="105" t="s">
        <v>57</v>
      </c>
      <c r="S19" s="106"/>
      <c r="T19" s="105">
        <v>1194959727</v>
      </c>
      <c r="V19" s="124"/>
    </row>
    <row r="20" spans="2:22" s="33" customFormat="1" ht="23.25" customHeight="1">
      <c r="B20" s="103" t="s">
        <v>161</v>
      </c>
      <c r="C20" s="101"/>
      <c r="D20" s="104" t="s">
        <v>57</v>
      </c>
      <c r="E20" s="101"/>
      <c r="F20" s="101" t="s">
        <v>163</v>
      </c>
      <c r="G20" s="101"/>
      <c r="H20" s="104">
        <v>17</v>
      </c>
      <c r="I20" s="101"/>
      <c r="J20" s="105">
        <v>80401913</v>
      </c>
      <c r="K20" s="106"/>
      <c r="L20" s="105" t="s">
        <v>57</v>
      </c>
      <c r="M20" s="106"/>
      <c r="N20" s="105">
        <v>80401913</v>
      </c>
      <c r="O20" s="106"/>
      <c r="P20" s="105">
        <v>1018692721</v>
      </c>
      <c r="Q20" s="106"/>
      <c r="R20" s="105" t="s">
        <v>57</v>
      </c>
      <c r="S20" s="106"/>
      <c r="T20" s="105">
        <v>1018692721</v>
      </c>
      <c r="V20" s="124"/>
    </row>
    <row r="21" spans="2:22" s="33" customFormat="1" ht="23.25" customHeight="1">
      <c r="B21" s="103" t="s">
        <v>175</v>
      </c>
      <c r="C21" s="101"/>
      <c r="D21" s="104">
        <v>10</v>
      </c>
      <c r="E21" s="101"/>
      <c r="F21" s="101" t="s">
        <v>57</v>
      </c>
      <c r="G21" s="101"/>
      <c r="H21" s="104">
        <v>18</v>
      </c>
      <c r="I21" s="101"/>
      <c r="J21" s="105">
        <v>159663</v>
      </c>
      <c r="K21" s="106"/>
      <c r="L21" s="105">
        <v>0</v>
      </c>
      <c r="M21" s="106"/>
      <c r="N21" s="105">
        <v>159663</v>
      </c>
      <c r="O21" s="106"/>
      <c r="P21" s="105">
        <v>958312113</v>
      </c>
      <c r="Q21" s="106"/>
      <c r="R21" s="105">
        <v>0</v>
      </c>
      <c r="S21" s="106"/>
      <c r="T21" s="105">
        <v>958312113</v>
      </c>
      <c r="V21" s="124"/>
    </row>
    <row r="22" spans="2:22" s="33" customFormat="1" ht="23.25" customHeight="1">
      <c r="B22" s="103" t="s">
        <v>112</v>
      </c>
      <c r="C22" s="101"/>
      <c r="D22" s="104">
        <v>9</v>
      </c>
      <c r="E22" s="101"/>
      <c r="F22" s="101" t="s">
        <v>57</v>
      </c>
      <c r="G22" s="101"/>
      <c r="H22" s="104">
        <v>23</v>
      </c>
      <c r="I22" s="101"/>
      <c r="J22" s="105">
        <v>197255205</v>
      </c>
      <c r="K22" s="106"/>
      <c r="L22" s="105">
        <v>0</v>
      </c>
      <c r="M22" s="106"/>
      <c r="N22" s="105">
        <v>197255205</v>
      </c>
      <c r="O22" s="106"/>
      <c r="P22" s="105">
        <v>715331755</v>
      </c>
      <c r="Q22" s="106"/>
      <c r="R22" s="105">
        <v>196215</v>
      </c>
      <c r="S22" s="106"/>
      <c r="T22" s="105">
        <v>715135540</v>
      </c>
      <c r="V22" s="124">
        <v>1.21E-2</v>
      </c>
    </row>
    <row r="23" spans="2:22" s="33" customFormat="1" ht="23.25" customHeight="1">
      <c r="B23" s="103" t="s">
        <v>228</v>
      </c>
      <c r="C23" s="101"/>
      <c r="D23" s="104">
        <v>13</v>
      </c>
      <c r="E23" s="101"/>
      <c r="F23" s="101" t="s">
        <v>57</v>
      </c>
      <c r="G23" s="101"/>
      <c r="H23" s="104">
        <v>23</v>
      </c>
      <c r="I23" s="101"/>
      <c r="J23" s="105">
        <v>0</v>
      </c>
      <c r="K23" s="106"/>
      <c r="L23" s="105">
        <v>0</v>
      </c>
      <c r="M23" s="106"/>
      <c r="N23" s="105">
        <v>0</v>
      </c>
      <c r="O23" s="106"/>
      <c r="P23" s="105">
        <v>667945114</v>
      </c>
      <c r="Q23" s="106"/>
      <c r="R23" s="105">
        <v>529808</v>
      </c>
      <c r="S23" s="106"/>
      <c r="T23" s="105">
        <v>667415306</v>
      </c>
      <c r="V23" s="124"/>
    </row>
    <row r="24" spans="2:22" s="33" customFormat="1" ht="23.25" customHeight="1">
      <c r="B24" s="103" t="s">
        <v>213</v>
      </c>
      <c r="C24" s="101"/>
      <c r="D24" s="104">
        <v>21</v>
      </c>
      <c r="E24" s="101"/>
      <c r="F24" s="101" t="s">
        <v>57</v>
      </c>
      <c r="G24" s="101"/>
      <c r="H24" s="104">
        <v>23</v>
      </c>
      <c r="I24" s="101"/>
      <c r="J24" s="105">
        <v>102740575</v>
      </c>
      <c r="K24" s="106"/>
      <c r="L24" s="105">
        <v>0</v>
      </c>
      <c r="M24" s="106"/>
      <c r="N24" s="105">
        <v>102740575</v>
      </c>
      <c r="O24" s="106"/>
      <c r="P24" s="105">
        <v>570140347</v>
      </c>
      <c r="Q24" s="106"/>
      <c r="R24" s="105">
        <v>411481</v>
      </c>
      <c r="S24" s="106"/>
      <c r="T24" s="105">
        <v>569728866</v>
      </c>
      <c r="V24" s="124"/>
    </row>
    <row r="25" spans="2:22" s="33" customFormat="1" ht="23.25" customHeight="1">
      <c r="B25" s="103" t="s">
        <v>228</v>
      </c>
      <c r="C25" s="101"/>
      <c r="D25" s="104">
        <v>7</v>
      </c>
      <c r="E25" s="101"/>
      <c r="F25" s="101" t="s">
        <v>57</v>
      </c>
      <c r="G25" s="101"/>
      <c r="H25" s="104">
        <v>23</v>
      </c>
      <c r="I25" s="101"/>
      <c r="J25" s="105">
        <v>0</v>
      </c>
      <c r="K25" s="106"/>
      <c r="L25" s="105">
        <v>0</v>
      </c>
      <c r="M25" s="106"/>
      <c r="N25" s="105">
        <v>0</v>
      </c>
      <c r="O25" s="106"/>
      <c r="P25" s="105">
        <v>330410941</v>
      </c>
      <c r="Q25" s="106"/>
      <c r="R25" s="105">
        <v>43314</v>
      </c>
      <c r="S25" s="106"/>
      <c r="T25" s="105">
        <v>330367627</v>
      </c>
      <c r="V25" s="124"/>
    </row>
    <row r="26" spans="2:22" s="33" customFormat="1" ht="23.25" customHeight="1">
      <c r="B26" s="103" t="s">
        <v>265</v>
      </c>
      <c r="C26" s="101"/>
      <c r="D26" s="104" t="s">
        <v>57</v>
      </c>
      <c r="E26" s="101"/>
      <c r="F26" s="101" t="s">
        <v>267</v>
      </c>
      <c r="G26" s="101"/>
      <c r="H26" s="104">
        <v>21</v>
      </c>
      <c r="I26" s="101"/>
      <c r="J26" s="105">
        <v>143156688</v>
      </c>
      <c r="K26" s="106"/>
      <c r="L26" s="105" t="s">
        <v>57</v>
      </c>
      <c r="M26" s="106"/>
      <c r="N26" s="105">
        <v>143156688</v>
      </c>
      <c r="O26" s="106"/>
      <c r="P26" s="105">
        <v>304024378</v>
      </c>
      <c r="Q26" s="106"/>
      <c r="R26" s="105" t="s">
        <v>57</v>
      </c>
      <c r="S26" s="106"/>
      <c r="T26" s="105">
        <v>304024378</v>
      </c>
      <c r="V26" s="124"/>
    </row>
    <row r="27" spans="2:22" s="33" customFormat="1" ht="23.25" customHeight="1">
      <c r="B27" s="103" t="s">
        <v>228</v>
      </c>
      <c r="C27" s="101"/>
      <c r="D27" s="104">
        <v>21</v>
      </c>
      <c r="E27" s="101"/>
      <c r="F27" s="101" t="s">
        <v>57</v>
      </c>
      <c r="G27" s="101"/>
      <c r="H27" s="104">
        <v>23</v>
      </c>
      <c r="I27" s="101"/>
      <c r="J27" s="105">
        <v>0</v>
      </c>
      <c r="K27" s="106"/>
      <c r="L27" s="105">
        <v>0</v>
      </c>
      <c r="M27" s="106"/>
      <c r="N27" s="105">
        <v>0</v>
      </c>
      <c r="O27" s="106"/>
      <c r="P27" s="105">
        <v>211095828</v>
      </c>
      <c r="Q27" s="106"/>
      <c r="R27" s="105">
        <v>323817</v>
      </c>
      <c r="S27" s="106"/>
      <c r="T27" s="105">
        <v>210772011</v>
      </c>
      <c r="V27" s="124"/>
    </row>
    <row r="28" spans="2:22" s="33" customFormat="1" ht="23.25" customHeight="1">
      <c r="B28" s="103" t="s">
        <v>159</v>
      </c>
      <c r="C28" s="101"/>
      <c r="D28" s="104" t="s">
        <v>57</v>
      </c>
      <c r="E28" s="101"/>
      <c r="F28" s="101" t="s">
        <v>160</v>
      </c>
      <c r="G28" s="101"/>
      <c r="H28" s="104">
        <v>18</v>
      </c>
      <c r="I28" s="101"/>
      <c r="J28" s="105">
        <v>0</v>
      </c>
      <c r="K28" s="106"/>
      <c r="L28" s="105" t="s">
        <v>57</v>
      </c>
      <c r="M28" s="106"/>
      <c r="N28" s="105">
        <v>0</v>
      </c>
      <c r="O28" s="106"/>
      <c r="P28" s="105">
        <v>20348385</v>
      </c>
      <c r="Q28" s="106"/>
      <c r="R28" s="105" t="s">
        <v>57</v>
      </c>
      <c r="S28" s="106"/>
      <c r="T28" s="105">
        <v>20348385</v>
      </c>
      <c r="V28" s="124"/>
    </row>
    <row r="29" spans="2:22" s="33" customFormat="1" ht="23.25" customHeight="1">
      <c r="B29" s="103" t="s">
        <v>208</v>
      </c>
      <c r="C29" s="101"/>
      <c r="D29" s="104">
        <v>9</v>
      </c>
      <c r="E29" s="101"/>
      <c r="F29" s="101" t="s">
        <v>57</v>
      </c>
      <c r="G29" s="101"/>
      <c r="H29" s="104">
        <v>0</v>
      </c>
      <c r="I29" s="101"/>
      <c r="J29" s="105">
        <v>3217</v>
      </c>
      <c r="K29" s="106"/>
      <c r="L29" s="105">
        <v>0</v>
      </c>
      <c r="M29" s="106"/>
      <c r="N29" s="105">
        <v>3217</v>
      </c>
      <c r="O29" s="106"/>
      <c r="P29" s="105">
        <v>631751</v>
      </c>
      <c r="Q29" s="106"/>
      <c r="R29" s="105">
        <v>0</v>
      </c>
      <c r="S29" s="106"/>
      <c r="T29" s="105">
        <v>631751</v>
      </c>
      <c r="V29" s="124"/>
    </row>
    <row r="30" spans="2:22" s="33" customFormat="1" ht="23.25" customHeight="1">
      <c r="B30" s="103" t="s">
        <v>213</v>
      </c>
      <c r="C30" s="101"/>
      <c r="D30" s="104">
        <v>18</v>
      </c>
      <c r="E30" s="101"/>
      <c r="F30" s="101" t="s">
        <v>57</v>
      </c>
      <c r="G30" s="101"/>
      <c r="H30" s="104">
        <v>0</v>
      </c>
      <c r="I30" s="101"/>
      <c r="J30" s="105">
        <v>3904</v>
      </c>
      <c r="K30" s="106"/>
      <c r="L30" s="105">
        <v>0</v>
      </c>
      <c r="M30" s="106"/>
      <c r="N30" s="105">
        <v>3904</v>
      </c>
      <c r="O30" s="106"/>
      <c r="P30" s="105">
        <v>623280</v>
      </c>
      <c r="Q30" s="106"/>
      <c r="R30" s="105">
        <v>0</v>
      </c>
      <c r="S30" s="106"/>
      <c r="T30" s="105">
        <v>623280</v>
      </c>
      <c r="V30" s="124"/>
    </row>
    <row r="31" spans="2:22" s="33" customFormat="1" ht="23.25" customHeight="1">
      <c r="B31" s="103" t="s">
        <v>130</v>
      </c>
      <c r="C31" s="101"/>
      <c r="D31" s="104">
        <v>13</v>
      </c>
      <c r="E31" s="101"/>
      <c r="F31" s="101" t="s">
        <v>57</v>
      </c>
      <c r="G31" s="101"/>
      <c r="H31" s="104">
        <v>0</v>
      </c>
      <c r="I31" s="101"/>
      <c r="J31" s="105">
        <v>29150</v>
      </c>
      <c r="K31" s="106"/>
      <c r="L31" s="105">
        <v>0</v>
      </c>
      <c r="M31" s="106"/>
      <c r="N31" s="105">
        <v>29150</v>
      </c>
      <c r="O31" s="106"/>
      <c r="P31" s="105">
        <v>266238</v>
      </c>
      <c r="Q31" s="106"/>
      <c r="R31" s="105">
        <v>0</v>
      </c>
      <c r="S31" s="106"/>
      <c r="T31" s="105">
        <v>266238</v>
      </c>
      <c r="V31" s="124"/>
    </row>
    <row r="32" spans="2:22" s="33" customFormat="1" ht="23.25" customHeight="1">
      <c r="B32" s="103" t="s">
        <v>228</v>
      </c>
      <c r="C32" s="101"/>
      <c r="D32" s="104">
        <v>12</v>
      </c>
      <c r="E32" s="101"/>
      <c r="F32" s="101" t="s">
        <v>57</v>
      </c>
      <c r="G32" s="101"/>
      <c r="H32" s="104">
        <v>0</v>
      </c>
      <c r="I32" s="101"/>
      <c r="J32" s="105">
        <v>3067</v>
      </c>
      <c r="K32" s="106"/>
      <c r="L32" s="105">
        <v>0</v>
      </c>
      <c r="M32" s="106"/>
      <c r="N32" s="105">
        <v>3067</v>
      </c>
      <c r="O32" s="106"/>
      <c r="P32" s="105">
        <v>121616</v>
      </c>
      <c r="Q32" s="106"/>
      <c r="R32" s="105">
        <v>0</v>
      </c>
      <c r="S32" s="106"/>
      <c r="T32" s="105">
        <v>121616</v>
      </c>
      <c r="V32" s="124">
        <v>1.14E-2</v>
      </c>
    </row>
    <row r="33" spans="2:22" s="33" customFormat="1" ht="23.25" customHeight="1">
      <c r="B33" s="103" t="s">
        <v>164</v>
      </c>
      <c r="C33" s="101"/>
      <c r="D33" s="104">
        <v>20</v>
      </c>
      <c r="E33" s="101"/>
      <c r="F33" s="101" t="s">
        <v>57</v>
      </c>
      <c r="G33" s="101"/>
      <c r="H33" s="104">
        <v>0</v>
      </c>
      <c r="I33" s="101"/>
      <c r="J33" s="105">
        <v>1883</v>
      </c>
      <c r="K33" s="106"/>
      <c r="L33" s="105">
        <v>0</v>
      </c>
      <c r="M33" s="106"/>
      <c r="N33" s="105">
        <v>1883</v>
      </c>
      <c r="O33" s="106"/>
      <c r="P33" s="105">
        <v>47546</v>
      </c>
      <c r="Q33" s="106"/>
      <c r="R33" s="105">
        <v>0</v>
      </c>
      <c r="S33" s="106"/>
      <c r="T33" s="105">
        <v>47546</v>
      </c>
      <c r="V33" s="124"/>
    </row>
    <row r="34" spans="2:22" s="33" customFormat="1" ht="23.25" customHeight="1">
      <c r="B34" s="103" t="s">
        <v>45</v>
      </c>
      <c r="C34" s="101"/>
      <c r="D34" s="104">
        <v>27</v>
      </c>
      <c r="E34" s="101"/>
      <c r="F34" s="101" t="s">
        <v>57</v>
      </c>
      <c r="G34" s="101"/>
      <c r="H34" s="104">
        <v>0</v>
      </c>
      <c r="I34" s="101"/>
      <c r="J34" s="105">
        <v>4010</v>
      </c>
      <c r="K34" s="106"/>
      <c r="L34" s="105">
        <v>0</v>
      </c>
      <c r="M34" s="106"/>
      <c r="N34" s="105">
        <v>4010</v>
      </c>
      <c r="O34" s="106"/>
      <c r="P34" s="105">
        <v>42784</v>
      </c>
      <c r="Q34" s="106"/>
      <c r="R34" s="105">
        <v>0</v>
      </c>
      <c r="S34" s="106"/>
      <c r="T34" s="105">
        <v>42784</v>
      </c>
      <c r="V34" s="124"/>
    </row>
    <row r="35" spans="2:22" s="33" customFormat="1" ht="23.25" customHeight="1">
      <c r="B35" s="103" t="s">
        <v>134</v>
      </c>
      <c r="C35" s="101"/>
      <c r="D35" s="104">
        <v>13</v>
      </c>
      <c r="E35" s="101"/>
      <c r="F35" s="101" t="s">
        <v>57</v>
      </c>
      <c r="G35" s="101"/>
      <c r="H35" s="104">
        <v>0</v>
      </c>
      <c r="I35" s="101"/>
      <c r="J35" s="105">
        <v>0</v>
      </c>
      <c r="K35" s="106"/>
      <c r="L35" s="105">
        <v>0</v>
      </c>
      <c r="M35" s="106"/>
      <c r="N35" s="105">
        <v>0</v>
      </c>
      <c r="O35" s="106"/>
      <c r="P35" s="105">
        <v>30122</v>
      </c>
      <c r="Q35" s="106"/>
      <c r="R35" s="105">
        <v>0</v>
      </c>
      <c r="S35" s="106"/>
      <c r="T35" s="105">
        <v>30122</v>
      </c>
      <c r="V35" s="124"/>
    </row>
    <row r="36" spans="2:22" s="33" customFormat="1" ht="23.25" customHeight="1">
      <c r="B36" s="103" t="s">
        <v>45</v>
      </c>
      <c r="C36" s="101"/>
      <c r="D36" s="104">
        <v>24</v>
      </c>
      <c r="E36" s="101"/>
      <c r="F36" s="101" t="s">
        <v>57</v>
      </c>
      <c r="G36" s="101"/>
      <c r="H36" s="104">
        <v>0</v>
      </c>
      <c r="I36" s="101"/>
      <c r="J36" s="105">
        <v>2888</v>
      </c>
      <c r="K36" s="106"/>
      <c r="L36" s="105">
        <v>0</v>
      </c>
      <c r="M36" s="106"/>
      <c r="N36" s="105">
        <v>2888</v>
      </c>
      <c r="O36" s="106"/>
      <c r="P36" s="105">
        <v>26895</v>
      </c>
      <c r="Q36" s="106"/>
      <c r="R36" s="105">
        <v>0</v>
      </c>
      <c r="S36" s="106"/>
      <c r="T36" s="105">
        <v>26895</v>
      </c>
      <c r="V36" s="124"/>
    </row>
    <row r="37" spans="2:22" s="33" customFormat="1" ht="23.25" customHeight="1">
      <c r="B37" s="103" t="s">
        <v>112</v>
      </c>
      <c r="C37" s="101"/>
      <c r="D37" s="104">
        <v>21</v>
      </c>
      <c r="E37" s="101"/>
      <c r="F37" s="101" t="s">
        <v>57</v>
      </c>
      <c r="G37" s="101"/>
      <c r="H37" s="104">
        <v>0</v>
      </c>
      <c r="I37" s="101"/>
      <c r="J37" s="105">
        <v>4007</v>
      </c>
      <c r="K37" s="106"/>
      <c r="L37" s="105">
        <v>0</v>
      </c>
      <c r="M37" s="106"/>
      <c r="N37" s="105">
        <v>4007</v>
      </c>
      <c r="O37" s="106"/>
      <c r="P37" s="105">
        <v>25261</v>
      </c>
      <c r="Q37" s="106"/>
      <c r="R37" s="105">
        <v>0</v>
      </c>
      <c r="S37" s="106"/>
      <c r="T37" s="105">
        <v>25261</v>
      </c>
      <c r="V37" s="124">
        <v>8.8999999999999999E-3</v>
      </c>
    </row>
    <row r="38" spans="2:22" s="33" customFormat="1" ht="24.75" customHeight="1">
      <c r="B38" s="103" t="s">
        <v>141</v>
      </c>
      <c r="C38" s="101"/>
      <c r="D38" s="104">
        <v>17</v>
      </c>
      <c r="E38" s="101"/>
      <c r="F38" s="101" t="s">
        <v>57</v>
      </c>
      <c r="G38" s="101"/>
      <c r="H38" s="104">
        <v>0</v>
      </c>
      <c r="I38" s="101"/>
      <c r="J38" s="105">
        <v>1283</v>
      </c>
      <c r="K38" s="106"/>
      <c r="L38" s="105">
        <v>0</v>
      </c>
      <c r="M38" s="106"/>
      <c r="N38" s="105">
        <v>1283</v>
      </c>
      <c r="O38" s="106"/>
      <c r="P38" s="105">
        <v>16515</v>
      </c>
      <c r="Q38" s="106"/>
      <c r="R38" s="105">
        <v>0</v>
      </c>
      <c r="S38" s="106"/>
      <c r="T38" s="105">
        <v>16515</v>
      </c>
      <c r="V38" s="124"/>
    </row>
    <row r="39" spans="2:22" s="33" customFormat="1" ht="24.75" customHeight="1">
      <c r="B39" s="103" t="s">
        <v>110</v>
      </c>
      <c r="C39" s="101"/>
      <c r="D39" s="104">
        <v>18</v>
      </c>
      <c r="E39" s="101"/>
      <c r="F39" s="101" t="s">
        <v>57</v>
      </c>
      <c r="G39" s="101"/>
      <c r="H39" s="104">
        <v>0</v>
      </c>
      <c r="I39" s="101"/>
      <c r="J39" s="105">
        <v>0</v>
      </c>
      <c r="K39" s="106"/>
      <c r="L39" s="105">
        <v>0</v>
      </c>
      <c r="M39" s="106"/>
      <c r="N39" s="105">
        <v>0</v>
      </c>
      <c r="O39" s="106"/>
      <c r="P39" s="105">
        <v>11237</v>
      </c>
      <c r="Q39" s="106"/>
      <c r="R39" s="105">
        <v>0</v>
      </c>
      <c r="S39" s="106"/>
      <c r="T39" s="105">
        <v>11237</v>
      </c>
      <c r="V39" s="124"/>
    </row>
    <row r="40" spans="2:22" s="33" customFormat="1" ht="24.75" customHeight="1">
      <c r="B40" s="103" t="s">
        <v>111</v>
      </c>
      <c r="C40" s="101"/>
      <c r="D40" s="104">
        <v>23</v>
      </c>
      <c r="E40" s="101"/>
      <c r="F40" s="101" t="s">
        <v>57</v>
      </c>
      <c r="G40" s="101"/>
      <c r="H40" s="104">
        <v>0</v>
      </c>
      <c r="I40" s="101"/>
      <c r="J40" s="105">
        <v>0</v>
      </c>
      <c r="K40" s="106"/>
      <c r="L40" s="105">
        <v>0</v>
      </c>
      <c r="M40" s="106"/>
      <c r="N40" s="105">
        <v>0</v>
      </c>
      <c r="O40" s="106"/>
      <c r="P40" s="105">
        <v>8644</v>
      </c>
      <c r="Q40" s="106"/>
      <c r="R40" s="105">
        <v>0</v>
      </c>
      <c r="S40" s="106"/>
      <c r="T40" s="105">
        <v>8644</v>
      </c>
      <c r="V40" s="124"/>
    </row>
    <row r="41" spans="2:22" s="33" customFormat="1" ht="24.75" customHeight="1">
      <c r="B41" s="103" t="s">
        <v>130</v>
      </c>
      <c r="C41" s="101"/>
      <c r="D41" s="104">
        <v>13</v>
      </c>
      <c r="E41" s="101"/>
      <c r="F41" s="101" t="s">
        <v>57</v>
      </c>
      <c r="G41" s="101"/>
      <c r="H41" s="104">
        <v>0</v>
      </c>
      <c r="I41" s="101"/>
      <c r="J41" s="105">
        <v>710</v>
      </c>
      <c r="K41" s="106"/>
      <c r="L41" s="105">
        <v>0</v>
      </c>
      <c r="M41" s="106"/>
      <c r="N41" s="105">
        <v>710</v>
      </c>
      <c r="O41" s="106"/>
      <c r="P41" s="105">
        <v>6493</v>
      </c>
      <c r="Q41" s="106"/>
      <c r="R41" s="105">
        <v>0</v>
      </c>
      <c r="S41" s="106"/>
      <c r="T41" s="105">
        <v>6493</v>
      </c>
      <c r="V41" s="124"/>
    </row>
    <row r="42" spans="2:22" s="33" customFormat="1" ht="24.75" customHeight="1">
      <c r="B42" s="103" t="s">
        <v>107</v>
      </c>
      <c r="C42" s="101"/>
      <c r="D42" s="104">
        <v>18</v>
      </c>
      <c r="E42" s="101"/>
      <c r="F42" s="101" t="s">
        <v>57</v>
      </c>
      <c r="G42" s="101"/>
      <c r="H42" s="104">
        <v>0</v>
      </c>
      <c r="I42" s="101"/>
      <c r="J42" s="105">
        <v>411</v>
      </c>
      <c r="K42" s="106"/>
      <c r="L42" s="105">
        <v>0</v>
      </c>
      <c r="M42" s="106"/>
      <c r="N42" s="105">
        <v>411</v>
      </c>
      <c r="O42" s="106"/>
      <c r="P42" s="105">
        <v>4180</v>
      </c>
      <c r="Q42" s="106"/>
      <c r="R42" s="105">
        <v>0</v>
      </c>
      <c r="S42" s="106"/>
      <c r="T42" s="105">
        <v>4180</v>
      </c>
      <c r="V42" s="124"/>
    </row>
    <row r="43" spans="2:22" s="33" customFormat="1" ht="21.75" customHeight="1">
      <c r="B43" s="101"/>
      <c r="C43" s="101"/>
      <c r="D43" s="104"/>
      <c r="E43" s="101"/>
      <c r="F43" s="101"/>
      <c r="G43" s="101"/>
      <c r="H43" s="104"/>
      <c r="I43" s="101"/>
      <c r="J43" s="105"/>
      <c r="K43" s="106"/>
      <c r="L43" s="105">
        <v>0</v>
      </c>
      <c r="M43" s="106"/>
      <c r="N43" s="105"/>
      <c r="O43" s="106"/>
      <c r="P43" s="105"/>
      <c r="Q43" s="106"/>
      <c r="R43" s="105"/>
      <c r="S43" s="106"/>
      <c r="T43" s="105"/>
      <c r="V43" s="124">
        <v>-2.8E-3</v>
      </c>
    </row>
    <row r="44" spans="2:22" s="33" customFormat="1" ht="21.75" customHeight="1" thickBot="1">
      <c r="B44" s="181" t="s">
        <v>84</v>
      </c>
      <c r="C44" s="181"/>
      <c r="D44" s="181"/>
      <c r="E44" s="181"/>
      <c r="F44" s="181"/>
      <c r="G44" s="181"/>
      <c r="H44" s="181"/>
      <c r="I44" s="101"/>
      <c r="J44" s="107">
        <f>SUM(J10:J42)</f>
        <v>4120155480</v>
      </c>
      <c r="K44" s="107"/>
      <c r="L44" s="107">
        <f>SUM(L11:L43)</f>
        <v>0</v>
      </c>
      <c r="M44" s="107"/>
      <c r="N44" s="107">
        <f>SUM(N10:N42)</f>
        <v>4120155480</v>
      </c>
      <c r="O44" s="107"/>
      <c r="P44" s="107">
        <f>SUM(P10:P42)</f>
        <v>35851217141</v>
      </c>
      <c r="Q44" s="107"/>
      <c r="R44" s="107">
        <f>SUM(R10:R42)</f>
        <v>10989985</v>
      </c>
      <c r="S44" s="107"/>
      <c r="T44" s="107">
        <f>SUM(T10:T42)</f>
        <v>35840227156</v>
      </c>
      <c r="V44" s="124">
        <v>-6.1000000000000004E-3</v>
      </c>
    </row>
    <row r="45" spans="2:22" ht="21.75" customHeight="1" thickTop="1"/>
    <row r="46" spans="2:22" ht="21.75" customHeight="1">
      <c r="L46" s="116"/>
      <c r="V46" s="32">
        <f>SUM(V10:V44)</f>
        <v>0.33700000000000002</v>
      </c>
    </row>
    <row r="47" spans="2:22" ht="21.75" customHeight="1">
      <c r="J47" s="57">
        <v>9</v>
      </c>
    </row>
  </sheetData>
  <sortState xmlns:xlrd2="http://schemas.microsoft.com/office/spreadsheetml/2017/richdata2" ref="B10:T42">
    <sortCondition descending="1" ref="T10:T42"/>
  </sortState>
  <mergeCells count="18">
    <mergeCell ref="B6:P6"/>
    <mergeCell ref="B8:H8"/>
    <mergeCell ref="B2:T2"/>
    <mergeCell ref="B3:T3"/>
    <mergeCell ref="B4:T4"/>
    <mergeCell ref="B44:H4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4"/>
  <sheetViews>
    <sheetView rightToLeft="1" topLeftCell="A3" zoomScale="70" zoomScaleNormal="70" zoomScaleSheetLayoutView="70" workbookViewId="0">
      <selection activeCell="AE19" sqref="AE19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86" t="s">
        <v>124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spans="2:28" ht="35.25">
      <c r="B3" s="186" t="s">
        <v>48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2:28" ht="35.25">
      <c r="B4" s="186" t="s">
        <v>276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7" spans="2:28" s="2" customFormat="1" ht="30">
      <c r="B7" s="13" t="s">
        <v>117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1.5" customHeight="1">
      <c r="B8" s="150" t="s">
        <v>1</v>
      </c>
      <c r="D8" s="151" t="s">
        <v>50</v>
      </c>
      <c r="E8" s="151" t="s">
        <v>50</v>
      </c>
      <c r="F8" s="151" t="s">
        <v>50</v>
      </c>
      <c r="G8" s="151" t="s">
        <v>50</v>
      </c>
      <c r="H8" s="151" t="s">
        <v>50</v>
      </c>
      <c r="I8" s="151" t="s">
        <v>50</v>
      </c>
      <c r="J8" s="151" t="s">
        <v>50</v>
      </c>
      <c r="K8" s="151" t="s">
        <v>50</v>
      </c>
      <c r="L8" s="151" t="s">
        <v>50</v>
      </c>
      <c r="N8" s="151" t="s">
        <v>51</v>
      </c>
      <c r="O8" s="151" t="s">
        <v>51</v>
      </c>
      <c r="P8" s="151" t="s">
        <v>51</v>
      </c>
      <c r="Q8" s="151" t="s">
        <v>51</v>
      </c>
      <c r="R8" s="151" t="s">
        <v>51</v>
      </c>
      <c r="S8" s="151" t="s">
        <v>51</v>
      </c>
      <c r="T8" s="151" t="s">
        <v>51</v>
      </c>
      <c r="U8" s="151" t="s">
        <v>51</v>
      </c>
      <c r="V8" s="151" t="s">
        <v>51</v>
      </c>
    </row>
    <row r="9" spans="2:28" s="40" customFormat="1" ht="55.5" customHeight="1">
      <c r="B9" s="150" t="s">
        <v>1</v>
      </c>
      <c r="D9" s="187" t="s">
        <v>69</v>
      </c>
      <c r="E9" s="41"/>
      <c r="F9" s="187" t="s">
        <v>70</v>
      </c>
      <c r="G9" s="41"/>
      <c r="H9" s="187" t="s">
        <v>71</v>
      </c>
      <c r="I9" s="41"/>
      <c r="J9" s="187" t="s">
        <v>41</v>
      </c>
      <c r="K9" s="41"/>
      <c r="L9" s="187" t="s">
        <v>72</v>
      </c>
      <c r="N9" s="187" t="s">
        <v>69</v>
      </c>
      <c r="O9" s="41"/>
      <c r="P9" s="187" t="s">
        <v>70</v>
      </c>
      <c r="Q9" s="41"/>
      <c r="R9" s="187" t="s">
        <v>71</v>
      </c>
      <c r="S9" s="41"/>
      <c r="T9" s="187" t="s">
        <v>41</v>
      </c>
      <c r="U9" s="41"/>
      <c r="V9" s="187" t="s">
        <v>72</v>
      </c>
    </row>
    <row r="10" spans="2:28">
      <c r="B10" s="4" t="s">
        <v>180</v>
      </c>
      <c r="D10" s="81">
        <v>0</v>
      </c>
      <c r="E10" s="146"/>
      <c r="F10" s="81">
        <v>0</v>
      </c>
      <c r="G10" s="146"/>
      <c r="H10" s="81">
        <v>0</v>
      </c>
      <c r="I10" s="146"/>
      <c r="J10" s="81">
        <v>0</v>
      </c>
      <c r="K10" s="146"/>
      <c r="L10" s="147">
        <v>0</v>
      </c>
      <c r="M10" s="146"/>
      <c r="N10" s="81">
        <v>37466400</v>
      </c>
      <c r="O10" s="146"/>
      <c r="P10" s="81">
        <v>0</v>
      </c>
      <c r="Q10" s="146"/>
      <c r="R10" s="81">
        <v>2976630534</v>
      </c>
      <c r="S10" s="146"/>
      <c r="T10" s="81">
        <v>3014096934</v>
      </c>
      <c r="U10" s="146"/>
      <c r="V10" s="39">
        <v>3.8199999999999998E-2</v>
      </c>
    </row>
    <row r="11" spans="2:28">
      <c r="B11" s="4" t="s">
        <v>190</v>
      </c>
      <c r="D11" s="81">
        <v>0</v>
      </c>
      <c r="E11" s="146"/>
      <c r="F11" s="81">
        <v>0</v>
      </c>
      <c r="G11" s="146"/>
      <c r="H11" s="81">
        <v>0</v>
      </c>
      <c r="I11" s="146"/>
      <c r="J11" s="81">
        <v>0</v>
      </c>
      <c r="K11" s="146"/>
      <c r="L11" s="147">
        <v>0</v>
      </c>
      <c r="M11" s="146"/>
      <c r="N11" s="81">
        <v>0</v>
      </c>
      <c r="O11" s="146"/>
      <c r="P11" s="81">
        <v>0</v>
      </c>
      <c r="Q11" s="146"/>
      <c r="R11" s="81">
        <v>1665032823</v>
      </c>
      <c r="S11" s="146"/>
      <c r="T11" s="81">
        <v>1665032823</v>
      </c>
      <c r="U11" s="146"/>
      <c r="V11" s="39">
        <v>2.1100000000000001E-2</v>
      </c>
    </row>
    <row r="12" spans="2:28">
      <c r="B12" s="4" t="s">
        <v>226</v>
      </c>
      <c r="D12" s="81">
        <v>0</v>
      </c>
      <c r="E12" s="146"/>
      <c r="F12" s="81">
        <v>1007736821</v>
      </c>
      <c r="G12" s="146"/>
      <c r="H12" s="81">
        <v>0</v>
      </c>
      <c r="I12" s="146"/>
      <c r="J12" s="81">
        <v>1007736821</v>
      </c>
      <c r="K12" s="146"/>
      <c r="L12" s="147">
        <v>0.13070000000000001</v>
      </c>
      <c r="M12" s="146"/>
      <c r="N12" s="81">
        <v>0</v>
      </c>
      <c r="O12" s="146"/>
      <c r="P12" s="81">
        <v>1336819008</v>
      </c>
      <c r="Q12" s="146"/>
      <c r="R12" s="81">
        <v>0</v>
      </c>
      <c r="S12" s="146"/>
      <c r="T12" s="81">
        <v>1336819008</v>
      </c>
      <c r="U12" s="146"/>
      <c r="V12" s="39">
        <v>1.6899999999999998E-2</v>
      </c>
    </row>
    <row r="13" spans="2:28">
      <c r="B13" s="4" t="s">
        <v>192</v>
      </c>
      <c r="D13" s="81">
        <v>0</v>
      </c>
      <c r="E13" s="146"/>
      <c r="F13" s="81">
        <v>55158642</v>
      </c>
      <c r="G13" s="146"/>
      <c r="H13" s="81">
        <v>0</v>
      </c>
      <c r="I13" s="146"/>
      <c r="J13" s="81">
        <v>55158642</v>
      </c>
      <c r="K13" s="146"/>
      <c r="L13" s="147">
        <v>7.1999999999999998E-3</v>
      </c>
      <c r="M13" s="146"/>
      <c r="N13" s="81">
        <v>0</v>
      </c>
      <c r="O13" s="146"/>
      <c r="P13" s="81">
        <v>454369305</v>
      </c>
      <c r="Q13" s="146"/>
      <c r="R13" s="81">
        <v>877603410</v>
      </c>
      <c r="S13" s="146"/>
      <c r="T13" s="81">
        <v>1331972715</v>
      </c>
      <c r="U13" s="146"/>
      <c r="V13" s="39">
        <v>1.6899999999999998E-2</v>
      </c>
    </row>
    <row r="14" spans="2:28">
      <c r="B14" s="4" t="s">
        <v>193</v>
      </c>
      <c r="D14" s="81">
        <v>0</v>
      </c>
      <c r="E14" s="146"/>
      <c r="F14" s="81">
        <v>0</v>
      </c>
      <c r="G14" s="146"/>
      <c r="H14" s="81">
        <v>0</v>
      </c>
      <c r="I14" s="146"/>
      <c r="J14" s="81">
        <v>0</v>
      </c>
      <c r="K14" s="146"/>
      <c r="L14" s="147">
        <v>0</v>
      </c>
      <c r="M14" s="146"/>
      <c r="N14" s="81">
        <v>338500000</v>
      </c>
      <c r="O14" s="146"/>
      <c r="P14" s="81">
        <v>0</v>
      </c>
      <c r="Q14" s="146"/>
      <c r="R14" s="81">
        <v>823226291</v>
      </c>
      <c r="S14" s="146"/>
      <c r="T14" s="81">
        <v>1161726291</v>
      </c>
      <c r="U14" s="146"/>
      <c r="V14" s="39">
        <v>1.47E-2</v>
      </c>
    </row>
    <row r="15" spans="2:28">
      <c r="B15" s="4" t="s">
        <v>199</v>
      </c>
      <c r="D15" s="81">
        <v>0</v>
      </c>
      <c r="E15" s="146"/>
      <c r="F15" s="81">
        <v>250203578</v>
      </c>
      <c r="G15" s="146"/>
      <c r="H15" s="81">
        <v>0</v>
      </c>
      <c r="I15" s="146"/>
      <c r="J15" s="81">
        <v>250203578</v>
      </c>
      <c r="K15" s="146"/>
      <c r="L15" s="147">
        <v>3.2399999999999998E-2</v>
      </c>
      <c r="M15" s="146"/>
      <c r="N15" s="81">
        <v>0</v>
      </c>
      <c r="O15" s="146"/>
      <c r="P15" s="81">
        <v>416425423</v>
      </c>
      <c r="Q15" s="146"/>
      <c r="R15" s="81">
        <v>626004524</v>
      </c>
      <c r="S15" s="146"/>
      <c r="T15" s="81">
        <v>1042429947</v>
      </c>
      <c r="U15" s="146"/>
      <c r="V15" s="39">
        <v>1.32E-2</v>
      </c>
    </row>
    <row r="16" spans="2:28">
      <c r="B16" s="4" t="s">
        <v>14</v>
      </c>
      <c r="D16" s="81">
        <v>0</v>
      </c>
      <c r="E16" s="146"/>
      <c r="F16" s="81">
        <v>-116303850</v>
      </c>
      <c r="G16" s="146"/>
      <c r="H16" s="81">
        <v>0</v>
      </c>
      <c r="I16" s="146"/>
      <c r="J16" s="81">
        <v>-116303850</v>
      </c>
      <c r="K16" s="146"/>
      <c r="L16" s="147">
        <v>-1.5100000000000001E-2</v>
      </c>
      <c r="M16" s="146"/>
      <c r="N16" s="81">
        <v>566037500</v>
      </c>
      <c r="O16" s="146"/>
      <c r="P16" s="81">
        <v>313125726</v>
      </c>
      <c r="Q16" s="146"/>
      <c r="R16" s="81">
        <v>-133802521</v>
      </c>
      <c r="S16" s="146"/>
      <c r="T16" s="81">
        <v>745360705</v>
      </c>
      <c r="U16" s="146"/>
      <c r="V16" s="39">
        <v>9.4000000000000004E-3</v>
      </c>
    </row>
    <row r="17" spans="2:22">
      <c r="B17" s="4" t="s">
        <v>177</v>
      </c>
      <c r="D17" s="81">
        <v>0</v>
      </c>
      <c r="E17" s="146"/>
      <c r="F17" s="81">
        <v>-95428800</v>
      </c>
      <c r="G17" s="146"/>
      <c r="H17" s="81">
        <v>0</v>
      </c>
      <c r="I17" s="146"/>
      <c r="J17" s="81">
        <v>-95428800</v>
      </c>
      <c r="K17" s="146"/>
      <c r="L17" s="147">
        <v>-1.24E-2</v>
      </c>
      <c r="M17" s="146"/>
      <c r="N17" s="81">
        <v>1040000000</v>
      </c>
      <c r="O17" s="146"/>
      <c r="P17" s="81">
        <v>-328036516</v>
      </c>
      <c r="Q17" s="146"/>
      <c r="R17" s="81">
        <v>-297419699</v>
      </c>
      <c r="S17" s="146"/>
      <c r="T17" s="81">
        <v>414543785</v>
      </c>
      <c r="U17" s="146"/>
      <c r="V17" s="39">
        <v>5.1999999999999998E-3</v>
      </c>
    </row>
    <row r="18" spans="2:22">
      <c r="B18" s="4" t="s">
        <v>198</v>
      </c>
      <c r="D18" s="81">
        <v>0</v>
      </c>
      <c r="E18" s="146"/>
      <c r="F18" s="81">
        <v>0</v>
      </c>
      <c r="G18" s="146"/>
      <c r="H18" s="81">
        <v>0</v>
      </c>
      <c r="I18" s="146"/>
      <c r="J18" s="81">
        <v>0</v>
      </c>
      <c r="K18" s="146"/>
      <c r="L18" s="147">
        <v>0</v>
      </c>
      <c r="M18" s="146"/>
      <c r="N18" s="81">
        <v>0</v>
      </c>
      <c r="O18" s="146"/>
      <c r="P18" s="81">
        <v>0</v>
      </c>
      <c r="Q18" s="146"/>
      <c r="R18" s="81">
        <v>354097252</v>
      </c>
      <c r="S18" s="146"/>
      <c r="T18" s="81">
        <v>354097252</v>
      </c>
      <c r="U18" s="146"/>
      <c r="V18" s="39">
        <v>4.4999999999999997E-3</v>
      </c>
    </row>
    <row r="19" spans="2:22">
      <c r="B19" s="4" t="s">
        <v>264</v>
      </c>
      <c r="D19" s="81">
        <v>0</v>
      </c>
      <c r="E19" s="146"/>
      <c r="F19" s="81">
        <v>83102580</v>
      </c>
      <c r="G19" s="146"/>
      <c r="H19" s="81">
        <v>0</v>
      </c>
      <c r="I19" s="146"/>
      <c r="J19" s="81">
        <v>83102580</v>
      </c>
      <c r="K19" s="146"/>
      <c r="L19" s="147">
        <v>1.0800000000000001E-2</v>
      </c>
      <c r="M19" s="146"/>
      <c r="N19" s="81">
        <v>0</v>
      </c>
      <c r="O19" s="146"/>
      <c r="P19" s="81">
        <v>267414661</v>
      </c>
      <c r="Q19" s="146"/>
      <c r="R19" s="81">
        <v>0</v>
      </c>
      <c r="S19" s="146"/>
      <c r="T19" s="81">
        <v>267414661</v>
      </c>
      <c r="U19" s="146"/>
      <c r="V19" s="39">
        <v>3.3999999999999998E-3</v>
      </c>
    </row>
    <row r="20" spans="2:22">
      <c r="B20" s="4" t="s">
        <v>252</v>
      </c>
      <c r="D20" s="81">
        <v>0</v>
      </c>
      <c r="E20" s="146"/>
      <c r="F20" s="81">
        <v>0</v>
      </c>
      <c r="G20" s="146"/>
      <c r="H20" s="81">
        <v>0</v>
      </c>
      <c r="I20" s="146"/>
      <c r="J20" s="81">
        <v>0</v>
      </c>
      <c r="K20" s="146"/>
      <c r="L20" s="147">
        <v>0</v>
      </c>
      <c r="M20" s="146"/>
      <c r="N20" s="81">
        <v>0</v>
      </c>
      <c r="O20" s="146"/>
      <c r="P20" s="81">
        <v>0</v>
      </c>
      <c r="Q20" s="146"/>
      <c r="R20" s="81">
        <v>245716542</v>
      </c>
      <c r="S20" s="146"/>
      <c r="T20" s="81">
        <v>245716542</v>
      </c>
      <c r="U20" s="146"/>
      <c r="V20" s="39">
        <v>3.0999999999999999E-3</v>
      </c>
    </row>
    <row r="21" spans="2:22">
      <c r="B21" s="4" t="s">
        <v>151</v>
      </c>
      <c r="D21" s="81">
        <v>0</v>
      </c>
      <c r="E21" s="146"/>
      <c r="F21" s="81">
        <v>0</v>
      </c>
      <c r="G21" s="146"/>
      <c r="H21" s="81">
        <v>0</v>
      </c>
      <c r="I21" s="146"/>
      <c r="J21" s="81">
        <v>0</v>
      </c>
      <c r="K21" s="146"/>
      <c r="L21" s="147">
        <v>0</v>
      </c>
      <c r="M21" s="146"/>
      <c r="N21" s="81">
        <v>405146080</v>
      </c>
      <c r="O21" s="146"/>
      <c r="P21" s="81">
        <v>-172031783</v>
      </c>
      <c r="Q21" s="146"/>
      <c r="R21" s="81">
        <v>0</v>
      </c>
      <c r="S21" s="146"/>
      <c r="T21" s="81">
        <v>233114297</v>
      </c>
      <c r="U21" s="146"/>
      <c r="V21" s="39">
        <v>3.0000000000000001E-3</v>
      </c>
    </row>
    <row r="22" spans="2:22">
      <c r="B22" s="4" t="s">
        <v>253</v>
      </c>
      <c r="D22" s="81">
        <v>0</v>
      </c>
      <c r="E22" s="146"/>
      <c r="F22" s="81">
        <v>44235225</v>
      </c>
      <c r="G22" s="146"/>
      <c r="H22" s="81">
        <v>0</v>
      </c>
      <c r="I22" s="146"/>
      <c r="J22" s="81">
        <v>44235225</v>
      </c>
      <c r="K22" s="146"/>
      <c r="L22" s="147">
        <v>5.7000000000000002E-3</v>
      </c>
      <c r="M22" s="146"/>
      <c r="N22" s="81">
        <v>0</v>
      </c>
      <c r="O22" s="146"/>
      <c r="P22" s="81">
        <v>167187475</v>
      </c>
      <c r="Q22" s="146"/>
      <c r="R22" s="81">
        <v>0</v>
      </c>
      <c r="S22" s="146"/>
      <c r="T22" s="81">
        <v>167187475</v>
      </c>
      <c r="U22" s="146"/>
      <c r="V22" s="39">
        <v>2.0999999999999999E-3</v>
      </c>
    </row>
    <row r="23" spans="2:22">
      <c r="B23" s="4" t="s">
        <v>251</v>
      </c>
      <c r="D23" s="81">
        <v>0</v>
      </c>
      <c r="E23" s="146"/>
      <c r="F23" s="81">
        <v>3479175</v>
      </c>
      <c r="G23" s="146"/>
      <c r="H23" s="81">
        <v>0</v>
      </c>
      <c r="I23" s="146"/>
      <c r="J23" s="81">
        <v>3479175</v>
      </c>
      <c r="K23" s="146"/>
      <c r="L23" s="147">
        <v>5.0000000000000001E-4</v>
      </c>
      <c r="M23" s="146"/>
      <c r="N23" s="81">
        <v>0</v>
      </c>
      <c r="O23" s="146"/>
      <c r="P23" s="81">
        <v>96695298</v>
      </c>
      <c r="Q23" s="146"/>
      <c r="R23" s="81">
        <v>0</v>
      </c>
      <c r="S23" s="146"/>
      <c r="T23" s="81">
        <v>96695298</v>
      </c>
      <c r="U23" s="146"/>
      <c r="V23" s="39">
        <v>1.1999999999999999E-3</v>
      </c>
    </row>
    <row r="24" spans="2:22">
      <c r="B24" s="4" t="s">
        <v>250</v>
      </c>
      <c r="D24" s="81">
        <v>0</v>
      </c>
      <c r="E24" s="146"/>
      <c r="F24" s="81">
        <v>-9916302</v>
      </c>
      <c r="G24" s="146"/>
      <c r="H24" s="81">
        <v>0</v>
      </c>
      <c r="I24" s="146"/>
      <c r="J24" s="81">
        <v>-9916302</v>
      </c>
      <c r="K24" s="146"/>
      <c r="L24" s="147">
        <v>-1.2999999999999999E-3</v>
      </c>
      <c r="M24" s="146"/>
      <c r="N24" s="81">
        <v>0</v>
      </c>
      <c r="O24" s="146"/>
      <c r="P24" s="81">
        <v>22590617</v>
      </c>
      <c r="Q24" s="146"/>
      <c r="R24" s="81">
        <v>58952145</v>
      </c>
      <c r="S24" s="146"/>
      <c r="T24" s="81">
        <v>81542762</v>
      </c>
      <c r="U24" s="146"/>
      <c r="V24" s="39">
        <v>1E-3</v>
      </c>
    </row>
    <row r="25" spans="2:22">
      <c r="B25" s="4" t="s">
        <v>270</v>
      </c>
      <c r="D25" s="81">
        <v>0</v>
      </c>
      <c r="E25" s="146"/>
      <c r="F25" s="81">
        <v>-45626895</v>
      </c>
      <c r="G25" s="146"/>
      <c r="H25" s="81">
        <v>0</v>
      </c>
      <c r="I25" s="146"/>
      <c r="J25" s="81">
        <v>-45626895</v>
      </c>
      <c r="K25" s="146"/>
      <c r="L25" s="147">
        <v>-5.8999999999999999E-3</v>
      </c>
      <c r="M25" s="146"/>
      <c r="N25" s="81">
        <v>0</v>
      </c>
      <c r="O25" s="146"/>
      <c r="P25" s="81">
        <v>76776343</v>
      </c>
      <c r="Q25" s="146"/>
      <c r="R25" s="81">
        <v>0</v>
      </c>
      <c r="S25" s="146"/>
      <c r="T25" s="81">
        <v>76776343</v>
      </c>
      <c r="U25" s="146"/>
      <c r="V25" s="39">
        <v>1E-3</v>
      </c>
    </row>
    <row r="26" spans="2:22">
      <c r="B26" s="4" t="s">
        <v>153</v>
      </c>
      <c r="D26" s="81">
        <v>0</v>
      </c>
      <c r="E26" s="146"/>
      <c r="F26" s="81">
        <v>0</v>
      </c>
      <c r="G26" s="146"/>
      <c r="H26" s="81">
        <v>0</v>
      </c>
      <c r="I26" s="146"/>
      <c r="J26" s="81">
        <v>0</v>
      </c>
      <c r="K26" s="146"/>
      <c r="L26" s="147">
        <v>0</v>
      </c>
      <c r="M26" s="146"/>
      <c r="N26" s="81">
        <v>0</v>
      </c>
      <c r="O26" s="146"/>
      <c r="P26" s="81">
        <v>0</v>
      </c>
      <c r="Q26" s="146"/>
      <c r="R26" s="81">
        <v>35299354</v>
      </c>
      <c r="S26" s="146"/>
      <c r="T26" s="81">
        <v>35299354</v>
      </c>
      <c r="U26" s="146"/>
      <c r="V26" s="39">
        <v>4.0000000000000002E-4</v>
      </c>
    </row>
    <row r="27" spans="2:22">
      <c r="B27" s="4" t="s">
        <v>217</v>
      </c>
      <c r="D27" s="81">
        <v>0</v>
      </c>
      <c r="E27" s="146"/>
      <c r="F27" s="81">
        <v>1623379081</v>
      </c>
      <c r="G27" s="146"/>
      <c r="H27" s="81">
        <v>120184624</v>
      </c>
      <c r="I27" s="146"/>
      <c r="J27" s="81">
        <v>1743563705</v>
      </c>
      <c r="K27" s="146"/>
      <c r="L27" s="147">
        <v>0.2261</v>
      </c>
      <c r="M27" s="146"/>
      <c r="N27" s="81">
        <v>0</v>
      </c>
      <c r="O27" s="146"/>
      <c r="P27" s="81">
        <v>-94080871</v>
      </c>
      <c r="Q27" s="146"/>
      <c r="R27" s="81">
        <v>120184624</v>
      </c>
      <c r="S27" s="146"/>
      <c r="T27" s="81">
        <v>26103753</v>
      </c>
      <c r="U27" s="146"/>
      <c r="V27" s="39">
        <v>2.9999999999999997E-4</v>
      </c>
    </row>
    <row r="28" spans="2:22">
      <c r="B28" s="4" t="s">
        <v>194</v>
      </c>
      <c r="D28" s="81">
        <v>0</v>
      </c>
      <c r="E28" s="146"/>
      <c r="F28" s="81">
        <v>0</v>
      </c>
      <c r="G28" s="146"/>
      <c r="H28" s="81">
        <v>0</v>
      </c>
      <c r="I28" s="146"/>
      <c r="J28" s="81">
        <v>0</v>
      </c>
      <c r="K28" s="146"/>
      <c r="L28" s="147">
        <v>0</v>
      </c>
      <c r="M28" s="146"/>
      <c r="N28" s="81">
        <v>0</v>
      </c>
      <c r="O28" s="146"/>
      <c r="P28" s="81">
        <v>0</v>
      </c>
      <c r="Q28" s="146"/>
      <c r="R28" s="81">
        <v>6559540</v>
      </c>
      <c r="S28" s="146"/>
      <c r="T28" s="81">
        <v>6559540</v>
      </c>
      <c r="U28" s="146"/>
      <c r="V28" s="39">
        <v>1E-4</v>
      </c>
    </row>
    <row r="29" spans="2:22">
      <c r="B29" s="4" t="s">
        <v>206</v>
      </c>
      <c r="D29" s="81">
        <v>0</v>
      </c>
      <c r="E29" s="146"/>
      <c r="F29" s="81">
        <v>0</v>
      </c>
      <c r="G29" s="146"/>
      <c r="H29" s="81">
        <v>0</v>
      </c>
      <c r="I29" s="146"/>
      <c r="J29" s="81">
        <v>0</v>
      </c>
      <c r="K29" s="146"/>
      <c r="L29" s="147">
        <v>0</v>
      </c>
      <c r="M29" s="146"/>
      <c r="N29" s="81">
        <v>0</v>
      </c>
      <c r="O29" s="146"/>
      <c r="P29" s="81">
        <v>0</v>
      </c>
      <c r="Q29" s="146"/>
      <c r="R29" s="81">
        <v>590986</v>
      </c>
      <c r="S29" s="146"/>
      <c r="T29" s="81">
        <v>590986</v>
      </c>
      <c r="U29" s="146"/>
      <c r="V29" s="39">
        <v>0</v>
      </c>
    </row>
    <row r="30" spans="2:22">
      <c r="B30" s="4" t="s">
        <v>170</v>
      </c>
      <c r="D30" s="81">
        <v>0</v>
      </c>
      <c r="E30" s="146"/>
      <c r="F30" s="81">
        <v>0</v>
      </c>
      <c r="G30" s="146"/>
      <c r="H30" s="81">
        <v>0</v>
      </c>
      <c r="I30" s="146"/>
      <c r="J30" s="81">
        <v>0</v>
      </c>
      <c r="K30" s="146"/>
      <c r="L30" s="147">
        <v>0</v>
      </c>
      <c r="M30" s="146"/>
      <c r="N30" s="81">
        <v>0</v>
      </c>
      <c r="O30" s="146"/>
      <c r="P30" s="81">
        <v>0</v>
      </c>
      <c r="Q30" s="146"/>
      <c r="R30" s="81">
        <v>91817</v>
      </c>
      <c r="S30" s="146"/>
      <c r="T30" s="81">
        <v>91817</v>
      </c>
      <c r="U30" s="146"/>
      <c r="V30" s="39">
        <v>0</v>
      </c>
    </row>
    <row r="31" spans="2:22">
      <c r="B31" s="4" t="s">
        <v>152</v>
      </c>
      <c r="D31" s="81">
        <v>0</v>
      </c>
      <c r="E31" s="146"/>
      <c r="F31" s="81">
        <v>0</v>
      </c>
      <c r="G31" s="146"/>
      <c r="H31" s="81">
        <v>0</v>
      </c>
      <c r="I31" s="146"/>
      <c r="J31" s="81">
        <v>0</v>
      </c>
      <c r="K31" s="146"/>
      <c r="L31" s="147">
        <v>0</v>
      </c>
      <c r="M31" s="146"/>
      <c r="N31" s="81">
        <v>0</v>
      </c>
      <c r="O31" s="146"/>
      <c r="P31" s="81">
        <v>0</v>
      </c>
      <c r="Q31" s="146"/>
      <c r="R31" s="81">
        <v>-9700</v>
      </c>
      <c r="S31" s="146"/>
      <c r="T31" s="81">
        <v>-9700</v>
      </c>
      <c r="U31" s="146"/>
      <c r="V31" s="39">
        <v>0</v>
      </c>
    </row>
    <row r="32" spans="2:22">
      <c r="B32" s="4" t="s">
        <v>154</v>
      </c>
      <c r="D32" s="81">
        <v>0</v>
      </c>
      <c r="E32" s="146"/>
      <c r="F32" s="81">
        <v>0</v>
      </c>
      <c r="G32" s="146"/>
      <c r="H32" s="81">
        <v>0</v>
      </c>
      <c r="I32" s="146"/>
      <c r="J32" s="81">
        <v>0</v>
      </c>
      <c r="K32" s="146"/>
      <c r="L32" s="147">
        <v>0</v>
      </c>
      <c r="M32" s="146"/>
      <c r="N32" s="81">
        <v>0</v>
      </c>
      <c r="O32" s="146"/>
      <c r="P32" s="81">
        <v>0</v>
      </c>
      <c r="Q32" s="146"/>
      <c r="R32" s="81">
        <v>-19662</v>
      </c>
      <c r="S32" s="146"/>
      <c r="T32" s="81">
        <v>-19662</v>
      </c>
      <c r="U32" s="146"/>
      <c r="V32" s="39">
        <v>0</v>
      </c>
    </row>
    <row r="33" spans="2:22">
      <c r="B33" s="4" t="s">
        <v>13</v>
      </c>
      <c r="D33" s="81">
        <v>0</v>
      </c>
      <c r="E33" s="146"/>
      <c r="F33" s="81">
        <v>0</v>
      </c>
      <c r="G33" s="146"/>
      <c r="H33" s="81">
        <v>0</v>
      </c>
      <c r="I33" s="146"/>
      <c r="J33" s="81">
        <v>0</v>
      </c>
      <c r="K33" s="146"/>
      <c r="L33" s="147">
        <v>0</v>
      </c>
      <c r="M33" s="146"/>
      <c r="N33" s="81">
        <v>0</v>
      </c>
      <c r="O33" s="146"/>
      <c r="P33" s="81">
        <v>0</v>
      </c>
      <c r="Q33" s="146"/>
      <c r="R33" s="81">
        <v>-478120</v>
      </c>
      <c r="S33" s="146"/>
      <c r="T33" s="81">
        <v>-478120</v>
      </c>
      <c r="U33" s="146"/>
      <c r="V33" s="39">
        <v>0</v>
      </c>
    </row>
    <row r="34" spans="2:22">
      <c r="B34" s="4" t="s">
        <v>271</v>
      </c>
      <c r="D34" s="81">
        <v>0</v>
      </c>
      <c r="E34" s="146"/>
      <c r="F34" s="81">
        <v>-73659105</v>
      </c>
      <c r="G34" s="146"/>
      <c r="H34" s="81">
        <v>0</v>
      </c>
      <c r="I34" s="146"/>
      <c r="J34" s="81">
        <v>-73659105</v>
      </c>
      <c r="K34" s="146"/>
      <c r="L34" s="147">
        <v>-9.5999999999999992E-3</v>
      </c>
      <c r="M34" s="146"/>
      <c r="N34" s="81">
        <v>0</v>
      </c>
      <c r="O34" s="146"/>
      <c r="P34" s="81">
        <v>-12393857</v>
      </c>
      <c r="Q34" s="146"/>
      <c r="R34" s="81">
        <v>0</v>
      </c>
      <c r="S34" s="146"/>
      <c r="T34" s="81">
        <v>-12393857</v>
      </c>
      <c r="U34" s="146"/>
      <c r="V34" s="39">
        <v>-2.0000000000000001E-4</v>
      </c>
    </row>
    <row r="35" spans="2:22">
      <c r="B35" s="4" t="s">
        <v>155</v>
      </c>
      <c r="D35" s="81">
        <v>0</v>
      </c>
      <c r="E35" s="146"/>
      <c r="F35" s="81">
        <v>0</v>
      </c>
      <c r="G35" s="146"/>
      <c r="H35" s="81">
        <v>0</v>
      </c>
      <c r="I35" s="146"/>
      <c r="J35" s="81">
        <v>0</v>
      </c>
      <c r="K35" s="146"/>
      <c r="L35" s="147">
        <v>0</v>
      </c>
      <c r="M35" s="146"/>
      <c r="N35" s="81">
        <v>0</v>
      </c>
      <c r="O35" s="146"/>
      <c r="P35" s="81">
        <v>0</v>
      </c>
      <c r="Q35" s="146"/>
      <c r="R35" s="81">
        <v>-342698777</v>
      </c>
      <c r="S35" s="146"/>
      <c r="T35" s="81">
        <v>-342698777</v>
      </c>
      <c r="U35" s="146"/>
      <c r="V35" s="39">
        <v>-4.3E-3</v>
      </c>
    </row>
    <row r="36" spans="2:22">
      <c r="B36" s="4" t="s">
        <v>218</v>
      </c>
      <c r="D36" s="81">
        <v>0</v>
      </c>
      <c r="E36" s="146"/>
      <c r="F36" s="81">
        <v>-155475562</v>
      </c>
      <c r="G36" s="146"/>
      <c r="H36" s="81">
        <v>0</v>
      </c>
      <c r="I36" s="146"/>
      <c r="J36" s="81">
        <v>-155475562</v>
      </c>
      <c r="K36" s="146"/>
      <c r="L36" s="147">
        <v>-2.0199999999999999E-2</v>
      </c>
      <c r="M36" s="146"/>
      <c r="N36" s="81">
        <v>0</v>
      </c>
      <c r="O36" s="146"/>
      <c r="P36" s="81">
        <v>-425158114</v>
      </c>
      <c r="Q36" s="146"/>
      <c r="R36" s="81">
        <v>-8461581</v>
      </c>
      <c r="S36" s="146"/>
      <c r="T36" s="81">
        <v>-433619695</v>
      </c>
      <c r="U36" s="146"/>
      <c r="V36" s="39">
        <v>-5.4999999999999997E-3</v>
      </c>
    </row>
    <row r="37" spans="2:22">
      <c r="B37" s="4" t="s">
        <v>227</v>
      </c>
      <c r="D37" s="81">
        <v>0</v>
      </c>
      <c r="E37" s="146"/>
      <c r="F37" s="81">
        <v>0</v>
      </c>
      <c r="G37" s="146"/>
      <c r="H37" s="81">
        <v>0</v>
      </c>
      <c r="I37" s="146"/>
      <c r="J37" s="81">
        <v>0</v>
      </c>
      <c r="K37" s="146"/>
      <c r="L37" s="147">
        <v>0</v>
      </c>
      <c r="M37" s="146"/>
      <c r="N37" s="81">
        <v>0</v>
      </c>
      <c r="O37" s="146"/>
      <c r="P37" s="81">
        <v>0</v>
      </c>
      <c r="Q37" s="146"/>
      <c r="R37" s="81">
        <v>-531308456</v>
      </c>
      <c r="S37" s="146"/>
      <c r="T37" s="81">
        <v>-531308456</v>
      </c>
      <c r="U37" s="146"/>
      <c r="V37" s="39">
        <v>-6.7000000000000002E-3</v>
      </c>
    </row>
    <row r="38" spans="2:22">
      <c r="B38" s="4" t="s">
        <v>179</v>
      </c>
      <c r="D38" s="81">
        <v>0</v>
      </c>
      <c r="E38" s="146"/>
      <c r="F38" s="81">
        <v>118291950</v>
      </c>
      <c r="G38" s="146"/>
      <c r="H38" s="81">
        <v>0</v>
      </c>
      <c r="I38" s="146"/>
      <c r="J38" s="81">
        <v>118291950</v>
      </c>
      <c r="K38" s="146"/>
      <c r="L38" s="147">
        <v>1.5299999999999999E-2</v>
      </c>
      <c r="M38" s="146"/>
      <c r="N38" s="81">
        <v>1800000000</v>
      </c>
      <c r="O38" s="146"/>
      <c r="P38" s="81">
        <v>-2992090500</v>
      </c>
      <c r="Q38" s="146"/>
      <c r="R38" s="81">
        <v>-464218920</v>
      </c>
      <c r="S38" s="146"/>
      <c r="T38" s="81">
        <v>-1656309420</v>
      </c>
      <c r="U38" s="146"/>
      <c r="V38" s="39">
        <v>-2.1000000000000001E-2</v>
      </c>
    </row>
    <row r="39" spans="2:22" ht="29.25" customHeight="1">
      <c r="B39" s="4" t="s">
        <v>191</v>
      </c>
      <c r="D39" s="81">
        <v>0</v>
      </c>
      <c r="E39" s="146"/>
      <c r="F39" s="81">
        <v>0</v>
      </c>
      <c r="G39" s="146"/>
      <c r="H39" s="81">
        <v>0</v>
      </c>
      <c r="I39" s="146"/>
      <c r="J39" s="81">
        <v>0</v>
      </c>
      <c r="K39" s="146"/>
      <c r="L39" s="147">
        <v>0</v>
      </c>
      <c r="M39" s="146"/>
      <c r="N39" s="81">
        <v>297000000</v>
      </c>
      <c r="O39" s="146"/>
      <c r="P39" s="81">
        <v>0</v>
      </c>
      <c r="Q39" s="146"/>
      <c r="R39" s="81">
        <v>-2220031962</v>
      </c>
      <c r="S39" s="146"/>
      <c r="T39" s="81">
        <v>-1923031962</v>
      </c>
      <c r="U39" s="146"/>
      <c r="V39" s="39">
        <v>-2.4400000000000002E-2</v>
      </c>
    </row>
    <row r="40" spans="2:22">
      <c r="D40" s="81"/>
      <c r="E40" s="146"/>
      <c r="F40" s="81"/>
      <c r="G40" s="146"/>
      <c r="H40" s="81"/>
      <c r="I40" s="146"/>
      <c r="J40" s="81"/>
      <c r="K40" s="146"/>
      <c r="L40" s="147"/>
      <c r="M40" s="146"/>
      <c r="N40" s="81"/>
      <c r="O40" s="146"/>
      <c r="P40" s="81"/>
      <c r="Q40" s="146"/>
      <c r="R40" s="81"/>
      <c r="S40" s="146"/>
      <c r="T40" s="81"/>
      <c r="U40" s="146"/>
      <c r="V40" s="39"/>
    </row>
    <row r="41" spans="2:22" ht="21.75" thickBot="1">
      <c r="B41" s="43" t="s">
        <v>84</v>
      </c>
      <c r="D41" s="86">
        <f>SUM(D10:D39)</f>
        <v>0</v>
      </c>
      <c r="E41" s="6"/>
      <c r="F41" s="86">
        <f>SUM(F10:F39)</f>
        <v>2689176538</v>
      </c>
      <c r="G41" s="6"/>
      <c r="H41" s="86">
        <f>SUM(H10:H39)</f>
        <v>120184624</v>
      </c>
      <c r="I41" s="6"/>
      <c r="J41" s="86">
        <f>SUM(J10:J39)</f>
        <v>2809361162</v>
      </c>
      <c r="K41" s="6"/>
      <c r="L41" s="132">
        <f>SUM(L10:L40)</f>
        <v>0.36420000000000002</v>
      </c>
      <c r="M41" s="6"/>
      <c r="N41" s="86">
        <f>SUM(N10:N39)</f>
        <v>4484149980</v>
      </c>
      <c r="O41" s="6"/>
      <c r="P41" s="86">
        <f>SUM(P10:P39)</f>
        <v>-872387785</v>
      </c>
      <c r="Q41" s="6"/>
      <c r="R41" s="86">
        <f>SUM(R10:R39)</f>
        <v>3791540444</v>
      </c>
      <c r="S41" s="6"/>
      <c r="T41" s="86">
        <f>SUM(T10:T40)</f>
        <v>7403302639</v>
      </c>
      <c r="U41" s="6"/>
      <c r="V41" s="83">
        <f>SUM(V10:V39)</f>
        <v>9.3599999999999947E-2</v>
      </c>
    </row>
    <row r="42" spans="2:22" ht="21.75" thickTop="1"/>
    <row r="43" spans="2:22" ht="30">
      <c r="L43" s="55">
        <v>10</v>
      </c>
      <c r="T43" s="28"/>
    </row>
    <row r="44" spans="2:22">
      <c r="T44" s="28"/>
    </row>
  </sheetData>
  <sortState xmlns:xlrd2="http://schemas.microsoft.com/office/spreadsheetml/2017/richdata2" ref="B10:V39">
    <sortCondition descending="1" ref="T10:T3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view="pageBreakPreview" zoomScale="85" zoomScaleNormal="110" zoomScaleSheetLayoutView="85" workbookViewId="0">
      <selection activeCell="T18" sqref="T1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30">
      <c r="B4" s="149" t="s">
        <v>276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ht="67.5" customHeight="1"/>
    <row r="6" spans="2:28" ht="30">
      <c r="B6" s="168" t="s">
        <v>118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37" customFormat="1" ht="24">
      <c r="B7" s="190" t="s">
        <v>1</v>
      </c>
      <c r="D7" s="189" t="s">
        <v>58</v>
      </c>
      <c r="E7" s="189" t="s">
        <v>58</v>
      </c>
      <c r="F7" s="189" t="s">
        <v>58</v>
      </c>
      <c r="G7" s="189" t="s">
        <v>58</v>
      </c>
      <c r="H7" s="189" t="s">
        <v>58</v>
      </c>
      <c r="J7" s="189" t="s">
        <v>50</v>
      </c>
      <c r="K7" s="189" t="s">
        <v>50</v>
      </c>
      <c r="L7" s="189" t="s">
        <v>50</v>
      </c>
      <c r="M7" s="189" t="s">
        <v>50</v>
      </c>
      <c r="N7" s="189" t="s">
        <v>50</v>
      </c>
      <c r="P7" s="189" t="s">
        <v>51</v>
      </c>
      <c r="Q7" s="189" t="s">
        <v>51</v>
      </c>
      <c r="R7" s="189" t="s">
        <v>51</v>
      </c>
      <c r="S7" s="189" t="s">
        <v>51</v>
      </c>
      <c r="T7" s="189" t="s">
        <v>51</v>
      </c>
    </row>
    <row r="8" spans="2:28" s="37" customFormat="1" ht="63.75" customHeight="1">
      <c r="B8" s="190" t="s">
        <v>1</v>
      </c>
      <c r="D8" s="188" t="s">
        <v>59</v>
      </c>
      <c r="E8" s="56"/>
      <c r="F8" s="188" t="s">
        <v>60</v>
      </c>
      <c r="G8" s="56"/>
      <c r="H8" s="188" t="s">
        <v>61</v>
      </c>
      <c r="J8" s="188" t="s">
        <v>62</v>
      </c>
      <c r="K8" s="56"/>
      <c r="L8" s="188" t="s">
        <v>55</v>
      </c>
      <c r="M8" s="56"/>
      <c r="N8" s="188" t="s">
        <v>63</v>
      </c>
      <c r="P8" s="188" t="s">
        <v>62</v>
      </c>
      <c r="Q8" s="56"/>
      <c r="R8" s="188" t="s">
        <v>55</v>
      </c>
      <c r="S8" s="56"/>
      <c r="T8" s="188" t="s">
        <v>63</v>
      </c>
    </row>
    <row r="9" spans="2:28" s="37" customFormat="1" ht="24">
      <c r="B9" s="125" t="s">
        <v>179</v>
      </c>
      <c r="D9" s="94" t="s">
        <v>234</v>
      </c>
      <c r="F9" s="94">
        <v>400000</v>
      </c>
      <c r="H9" s="94">
        <v>4500</v>
      </c>
      <c r="J9" s="94">
        <v>0</v>
      </c>
      <c r="L9" s="94">
        <v>0</v>
      </c>
      <c r="N9" s="94">
        <v>0</v>
      </c>
      <c r="P9" s="85">
        <v>1800000000</v>
      </c>
      <c r="R9" s="94">
        <v>0</v>
      </c>
      <c r="T9" s="85">
        <v>1800000000</v>
      </c>
    </row>
    <row r="10" spans="2:28" s="37" customFormat="1" ht="24">
      <c r="B10" s="125" t="s">
        <v>177</v>
      </c>
      <c r="D10" s="94" t="s">
        <v>235</v>
      </c>
      <c r="F10" s="94">
        <v>520000</v>
      </c>
      <c r="H10" s="94">
        <v>2000</v>
      </c>
      <c r="J10" s="94">
        <v>0</v>
      </c>
      <c r="L10" s="94">
        <v>0</v>
      </c>
      <c r="N10" s="94">
        <v>0</v>
      </c>
      <c r="P10" s="85">
        <v>1040000000</v>
      </c>
      <c r="R10" s="94">
        <v>0</v>
      </c>
      <c r="T10" s="85">
        <v>1040000000</v>
      </c>
    </row>
    <row r="11" spans="2:28" s="37" customFormat="1" ht="24">
      <c r="B11" s="125" t="s">
        <v>14</v>
      </c>
      <c r="D11" s="94" t="s">
        <v>236</v>
      </c>
      <c r="F11" s="94">
        <v>1132075</v>
      </c>
      <c r="H11" s="94">
        <v>500</v>
      </c>
      <c r="J11" s="94">
        <v>0</v>
      </c>
      <c r="L11" s="94">
        <v>0</v>
      </c>
      <c r="N11" s="94">
        <v>0</v>
      </c>
      <c r="P11" s="85">
        <v>566037500</v>
      </c>
      <c r="R11" s="94">
        <v>0</v>
      </c>
      <c r="T11" s="85">
        <v>566037500</v>
      </c>
    </row>
    <row r="12" spans="2:28" s="37" customFormat="1" ht="24">
      <c r="B12" s="125" t="s">
        <v>151</v>
      </c>
      <c r="D12" s="94" t="s">
        <v>237</v>
      </c>
      <c r="F12" s="94">
        <v>36434</v>
      </c>
      <c r="H12" s="94">
        <v>11120</v>
      </c>
      <c r="J12" s="94">
        <v>0</v>
      </c>
      <c r="L12" s="94">
        <v>0</v>
      </c>
      <c r="N12" s="94">
        <v>0</v>
      </c>
      <c r="P12" s="85">
        <v>405146080</v>
      </c>
      <c r="R12" s="94">
        <v>0</v>
      </c>
      <c r="T12" s="85">
        <v>405146080</v>
      </c>
    </row>
    <row r="13" spans="2:28" s="37" customFormat="1" ht="24">
      <c r="B13" s="125" t="s">
        <v>193</v>
      </c>
      <c r="D13" s="94" t="s">
        <v>160</v>
      </c>
      <c r="F13" s="94">
        <v>500000</v>
      </c>
      <c r="H13" s="94">
        <v>677</v>
      </c>
      <c r="J13" s="94">
        <v>0</v>
      </c>
      <c r="L13" s="94">
        <v>0</v>
      </c>
      <c r="N13" s="94">
        <v>0</v>
      </c>
      <c r="P13" s="85">
        <v>338500000</v>
      </c>
      <c r="R13" s="94">
        <v>0</v>
      </c>
      <c r="T13" s="85">
        <v>338500000</v>
      </c>
    </row>
    <row r="14" spans="2:28" s="37" customFormat="1" ht="24">
      <c r="B14" s="125" t="s">
        <v>191</v>
      </c>
      <c r="D14" s="94" t="s">
        <v>238</v>
      </c>
      <c r="F14" s="94">
        <v>27000</v>
      </c>
      <c r="H14" s="94">
        <v>11000</v>
      </c>
      <c r="J14" s="94">
        <v>0</v>
      </c>
      <c r="L14" s="94">
        <v>0</v>
      </c>
      <c r="N14" s="94">
        <v>0</v>
      </c>
      <c r="P14" s="85">
        <v>297000000</v>
      </c>
      <c r="R14" s="94">
        <v>0</v>
      </c>
      <c r="T14" s="85">
        <v>297000000</v>
      </c>
    </row>
    <row r="15" spans="2:28" s="37" customFormat="1" ht="24">
      <c r="B15" s="125" t="s">
        <v>180</v>
      </c>
      <c r="D15" s="94" t="s">
        <v>224</v>
      </c>
      <c r="F15" s="94">
        <v>93666</v>
      </c>
      <c r="H15" s="94">
        <v>400</v>
      </c>
      <c r="J15" s="94">
        <v>0</v>
      </c>
      <c r="L15" s="94">
        <v>0</v>
      </c>
      <c r="N15" s="94">
        <v>0</v>
      </c>
      <c r="P15" s="85">
        <v>37466400</v>
      </c>
      <c r="R15" s="94">
        <v>0</v>
      </c>
      <c r="T15" s="85">
        <v>37466400</v>
      </c>
    </row>
    <row r="16" spans="2:28" s="37" customFormat="1" ht="24">
      <c r="B16" s="94"/>
      <c r="C16" s="95"/>
      <c r="D16" s="94"/>
      <c r="E16" s="95"/>
      <c r="F16" s="94"/>
      <c r="G16" s="95"/>
      <c r="H16" s="94"/>
      <c r="I16" s="95"/>
      <c r="J16" s="94"/>
      <c r="K16" s="95"/>
      <c r="L16" s="121"/>
      <c r="M16" s="95"/>
      <c r="N16" s="94"/>
      <c r="O16" s="95"/>
      <c r="P16" s="94"/>
      <c r="Q16" s="95"/>
      <c r="R16" s="94"/>
      <c r="S16" s="95"/>
      <c r="T16" s="94"/>
      <c r="V16" s="123">
        <v>7.9000000000000008E-3</v>
      </c>
    </row>
    <row r="17" spans="2:22" ht="21.75" thickBot="1">
      <c r="B17" s="89" t="s">
        <v>84</v>
      </c>
      <c r="C17" s="129"/>
      <c r="D17" s="129"/>
      <c r="E17" s="129"/>
      <c r="F17" s="89">
        <f>SUM(F9:F16)</f>
        <v>2709175</v>
      </c>
      <c r="G17" s="89"/>
      <c r="H17" s="89">
        <f>SUM(H9:H16)</f>
        <v>30197</v>
      </c>
      <c r="I17" s="88"/>
      <c r="J17" s="87">
        <f>SUM(J9:J16)</f>
        <v>0</v>
      </c>
      <c r="K17" s="88"/>
      <c r="L17" s="87">
        <f>SUM(L9:L16)</f>
        <v>0</v>
      </c>
      <c r="M17" s="88"/>
      <c r="N17" s="87">
        <f>SUM(N9:N16)</f>
        <v>0</v>
      </c>
      <c r="O17" s="88"/>
      <c r="P17" s="87">
        <f>SUM(P9:P16)</f>
        <v>4484149980</v>
      </c>
      <c r="Q17" s="88"/>
      <c r="R17" s="87">
        <f>SUM(R9:R16)</f>
        <v>0</v>
      </c>
      <c r="S17" s="88"/>
      <c r="T17" s="87">
        <f>SUM(T9:T16)</f>
        <v>4484149980</v>
      </c>
      <c r="V17" s="117">
        <v>7.7999999999999996E-3</v>
      </c>
    </row>
    <row r="18" spans="2:22" ht="21.75" thickTop="1">
      <c r="L18"/>
      <c r="V18" s="117">
        <v>6.6E-3</v>
      </c>
    </row>
    <row r="19" spans="2:22" ht="30">
      <c r="J19" s="50">
        <v>11</v>
      </c>
      <c r="L19"/>
      <c r="V19" s="117">
        <v>5.1000000000000004E-3</v>
      </c>
    </row>
    <row r="20" spans="2:22">
      <c r="L20"/>
      <c r="V20" s="117">
        <v>4.1000000000000003E-3</v>
      </c>
    </row>
    <row r="21" spans="2:22">
      <c r="L21"/>
      <c r="V21" s="117">
        <v>2.7000000000000001E-3</v>
      </c>
    </row>
    <row r="22" spans="2:22">
      <c r="L22"/>
      <c r="V22" s="117">
        <v>1.6999999999999999E-3</v>
      </c>
    </row>
    <row r="23" spans="2:22">
      <c r="L23"/>
      <c r="V23" s="117">
        <v>1.4E-3</v>
      </c>
    </row>
    <row r="24" spans="2:22">
      <c r="L24"/>
      <c r="V24" s="117">
        <v>6.9999999999999999E-4</v>
      </c>
    </row>
    <row r="25" spans="2:22">
      <c r="L25"/>
      <c r="V25" s="117">
        <v>0</v>
      </c>
    </row>
    <row r="26" spans="2:22">
      <c r="L26"/>
      <c r="V26" s="117">
        <v>0</v>
      </c>
    </row>
    <row r="27" spans="2:22">
      <c r="L27"/>
      <c r="V27" s="117">
        <v>0</v>
      </c>
    </row>
    <row r="28" spans="2:22">
      <c r="L28"/>
      <c r="V28" s="117">
        <v>0</v>
      </c>
    </row>
    <row r="29" spans="2:22">
      <c r="L29"/>
      <c r="V29" s="117">
        <v>-1E-4</v>
      </c>
    </row>
    <row r="30" spans="2:22">
      <c r="L30"/>
      <c r="V30" s="117">
        <v>-1E-3</v>
      </c>
    </row>
    <row r="31" spans="2:22">
      <c r="L31"/>
      <c r="V31" s="117">
        <v>-2.8E-3</v>
      </c>
    </row>
    <row r="32" spans="2:22">
      <c r="L32"/>
      <c r="V32" s="117">
        <v>-6.1000000000000004E-3</v>
      </c>
    </row>
    <row r="33" spans="12:22">
      <c r="L33"/>
    </row>
    <row r="34" spans="12:22">
      <c r="L34" s="115"/>
      <c r="V34" s="2">
        <f>SUM(V16:V32)</f>
        <v>2.7999999999999997E-2</v>
      </c>
    </row>
  </sheetData>
  <mergeCells count="17"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9"/>
  <sheetViews>
    <sheetView rightToLeft="1" view="pageBreakPreview" topLeftCell="A8" zoomScale="55" zoomScaleNormal="55" zoomScaleSheetLayoutView="55" workbookViewId="0">
      <selection activeCell="R45" sqref="R45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51" t="s">
        <v>124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>
      <c r="B3" s="151" t="s">
        <v>48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>
      <c r="B4" s="151" t="s">
        <v>276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/>
    <row r="6" spans="2:28" s="2" customFormat="1" ht="30">
      <c r="B6" s="13" t="s">
        <v>119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>
      <c r="B8" s="150" t="s">
        <v>1</v>
      </c>
      <c r="D8" s="151" t="s">
        <v>50</v>
      </c>
      <c r="E8" s="151" t="s">
        <v>50</v>
      </c>
      <c r="F8" s="151" t="s">
        <v>50</v>
      </c>
      <c r="G8" s="151" t="s">
        <v>50</v>
      </c>
      <c r="H8" s="151" t="s">
        <v>50</v>
      </c>
      <c r="I8" s="151" t="s">
        <v>50</v>
      </c>
      <c r="J8" s="151" t="s">
        <v>50</v>
      </c>
      <c r="L8" s="151" t="s">
        <v>51</v>
      </c>
      <c r="M8" s="151" t="s">
        <v>51</v>
      </c>
      <c r="N8" s="151" t="s">
        <v>51</v>
      </c>
      <c r="O8" s="151" t="s">
        <v>51</v>
      </c>
      <c r="P8" s="151" t="s">
        <v>51</v>
      </c>
      <c r="Q8" s="151" t="s">
        <v>51</v>
      </c>
      <c r="R8" s="151" t="s">
        <v>51</v>
      </c>
    </row>
    <row r="9" spans="2:28" ht="57" customHeight="1">
      <c r="B9" s="150" t="s">
        <v>1</v>
      </c>
      <c r="D9" s="154" t="s">
        <v>5</v>
      </c>
      <c r="E9" s="48"/>
      <c r="F9" s="154" t="s">
        <v>65</v>
      </c>
      <c r="G9" s="48"/>
      <c r="H9" s="154" t="s">
        <v>66</v>
      </c>
      <c r="I9" s="48"/>
      <c r="J9" s="154" t="s">
        <v>67</v>
      </c>
      <c r="K9" s="36"/>
      <c r="L9" s="154" t="s">
        <v>5</v>
      </c>
      <c r="M9" s="48"/>
      <c r="N9" s="154" t="s">
        <v>65</v>
      </c>
      <c r="O9" s="48"/>
      <c r="P9" s="154" t="s">
        <v>66</v>
      </c>
      <c r="Q9" s="48"/>
      <c r="R9" s="188" t="s">
        <v>67</v>
      </c>
    </row>
    <row r="10" spans="2:28" ht="21.75" customHeight="1">
      <c r="B10" s="108" t="s">
        <v>181</v>
      </c>
      <c r="D10" s="84">
        <v>72400</v>
      </c>
      <c r="E10" s="6"/>
      <c r="F10" s="84">
        <v>51876562468</v>
      </c>
      <c r="G10" s="6"/>
      <c r="H10" s="84">
        <v>53161172721</v>
      </c>
      <c r="I10" s="6"/>
      <c r="J10" s="84">
        <v>-1284610252</v>
      </c>
      <c r="K10" s="6"/>
      <c r="L10" s="84">
        <v>72400</v>
      </c>
      <c r="M10" s="6"/>
      <c r="N10" s="84">
        <v>51876562468</v>
      </c>
      <c r="O10" s="6"/>
      <c r="P10" s="84">
        <v>41027143035</v>
      </c>
      <c r="Q10" s="6"/>
      <c r="R10" s="84">
        <v>10849419433</v>
      </c>
      <c r="V10" s="45">
        <v>6.5500000000000003E-2</v>
      </c>
    </row>
    <row r="11" spans="2:28" ht="21.75" customHeight="1">
      <c r="B11" s="29" t="s">
        <v>156</v>
      </c>
      <c r="D11" s="85">
        <v>31100</v>
      </c>
      <c r="E11" s="6"/>
      <c r="F11" s="85">
        <v>31020638390</v>
      </c>
      <c r="G11" s="6"/>
      <c r="H11" s="85">
        <v>30809849702</v>
      </c>
      <c r="I11" s="6"/>
      <c r="J11" s="85">
        <v>210788688</v>
      </c>
      <c r="K11" s="6"/>
      <c r="L11" s="85">
        <v>31100</v>
      </c>
      <c r="M11" s="6"/>
      <c r="N11" s="85">
        <v>31020638390</v>
      </c>
      <c r="O11" s="6"/>
      <c r="P11" s="85">
        <v>27673983180</v>
      </c>
      <c r="Q11" s="6"/>
      <c r="R11" s="85">
        <v>3346655210</v>
      </c>
      <c r="V11" s="45">
        <v>5.4600000000000003E-2</v>
      </c>
    </row>
    <row r="12" spans="2:28" ht="21.75" customHeight="1">
      <c r="B12" s="29" t="s">
        <v>99</v>
      </c>
      <c r="D12" s="85">
        <v>14491</v>
      </c>
      <c r="E12" s="6"/>
      <c r="F12" s="85">
        <v>13229768499</v>
      </c>
      <c r="G12" s="6"/>
      <c r="H12" s="85">
        <v>12909618910</v>
      </c>
      <c r="I12" s="6"/>
      <c r="J12" s="85">
        <v>320149589</v>
      </c>
      <c r="K12" s="6"/>
      <c r="L12" s="85">
        <v>14491</v>
      </c>
      <c r="M12" s="6"/>
      <c r="N12" s="85">
        <v>13229768499</v>
      </c>
      <c r="O12" s="6"/>
      <c r="P12" s="85">
        <v>10670687087</v>
      </c>
      <c r="Q12" s="6"/>
      <c r="R12" s="85">
        <v>2559081412</v>
      </c>
      <c r="V12" s="45">
        <v>5.3400000000000003E-2</v>
      </c>
    </row>
    <row r="13" spans="2:28" ht="21.75" customHeight="1">
      <c r="B13" s="29" t="s">
        <v>226</v>
      </c>
      <c r="D13" s="85">
        <v>8246459</v>
      </c>
      <c r="E13" s="6"/>
      <c r="F13" s="85">
        <v>20444297066</v>
      </c>
      <c r="G13" s="6"/>
      <c r="H13" s="85">
        <v>19436560245</v>
      </c>
      <c r="I13" s="6"/>
      <c r="J13" s="85">
        <v>1007736821</v>
      </c>
      <c r="K13" s="6"/>
      <c r="L13" s="85">
        <v>8246459</v>
      </c>
      <c r="M13" s="6"/>
      <c r="N13" s="85">
        <v>20444297066</v>
      </c>
      <c r="O13" s="6"/>
      <c r="P13" s="85">
        <v>19107478058</v>
      </c>
      <c r="Q13" s="6"/>
      <c r="R13" s="85">
        <v>1336819008</v>
      </c>
      <c r="V13" s="45">
        <v>4.36E-2</v>
      </c>
    </row>
    <row r="14" spans="2:28" ht="21.75" customHeight="1">
      <c r="B14" s="29" t="s">
        <v>243</v>
      </c>
      <c r="D14" s="85">
        <v>12200</v>
      </c>
      <c r="E14" s="6"/>
      <c r="F14" s="85">
        <v>10262048466</v>
      </c>
      <c r="G14" s="6"/>
      <c r="H14" s="85">
        <v>10145181452</v>
      </c>
      <c r="I14" s="6"/>
      <c r="J14" s="85">
        <v>116867014</v>
      </c>
      <c r="K14" s="6"/>
      <c r="L14" s="85">
        <v>12200</v>
      </c>
      <c r="M14" s="6"/>
      <c r="N14" s="85">
        <v>10262048466</v>
      </c>
      <c r="O14" s="6"/>
      <c r="P14" s="85">
        <v>9413505887</v>
      </c>
      <c r="Q14" s="6"/>
      <c r="R14" s="85">
        <v>848542579</v>
      </c>
      <c r="V14" s="45">
        <v>2.8000000000000001E-2</v>
      </c>
    </row>
    <row r="15" spans="2:28" ht="21.75" customHeight="1">
      <c r="B15" s="29" t="s">
        <v>184</v>
      </c>
      <c r="D15" s="85">
        <v>7000</v>
      </c>
      <c r="E15" s="6"/>
      <c r="F15" s="85">
        <v>4827178915</v>
      </c>
      <c r="G15" s="6"/>
      <c r="H15" s="85">
        <v>6752651653</v>
      </c>
      <c r="I15" s="6"/>
      <c r="J15" s="85">
        <v>-1925472737</v>
      </c>
      <c r="K15" s="6"/>
      <c r="L15" s="85">
        <v>7000</v>
      </c>
      <c r="M15" s="6"/>
      <c r="N15" s="85">
        <v>4827178915</v>
      </c>
      <c r="O15" s="6"/>
      <c r="P15" s="85">
        <v>3981665650</v>
      </c>
      <c r="Q15" s="6"/>
      <c r="R15" s="85">
        <v>845513265</v>
      </c>
      <c r="V15" s="45">
        <v>2.2200000000000001E-2</v>
      </c>
    </row>
    <row r="16" spans="2:28" ht="21.75" customHeight="1">
      <c r="B16" s="29" t="s">
        <v>246</v>
      </c>
      <c r="D16" s="85">
        <v>7000</v>
      </c>
      <c r="E16" s="6"/>
      <c r="F16" s="85">
        <v>6232468160</v>
      </c>
      <c r="G16" s="6"/>
      <c r="H16" s="85">
        <v>6137250421</v>
      </c>
      <c r="I16" s="6"/>
      <c r="J16" s="85">
        <v>95217739</v>
      </c>
      <c r="K16" s="6"/>
      <c r="L16" s="85">
        <v>7000</v>
      </c>
      <c r="M16" s="6"/>
      <c r="N16" s="85">
        <v>6232468160</v>
      </c>
      <c r="O16" s="6"/>
      <c r="P16" s="85">
        <v>5692031493</v>
      </c>
      <c r="Q16" s="6"/>
      <c r="R16" s="85">
        <v>540436667</v>
      </c>
      <c r="V16" s="45">
        <v>1.9199999999999998E-2</v>
      </c>
    </row>
    <row r="17" spans="2:22" ht="21.75" customHeight="1">
      <c r="B17" s="29" t="s">
        <v>101</v>
      </c>
      <c r="D17" s="85">
        <v>5810</v>
      </c>
      <c r="E17" s="6"/>
      <c r="F17" s="85">
        <v>4957639954</v>
      </c>
      <c r="G17" s="6"/>
      <c r="H17" s="85">
        <v>5038882207</v>
      </c>
      <c r="I17" s="6"/>
      <c r="J17" s="85">
        <v>-81242252</v>
      </c>
      <c r="K17" s="6"/>
      <c r="L17" s="85">
        <v>5810</v>
      </c>
      <c r="M17" s="6"/>
      <c r="N17" s="85">
        <v>4957639954</v>
      </c>
      <c r="O17" s="6"/>
      <c r="P17" s="85">
        <v>4475351698</v>
      </c>
      <c r="Q17" s="6"/>
      <c r="R17" s="85">
        <v>482288256</v>
      </c>
      <c r="V17" s="45">
        <v>1.38E-2</v>
      </c>
    </row>
    <row r="18" spans="2:22" ht="21.75" customHeight="1">
      <c r="B18" s="29" t="s">
        <v>192</v>
      </c>
      <c r="D18" s="85">
        <v>69361</v>
      </c>
      <c r="E18" s="6"/>
      <c r="F18" s="85">
        <v>1891941408</v>
      </c>
      <c r="G18" s="6"/>
      <c r="H18" s="85">
        <v>1836782766</v>
      </c>
      <c r="I18" s="6"/>
      <c r="J18" s="85">
        <v>55158642</v>
      </c>
      <c r="K18" s="6"/>
      <c r="L18" s="85">
        <v>69361</v>
      </c>
      <c r="M18" s="6"/>
      <c r="N18" s="85">
        <v>1891941408</v>
      </c>
      <c r="O18" s="6"/>
      <c r="P18" s="85">
        <v>1437572103</v>
      </c>
      <c r="Q18" s="6"/>
      <c r="R18" s="85">
        <v>454369305</v>
      </c>
      <c r="V18" s="45">
        <v>1.32E-2</v>
      </c>
    </row>
    <row r="19" spans="2:22" ht="21.75" customHeight="1">
      <c r="B19" s="29" t="s">
        <v>199</v>
      </c>
      <c r="D19" s="85">
        <v>181080</v>
      </c>
      <c r="E19" s="6"/>
      <c r="F19" s="85">
        <v>4793468545</v>
      </c>
      <c r="G19" s="6"/>
      <c r="H19" s="85">
        <v>4543264967</v>
      </c>
      <c r="I19" s="6"/>
      <c r="J19" s="85">
        <v>250203578</v>
      </c>
      <c r="K19" s="6"/>
      <c r="L19" s="85">
        <v>181080</v>
      </c>
      <c r="M19" s="6"/>
      <c r="N19" s="85">
        <v>4793468545</v>
      </c>
      <c r="O19" s="6"/>
      <c r="P19" s="85">
        <v>4377043122</v>
      </c>
      <c r="Q19" s="6"/>
      <c r="R19" s="85">
        <v>416425423</v>
      </c>
      <c r="V19" s="45">
        <v>1.21E-2</v>
      </c>
    </row>
    <row r="20" spans="2:22" ht="27" customHeight="1">
      <c r="B20" s="29" t="s">
        <v>98</v>
      </c>
      <c r="D20" s="85">
        <v>6000</v>
      </c>
      <c r="E20" s="6"/>
      <c r="F20" s="85">
        <v>5031665845</v>
      </c>
      <c r="G20" s="6"/>
      <c r="H20" s="85">
        <v>4964280061</v>
      </c>
      <c r="I20" s="6"/>
      <c r="J20" s="85">
        <v>67385784</v>
      </c>
      <c r="K20" s="6"/>
      <c r="L20" s="85">
        <v>6000</v>
      </c>
      <c r="M20" s="6"/>
      <c r="N20" s="85">
        <v>5031665845</v>
      </c>
      <c r="O20" s="6"/>
      <c r="P20" s="85">
        <v>4650242703</v>
      </c>
      <c r="Q20" s="6"/>
      <c r="R20" s="85">
        <v>381423142</v>
      </c>
      <c r="V20" s="45">
        <v>1.14E-2</v>
      </c>
    </row>
    <row r="21" spans="2:22" ht="27" customHeight="1">
      <c r="B21" s="29" t="s">
        <v>104</v>
      </c>
      <c r="D21" s="85">
        <v>8000</v>
      </c>
      <c r="E21" s="6"/>
      <c r="F21" s="85">
        <v>7967355655</v>
      </c>
      <c r="G21" s="6"/>
      <c r="H21" s="85">
        <v>7991207331</v>
      </c>
      <c r="I21" s="6"/>
      <c r="J21" s="85">
        <v>-23851676</v>
      </c>
      <c r="K21" s="6"/>
      <c r="L21" s="85">
        <v>8000</v>
      </c>
      <c r="M21" s="6"/>
      <c r="N21" s="85">
        <v>7967355655</v>
      </c>
      <c r="O21" s="6"/>
      <c r="P21" s="85">
        <v>7598622500</v>
      </c>
      <c r="Q21" s="6"/>
      <c r="R21" s="85">
        <v>368733155</v>
      </c>
      <c r="V21" s="45"/>
    </row>
    <row r="22" spans="2:22" ht="27" customHeight="1">
      <c r="B22" s="29" t="s">
        <v>150</v>
      </c>
      <c r="D22" s="85">
        <v>2196</v>
      </c>
      <c r="E22" s="6"/>
      <c r="F22" s="85">
        <v>1733069876</v>
      </c>
      <c r="G22" s="6"/>
      <c r="H22" s="85">
        <v>1722072105</v>
      </c>
      <c r="I22" s="6"/>
      <c r="J22" s="85">
        <v>10997771</v>
      </c>
      <c r="K22" s="6"/>
      <c r="L22" s="85">
        <v>2196</v>
      </c>
      <c r="M22" s="6"/>
      <c r="N22" s="85">
        <v>1733069876</v>
      </c>
      <c r="O22" s="6"/>
      <c r="P22" s="85">
        <v>1414428748</v>
      </c>
      <c r="Q22" s="6"/>
      <c r="R22" s="85">
        <v>318641128</v>
      </c>
      <c r="V22" s="45"/>
    </row>
    <row r="23" spans="2:22" ht="27" customHeight="1">
      <c r="B23" s="29" t="s">
        <v>258</v>
      </c>
      <c r="D23" s="85">
        <v>5900</v>
      </c>
      <c r="E23" s="6"/>
      <c r="F23" s="85">
        <v>5123374620</v>
      </c>
      <c r="G23" s="6"/>
      <c r="H23" s="85">
        <v>5061536130</v>
      </c>
      <c r="I23" s="6"/>
      <c r="J23" s="85">
        <v>61838490</v>
      </c>
      <c r="K23" s="6"/>
      <c r="L23" s="85">
        <v>5900</v>
      </c>
      <c r="M23" s="6"/>
      <c r="N23" s="85">
        <v>5123374620</v>
      </c>
      <c r="O23" s="6"/>
      <c r="P23" s="85">
        <v>4804820710</v>
      </c>
      <c r="Q23" s="6"/>
      <c r="R23" s="85">
        <v>318553910</v>
      </c>
      <c r="V23" s="45"/>
    </row>
    <row r="24" spans="2:22" ht="21.75" customHeight="1">
      <c r="B24" s="29" t="s">
        <v>14</v>
      </c>
      <c r="D24" s="85">
        <v>900000</v>
      </c>
      <c r="E24" s="6"/>
      <c r="F24" s="85">
        <v>5582584800</v>
      </c>
      <c r="G24" s="6"/>
      <c r="H24" s="85">
        <v>5698888650</v>
      </c>
      <c r="I24" s="6"/>
      <c r="J24" s="85">
        <v>-116303850</v>
      </c>
      <c r="K24" s="6"/>
      <c r="L24" s="85">
        <v>900000</v>
      </c>
      <c r="M24" s="6"/>
      <c r="N24" s="85">
        <v>5582584800</v>
      </c>
      <c r="O24" s="6"/>
      <c r="P24" s="85">
        <v>5269459074</v>
      </c>
      <c r="Q24" s="6"/>
      <c r="R24" s="85">
        <v>313125726</v>
      </c>
      <c r="V24" s="45">
        <v>8.8999999999999999E-3</v>
      </c>
    </row>
    <row r="25" spans="2:22" ht="21.75" customHeight="1">
      <c r="B25" s="29" t="s">
        <v>264</v>
      </c>
      <c r="D25" s="85">
        <v>40000</v>
      </c>
      <c r="E25" s="6"/>
      <c r="F25" s="85">
        <v>1972195200</v>
      </c>
      <c r="G25" s="6"/>
      <c r="H25" s="85">
        <v>1889092620</v>
      </c>
      <c r="I25" s="6"/>
      <c r="J25" s="85">
        <v>83102580</v>
      </c>
      <c r="K25" s="6"/>
      <c r="L25" s="85">
        <v>40000</v>
      </c>
      <c r="M25" s="6"/>
      <c r="N25" s="85">
        <v>1972195200</v>
      </c>
      <c r="O25" s="6"/>
      <c r="P25" s="85">
        <v>1704780539</v>
      </c>
      <c r="Q25" s="6"/>
      <c r="R25" s="85">
        <v>267414661</v>
      </c>
      <c r="V25" s="45">
        <v>8.3999999999999995E-3</v>
      </c>
    </row>
    <row r="26" spans="2:22" ht="21.75" customHeight="1">
      <c r="B26" s="29" t="s">
        <v>221</v>
      </c>
      <c r="D26" s="85">
        <v>9800</v>
      </c>
      <c r="E26" s="6"/>
      <c r="F26" s="85">
        <v>7835061437</v>
      </c>
      <c r="G26" s="6"/>
      <c r="H26" s="85">
        <v>7658157675</v>
      </c>
      <c r="I26" s="6"/>
      <c r="J26" s="85">
        <v>176903762</v>
      </c>
      <c r="K26" s="6"/>
      <c r="L26" s="85">
        <v>9800</v>
      </c>
      <c r="M26" s="6"/>
      <c r="N26" s="85">
        <v>7835061437</v>
      </c>
      <c r="O26" s="6"/>
      <c r="P26" s="85">
        <v>7611041246</v>
      </c>
      <c r="Q26" s="6"/>
      <c r="R26" s="85">
        <v>224020191</v>
      </c>
      <c r="V26" s="45">
        <v>7.9000000000000008E-3</v>
      </c>
    </row>
    <row r="27" spans="2:22" ht="21.75" customHeight="1">
      <c r="B27" s="29" t="s">
        <v>103</v>
      </c>
      <c r="D27" s="85">
        <v>1100</v>
      </c>
      <c r="E27" s="6"/>
      <c r="F27" s="85">
        <v>909171082</v>
      </c>
      <c r="G27" s="6"/>
      <c r="H27" s="85">
        <v>898332547</v>
      </c>
      <c r="I27" s="6"/>
      <c r="J27" s="85">
        <v>10838535</v>
      </c>
      <c r="K27" s="6"/>
      <c r="L27" s="85">
        <v>1100</v>
      </c>
      <c r="M27" s="6"/>
      <c r="N27" s="85">
        <v>909171082</v>
      </c>
      <c r="O27" s="6"/>
      <c r="P27" s="85">
        <v>740635193</v>
      </c>
      <c r="Q27" s="6"/>
      <c r="R27" s="85">
        <v>168535889</v>
      </c>
      <c r="V27" s="45">
        <v>7.7999999999999996E-3</v>
      </c>
    </row>
    <row r="28" spans="2:22" ht="21.75" customHeight="1">
      <c r="B28" s="29" t="s">
        <v>268</v>
      </c>
      <c r="D28" s="85">
        <v>7000</v>
      </c>
      <c r="E28" s="6"/>
      <c r="F28" s="85">
        <v>4643203266</v>
      </c>
      <c r="G28" s="6"/>
      <c r="H28" s="85">
        <v>4656430868</v>
      </c>
      <c r="I28" s="6"/>
      <c r="J28" s="85">
        <v>-13227601</v>
      </c>
      <c r="K28" s="6"/>
      <c r="L28" s="85">
        <v>7000</v>
      </c>
      <c r="M28" s="6"/>
      <c r="N28" s="85">
        <v>4643203266</v>
      </c>
      <c r="O28" s="6"/>
      <c r="P28" s="85">
        <v>4475911109</v>
      </c>
      <c r="Q28" s="6"/>
      <c r="R28" s="85">
        <v>167292157</v>
      </c>
      <c r="V28" s="45">
        <v>6.6E-3</v>
      </c>
    </row>
    <row r="29" spans="2:22" ht="21.75" customHeight="1">
      <c r="B29" s="29" t="s">
        <v>253</v>
      </c>
      <c r="D29" s="85">
        <v>50000</v>
      </c>
      <c r="E29" s="6"/>
      <c r="F29" s="85">
        <v>990073800</v>
      </c>
      <c r="G29" s="6"/>
      <c r="H29" s="85">
        <v>945838575</v>
      </c>
      <c r="I29" s="6"/>
      <c r="J29" s="85">
        <v>44235225</v>
      </c>
      <c r="K29" s="6"/>
      <c r="L29" s="85">
        <v>50000</v>
      </c>
      <c r="M29" s="6"/>
      <c r="N29" s="85">
        <v>990073800</v>
      </c>
      <c r="O29" s="6"/>
      <c r="P29" s="85">
        <v>822886325</v>
      </c>
      <c r="Q29" s="6"/>
      <c r="R29" s="85">
        <v>167187475</v>
      </c>
      <c r="V29" s="45">
        <v>5.1000000000000004E-3</v>
      </c>
    </row>
    <row r="30" spans="2:22" ht="21.75" customHeight="1">
      <c r="B30" s="29" t="s">
        <v>255</v>
      </c>
      <c r="D30" s="85">
        <v>5000</v>
      </c>
      <c r="E30" s="6"/>
      <c r="F30" s="85">
        <v>3278220714</v>
      </c>
      <c r="G30" s="6"/>
      <c r="H30" s="85">
        <v>3309869977</v>
      </c>
      <c r="I30" s="6"/>
      <c r="J30" s="85">
        <v>-31649262</v>
      </c>
      <c r="K30" s="6"/>
      <c r="L30" s="85">
        <v>5000</v>
      </c>
      <c r="M30" s="6"/>
      <c r="N30" s="85">
        <v>3278220714</v>
      </c>
      <c r="O30" s="6"/>
      <c r="P30" s="85">
        <v>3128066858</v>
      </c>
      <c r="Q30" s="6"/>
      <c r="R30" s="85">
        <v>150153856</v>
      </c>
      <c r="V30" s="45">
        <v>4.1000000000000003E-3</v>
      </c>
    </row>
    <row r="31" spans="2:22" ht="21.75" customHeight="1">
      <c r="B31" s="29" t="s">
        <v>251</v>
      </c>
      <c r="D31" s="85">
        <v>35000</v>
      </c>
      <c r="E31" s="6"/>
      <c r="F31" s="85">
        <v>1623035137</v>
      </c>
      <c r="G31" s="6"/>
      <c r="H31" s="85">
        <v>1619555962</v>
      </c>
      <c r="I31" s="6"/>
      <c r="J31" s="85">
        <v>3479175</v>
      </c>
      <c r="K31" s="6"/>
      <c r="L31" s="85">
        <v>35000</v>
      </c>
      <c r="M31" s="6"/>
      <c r="N31" s="85">
        <v>1623035137</v>
      </c>
      <c r="O31" s="6"/>
      <c r="P31" s="85">
        <v>1526339839</v>
      </c>
      <c r="Q31" s="6"/>
      <c r="R31" s="85">
        <v>96695298</v>
      </c>
      <c r="V31" s="45"/>
    </row>
    <row r="32" spans="2:22" ht="21.75" customHeight="1">
      <c r="B32" s="29" t="s">
        <v>270</v>
      </c>
      <c r="D32" s="85">
        <v>270000</v>
      </c>
      <c r="E32" s="6"/>
      <c r="F32" s="85">
        <v>2305500165</v>
      </c>
      <c r="G32" s="6"/>
      <c r="H32" s="85">
        <v>2351127060</v>
      </c>
      <c r="I32" s="6"/>
      <c r="J32" s="85">
        <v>-45626895</v>
      </c>
      <c r="K32" s="6"/>
      <c r="L32" s="85">
        <v>270000</v>
      </c>
      <c r="M32" s="6"/>
      <c r="N32" s="85">
        <v>2305500165</v>
      </c>
      <c r="O32" s="6"/>
      <c r="P32" s="85">
        <v>2228723822</v>
      </c>
      <c r="Q32" s="6"/>
      <c r="R32" s="85">
        <v>76776343</v>
      </c>
      <c r="V32" s="45"/>
    </row>
    <row r="33" spans="2:52" ht="21.75" customHeight="1">
      <c r="B33" s="29" t="s">
        <v>265</v>
      </c>
      <c r="D33" s="85">
        <v>8000</v>
      </c>
      <c r="E33" s="6"/>
      <c r="F33" s="85">
        <v>7984392566</v>
      </c>
      <c r="G33" s="6"/>
      <c r="H33" s="85">
        <v>7998550000</v>
      </c>
      <c r="I33" s="6"/>
      <c r="J33" s="85">
        <v>-14157433</v>
      </c>
      <c r="K33" s="6"/>
      <c r="L33" s="85">
        <v>8000</v>
      </c>
      <c r="M33" s="6"/>
      <c r="N33" s="85">
        <v>7984392566</v>
      </c>
      <c r="O33" s="6"/>
      <c r="P33" s="85">
        <v>7915074344</v>
      </c>
      <c r="Q33" s="6"/>
      <c r="R33" s="85">
        <v>69318222</v>
      </c>
      <c r="V33" s="45"/>
    </row>
    <row r="34" spans="2:52" ht="21.75" customHeight="1">
      <c r="B34" s="29" t="s">
        <v>250</v>
      </c>
      <c r="D34" s="85">
        <v>64777</v>
      </c>
      <c r="E34" s="6"/>
      <c r="F34" s="85">
        <v>238635183</v>
      </c>
      <c r="G34" s="6"/>
      <c r="H34" s="85">
        <v>248551486</v>
      </c>
      <c r="I34" s="6"/>
      <c r="J34" s="85">
        <v>-9916302</v>
      </c>
      <c r="K34" s="6"/>
      <c r="L34" s="85">
        <v>64777</v>
      </c>
      <c r="M34" s="6"/>
      <c r="N34" s="85">
        <v>238635183</v>
      </c>
      <c r="O34" s="6"/>
      <c r="P34" s="85">
        <v>216044566</v>
      </c>
      <c r="Q34" s="6"/>
      <c r="R34" s="85">
        <v>22590617</v>
      </c>
      <c r="V34" s="45">
        <v>2.7000000000000001E-3</v>
      </c>
    </row>
    <row r="35" spans="2:52" ht="21.75" customHeight="1">
      <c r="B35" s="29" t="s">
        <v>273</v>
      </c>
      <c r="D35" s="85">
        <v>1500</v>
      </c>
      <c r="E35" s="6"/>
      <c r="F35" s="85">
        <v>950598172</v>
      </c>
      <c r="G35" s="6"/>
      <c r="H35" s="85">
        <v>994675650</v>
      </c>
      <c r="I35" s="6"/>
      <c r="J35" s="85">
        <v>-44077477</v>
      </c>
      <c r="K35" s="6"/>
      <c r="L35" s="85">
        <v>1500</v>
      </c>
      <c r="M35" s="6"/>
      <c r="N35" s="85">
        <v>950598172</v>
      </c>
      <c r="O35" s="6"/>
      <c r="P35" s="85">
        <v>933169105</v>
      </c>
      <c r="Q35" s="6"/>
      <c r="R35" s="85">
        <v>17429067</v>
      </c>
      <c r="V35" s="45">
        <v>1.6999999999999999E-3</v>
      </c>
    </row>
    <row r="36" spans="2:52" ht="21.75" customHeight="1">
      <c r="B36" s="29" t="s">
        <v>154</v>
      </c>
      <c r="D36" s="85">
        <v>464</v>
      </c>
      <c r="E36" s="6"/>
      <c r="F36" s="85">
        <v>1825123</v>
      </c>
      <c r="G36" s="6"/>
      <c r="H36" s="85">
        <v>1825123</v>
      </c>
      <c r="I36" s="6"/>
      <c r="J36" s="85">
        <v>0</v>
      </c>
      <c r="K36" s="6"/>
      <c r="L36" s="85">
        <v>464</v>
      </c>
      <c r="M36" s="6"/>
      <c r="N36" s="85">
        <v>1825123</v>
      </c>
      <c r="O36" s="6"/>
      <c r="P36" s="85">
        <v>1825123</v>
      </c>
      <c r="Q36" s="6"/>
      <c r="R36" s="85">
        <v>0</v>
      </c>
      <c r="V36" s="45">
        <v>1.4E-3</v>
      </c>
    </row>
    <row r="37" spans="2:52" ht="21.75" customHeight="1">
      <c r="B37" s="29" t="s">
        <v>271</v>
      </c>
      <c r="D37" s="85">
        <v>130000</v>
      </c>
      <c r="E37" s="6"/>
      <c r="F37" s="85">
        <v>1028642940</v>
      </c>
      <c r="G37" s="6"/>
      <c r="H37" s="85">
        <v>1102302045</v>
      </c>
      <c r="I37" s="6"/>
      <c r="J37" s="85">
        <v>-73659105</v>
      </c>
      <c r="K37" s="6"/>
      <c r="L37" s="85">
        <v>130000</v>
      </c>
      <c r="M37" s="6"/>
      <c r="N37" s="85">
        <v>1028642940</v>
      </c>
      <c r="O37" s="6"/>
      <c r="P37" s="85">
        <v>1041036797</v>
      </c>
      <c r="Q37" s="6"/>
      <c r="R37" s="85">
        <v>-12393857</v>
      </c>
      <c r="V37" s="45">
        <v>6.9999999999999999E-4</v>
      </c>
      <c r="AJ37" s="29"/>
      <c r="AL37" s="85"/>
      <c r="AM37" s="6"/>
      <c r="AN37" s="85"/>
      <c r="AO37" s="6"/>
      <c r="AP37" s="85"/>
      <c r="AQ37" s="6"/>
      <c r="AR37" s="85"/>
      <c r="AS37" s="6"/>
      <c r="AT37" s="85"/>
      <c r="AU37" s="6"/>
      <c r="AV37" s="85"/>
      <c r="AW37" s="6"/>
      <c r="AX37" s="85"/>
      <c r="AY37" s="6"/>
      <c r="AZ37" s="85"/>
    </row>
    <row r="38" spans="2:52" ht="21.75" customHeight="1">
      <c r="B38" s="29" t="s">
        <v>217</v>
      </c>
      <c r="D38" s="85">
        <v>120000</v>
      </c>
      <c r="E38" s="6"/>
      <c r="F38" s="85">
        <v>5379798600</v>
      </c>
      <c r="G38" s="6"/>
      <c r="H38" s="85">
        <v>3756419519</v>
      </c>
      <c r="I38" s="6"/>
      <c r="J38" s="85">
        <v>1623379081</v>
      </c>
      <c r="K38" s="6"/>
      <c r="L38" s="85">
        <v>120000</v>
      </c>
      <c r="M38" s="6"/>
      <c r="N38" s="85">
        <v>5379798600</v>
      </c>
      <c r="O38" s="6"/>
      <c r="P38" s="85">
        <v>5473879471</v>
      </c>
      <c r="Q38" s="6"/>
      <c r="R38" s="85">
        <v>-94080871</v>
      </c>
      <c r="V38" s="45">
        <v>0</v>
      </c>
      <c r="AJ38" s="29"/>
      <c r="AL38" s="85"/>
      <c r="AM38" s="6"/>
      <c r="AN38" s="85"/>
      <c r="AO38" s="6"/>
      <c r="AP38" s="85"/>
      <c r="AQ38" s="6"/>
      <c r="AR38" s="85"/>
      <c r="AS38" s="6"/>
      <c r="AT38" s="85"/>
      <c r="AU38" s="6"/>
      <c r="AV38" s="85"/>
      <c r="AW38" s="6"/>
      <c r="AX38" s="85"/>
      <c r="AY38" s="6"/>
      <c r="AZ38" s="85"/>
    </row>
    <row r="39" spans="2:52" ht="21.75" customHeight="1">
      <c r="B39" s="29" t="s">
        <v>151</v>
      </c>
      <c r="D39" s="85">
        <v>36434</v>
      </c>
      <c r="E39" s="6"/>
      <c r="F39" s="85">
        <v>2748886823</v>
      </c>
      <c r="G39" s="6"/>
      <c r="H39" s="85">
        <v>2748886823</v>
      </c>
      <c r="I39" s="6"/>
      <c r="J39" s="85">
        <v>0</v>
      </c>
      <c r="K39" s="6"/>
      <c r="L39" s="85">
        <v>36434</v>
      </c>
      <c r="M39" s="6"/>
      <c r="N39" s="85">
        <v>2748886823</v>
      </c>
      <c r="O39" s="6"/>
      <c r="P39" s="85">
        <v>2920918607</v>
      </c>
      <c r="Q39" s="6"/>
      <c r="R39" s="85">
        <v>-172031783</v>
      </c>
      <c r="V39" s="45"/>
      <c r="AJ39" s="29"/>
      <c r="AL39" s="85"/>
      <c r="AM39" s="6"/>
      <c r="AN39" s="85"/>
      <c r="AO39" s="6"/>
      <c r="AP39" s="85"/>
      <c r="AQ39" s="6"/>
      <c r="AR39" s="85"/>
      <c r="AS39" s="6"/>
      <c r="AT39" s="85"/>
      <c r="AU39" s="6"/>
      <c r="AV39" s="85"/>
      <c r="AW39" s="6"/>
      <c r="AX39" s="85"/>
      <c r="AY39" s="6"/>
      <c r="AZ39" s="85"/>
    </row>
    <row r="40" spans="2:52" ht="21.75" customHeight="1">
      <c r="B40" s="29" t="s">
        <v>177</v>
      </c>
      <c r="D40" s="85">
        <v>300000</v>
      </c>
      <c r="E40" s="6"/>
      <c r="F40" s="85">
        <v>2970221400</v>
      </c>
      <c r="G40" s="6"/>
      <c r="H40" s="85">
        <v>3065650200</v>
      </c>
      <c r="I40" s="6"/>
      <c r="J40" s="85">
        <v>-95428800</v>
      </c>
      <c r="K40" s="6"/>
      <c r="L40" s="85">
        <v>300000</v>
      </c>
      <c r="M40" s="6"/>
      <c r="N40" s="85">
        <v>2970221400</v>
      </c>
      <c r="O40" s="6"/>
      <c r="P40" s="85">
        <v>3298257916</v>
      </c>
      <c r="Q40" s="6"/>
      <c r="R40" s="85">
        <v>-328036516</v>
      </c>
      <c r="V40" s="45"/>
      <c r="AJ40" s="29"/>
      <c r="AL40" s="85"/>
      <c r="AM40" s="6"/>
      <c r="AN40" s="85"/>
      <c r="AO40" s="6"/>
      <c r="AP40" s="85"/>
      <c r="AQ40" s="6"/>
      <c r="AR40" s="85"/>
      <c r="AS40" s="6"/>
      <c r="AT40" s="85"/>
      <c r="AU40" s="6"/>
      <c r="AV40" s="85"/>
      <c r="AW40" s="6"/>
      <c r="AX40" s="85"/>
      <c r="AY40" s="6"/>
      <c r="AZ40" s="85"/>
    </row>
    <row r="41" spans="2:52" ht="21.75" customHeight="1">
      <c r="B41" s="29" t="s">
        <v>218</v>
      </c>
      <c r="D41" s="85">
        <v>147553</v>
      </c>
      <c r="E41" s="6"/>
      <c r="F41" s="85">
        <v>4835876716</v>
      </c>
      <c r="G41" s="6"/>
      <c r="H41" s="85">
        <v>4991352279</v>
      </c>
      <c r="I41" s="6"/>
      <c r="J41" s="85">
        <v>-155475562</v>
      </c>
      <c r="K41" s="6"/>
      <c r="L41" s="85">
        <v>147553</v>
      </c>
      <c r="M41" s="6"/>
      <c r="N41" s="85">
        <v>4835876716</v>
      </c>
      <c r="O41" s="6"/>
      <c r="P41" s="85">
        <v>5261034831</v>
      </c>
      <c r="Q41" s="6"/>
      <c r="R41" s="85">
        <v>-425158114</v>
      </c>
      <c r="V41" s="45"/>
      <c r="AJ41" s="29"/>
      <c r="AL41" s="85"/>
      <c r="AM41" s="6"/>
      <c r="AN41" s="85"/>
      <c r="AO41" s="6"/>
      <c r="AP41" s="85"/>
      <c r="AQ41" s="6"/>
      <c r="AR41" s="85"/>
      <c r="AS41" s="6"/>
      <c r="AT41" s="85"/>
      <c r="AU41" s="6"/>
      <c r="AV41" s="85"/>
      <c r="AW41" s="6"/>
      <c r="AX41" s="85"/>
      <c r="AY41" s="6"/>
      <c r="AZ41" s="85"/>
    </row>
    <row r="42" spans="2:52" ht="21.75" customHeight="1">
      <c r="B42" s="29" t="s">
        <v>179</v>
      </c>
      <c r="D42" s="85">
        <v>350000</v>
      </c>
      <c r="E42" s="6"/>
      <c r="F42" s="85">
        <v>8221290525</v>
      </c>
      <c r="G42" s="6"/>
      <c r="H42" s="85">
        <v>8102998575</v>
      </c>
      <c r="I42" s="6"/>
      <c r="J42" s="85">
        <v>118291950</v>
      </c>
      <c r="K42" s="6"/>
      <c r="L42" s="85">
        <v>350000</v>
      </c>
      <c r="M42" s="6"/>
      <c r="N42" s="85">
        <v>8221290525</v>
      </c>
      <c r="O42" s="6"/>
      <c r="P42" s="85">
        <v>11213381025</v>
      </c>
      <c r="Q42" s="6"/>
      <c r="R42" s="85">
        <v>-2992090500</v>
      </c>
      <c r="V42" s="45"/>
      <c r="AJ42" s="29"/>
      <c r="AL42" s="85"/>
      <c r="AM42" s="6"/>
      <c r="AN42" s="85"/>
      <c r="AO42" s="6"/>
      <c r="AP42" s="85"/>
      <c r="AQ42" s="6"/>
      <c r="AR42" s="85"/>
      <c r="AS42" s="6"/>
      <c r="AT42" s="85"/>
      <c r="AU42" s="6"/>
      <c r="AV42" s="85"/>
      <c r="AW42" s="6"/>
      <c r="AX42" s="85"/>
      <c r="AY42" s="6"/>
      <c r="AZ42" s="85"/>
    </row>
    <row r="43" spans="2:52" ht="21.75" customHeight="1">
      <c r="D43" s="85"/>
      <c r="E43" s="6"/>
      <c r="F43" s="85"/>
      <c r="G43" s="6"/>
      <c r="H43" s="85"/>
      <c r="I43" s="6"/>
      <c r="J43" s="85"/>
      <c r="K43" s="6"/>
      <c r="L43" s="85">
        <v>0</v>
      </c>
      <c r="M43" s="6"/>
      <c r="N43" s="85"/>
      <c r="O43" s="6"/>
      <c r="P43" s="85"/>
      <c r="Q43" s="6"/>
      <c r="R43" s="85"/>
      <c r="V43" s="45">
        <v>-2.8E-3</v>
      </c>
      <c r="AJ43" s="29"/>
      <c r="AL43" s="85"/>
      <c r="AM43" s="6"/>
      <c r="AN43" s="85"/>
      <c r="AO43" s="6"/>
      <c r="AP43" s="85"/>
      <c r="AQ43" s="6"/>
      <c r="AR43" s="85"/>
      <c r="AS43" s="6"/>
      <c r="AT43" s="85"/>
      <c r="AU43" s="6"/>
      <c r="AV43" s="85"/>
      <c r="AW43" s="6"/>
      <c r="AX43" s="85"/>
      <c r="AY43" s="6"/>
      <c r="AZ43" s="85"/>
    </row>
    <row r="44" spans="2:52" ht="21.75" thickBot="1">
      <c r="B44" s="44" t="s">
        <v>84</v>
      </c>
      <c r="D44" s="86">
        <f>SUM(D10:D42)</f>
        <v>11145625</v>
      </c>
      <c r="E44" s="6"/>
      <c r="F44" s="86">
        <f>SUM(F10:F42)</f>
        <v>232890691516</v>
      </c>
      <c r="G44" s="6"/>
      <c r="H44" s="86">
        <f>SUM(H10:H42)</f>
        <v>232548816305</v>
      </c>
      <c r="I44" s="6"/>
      <c r="J44" s="86">
        <f>SUM(J10:J42)</f>
        <v>341875220</v>
      </c>
      <c r="K44" s="6"/>
      <c r="L44" s="86">
        <f>SUM(L10:L43)</f>
        <v>11145625</v>
      </c>
      <c r="M44" s="6"/>
      <c r="N44" s="86">
        <f>SUM(N10:N42)</f>
        <v>232890691516</v>
      </c>
      <c r="O44" s="6"/>
      <c r="P44" s="86">
        <f>SUM(P10:P42)</f>
        <v>212107041764</v>
      </c>
      <c r="Q44" s="6"/>
      <c r="R44" s="86">
        <f>SUM(R10:R42)</f>
        <v>20783649754</v>
      </c>
      <c r="V44" s="45">
        <v>-6.1000000000000004E-3</v>
      </c>
      <c r="AJ44" s="29"/>
      <c r="AL44" s="85"/>
      <c r="AM44" s="6"/>
      <c r="AN44" s="85"/>
      <c r="AO44" s="6"/>
      <c r="AP44" s="85"/>
      <c r="AQ44" s="6"/>
      <c r="AR44" s="85"/>
      <c r="AS44" s="6"/>
      <c r="AT44" s="85"/>
      <c r="AU44" s="6"/>
      <c r="AV44" s="85"/>
      <c r="AW44" s="6"/>
      <c r="AX44" s="85"/>
      <c r="AY44" s="6"/>
      <c r="AZ44" s="85"/>
    </row>
    <row r="45" spans="2:52" ht="21.75" thickTop="1">
      <c r="AJ45" s="29"/>
      <c r="AL45" s="85"/>
      <c r="AM45" s="6"/>
      <c r="AN45" s="85"/>
      <c r="AO45" s="6"/>
      <c r="AP45" s="85"/>
      <c r="AQ45" s="6"/>
      <c r="AR45" s="85"/>
      <c r="AS45" s="6"/>
      <c r="AT45" s="85"/>
      <c r="AU45" s="6"/>
      <c r="AV45" s="85"/>
      <c r="AW45" s="6"/>
      <c r="AX45" s="85"/>
      <c r="AY45" s="6"/>
      <c r="AZ45" s="85"/>
    </row>
    <row r="46" spans="2:52" ht="30">
      <c r="J46" s="55">
        <v>12</v>
      </c>
      <c r="L46" s="28"/>
      <c r="V46" s="4">
        <f>SUM(V10:V44)</f>
        <v>0.38339999999999996</v>
      </c>
      <c r="AJ46" s="29"/>
      <c r="AL46" s="85"/>
      <c r="AM46" s="6"/>
      <c r="AN46" s="85"/>
      <c r="AO46" s="6"/>
      <c r="AP46" s="85"/>
      <c r="AQ46" s="6"/>
      <c r="AR46" s="85"/>
      <c r="AS46" s="6"/>
      <c r="AT46" s="85"/>
      <c r="AU46" s="6"/>
      <c r="AV46" s="85"/>
      <c r="AW46" s="6"/>
      <c r="AX46" s="85"/>
      <c r="AY46" s="6"/>
      <c r="AZ46" s="85"/>
    </row>
    <row r="47" spans="2:52">
      <c r="AJ47" s="29"/>
      <c r="AL47" s="85"/>
      <c r="AM47" s="6"/>
      <c r="AN47" s="85"/>
      <c r="AO47" s="6"/>
      <c r="AP47" s="85"/>
      <c r="AQ47" s="6"/>
      <c r="AR47" s="85"/>
      <c r="AS47" s="6"/>
      <c r="AT47" s="85"/>
      <c r="AU47" s="6"/>
      <c r="AV47" s="85"/>
      <c r="AW47" s="6"/>
      <c r="AX47" s="85"/>
      <c r="AY47" s="6"/>
      <c r="AZ47" s="85"/>
    </row>
    <row r="48" spans="2:52">
      <c r="AJ48" s="29"/>
      <c r="AL48" s="85"/>
      <c r="AM48" s="6"/>
      <c r="AN48" s="85"/>
      <c r="AO48" s="6"/>
      <c r="AP48" s="85"/>
      <c r="AQ48" s="6"/>
      <c r="AR48" s="85"/>
      <c r="AS48" s="6"/>
      <c r="AT48" s="85"/>
      <c r="AU48" s="6"/>
      <c r="AV48" s="85"/>
      <c r="AW48" s="6"/>
      <c r="AX48" s="85"/>
      <c r="AY48" s="6"/>
      <c r="AZ48" s="85"/>
    </row>
    <row r="49" spans="36:52">
      <c r="AJ49" s="29"/>
      <c r="AL49" s="85"/>
      <c r="AM49" s="6"/>
      <c r="AN49" s="85"/>
      <c r="AO49" s="6"/>
      <c r="AP49" s="85"/>
      <c r="AQ49" s="6"/>
      <c r="AR49" s="85"/>
      <c r="AS49" s="6"/>
      <c r="AT49" s="85"/>
      <c r="AU49" s="6"/>
      <c r="AV49" s="85"/>
      <c r="AW49" s="6"/>
      <c r="AX49" s="85"/>
      <c r="AY49" s="6"/>
      <c r="AZ49" s="85"/>
    </row>
    <row r="50" spans="36:52">
      <c r="AJ50" s="29"/>
      <c r="AL50" s="85"/>
      <c r="AM50" s="6"/>
      <c r="AN50" s="85"/>
      <c r="AO50" s="6"/>
      <c r="AP50" s="85"/>
      <c r="AQ50" s="6"/>
      <c r="AR50" s="85"/>
      <c r="AS50" s="6"/>
      <c r="AT50" s="85"/>
      <c r="AU50" s="6"/>
      <c r="AV50" s="85"/>
      <c r="AW50" s="6"/>
      <c r="AX50" s="85"/>
      <c r="AY50" s="6"/>
      <c r="AZ50" s="85"/>
    </row>
    <row r="51" spans="36:52">
      <c r="AJ51" s="29"/>
      <c r="AL51" s="85"/>
      <c r="AM51" s="6"/>
      <c r="AN51" s="85"/>
      <c r="AO51" s="6"/>
      <c r="AP51" s="85"/>
      <c r="AQ51" s="6"/>
      <c r="AR51" s="85"/>
      <c r="AS51" s="6"/>
      <c r="AT51" s="85"/>
      <c r="AU51" s="6"/>
      <c r="AV51" s="85"/>
      <c r="AW51" s="6"/>
      <c r="AX51" s="85"/>
      <c r="AY51" s="6"/>
      <c r="AZ51" s="85"/>
    </row>
    <row r="52" spans="36:52">
      <c r="AJ52" s="29"/>
      <c r="AL52" s="85"/>
      <c r="AM52" s="6"/>
      <c r="AN52" s="85"/>
      <c r="AO52" s="6"/>
      <c r="AP52" s="85"/>
      <c r="AQ52" s="6"/>
      <c r="AR52" s="85"/>
      <c r="AS52" s="6"/>
      <c r="AT52" s="85"/>
      <c r="AU52" s="6"/>
      <c r="AV52" s="85"/>
      <c r="AW52" s="6"/>
      <c r="AX52" s="85"/>
      <c r="AY52" s="6"/>
      <c r="AZ52" s="85"/>
    </row>
    <row r="53" spans="36:52">
      <c r="AJ53" s="29"/>
      <c r="AL53" s="85"/>
      <c r="AM53" s="6"/>
      <c r="AN53" s="85"/>
      <c r="AO53" s="6"/>
      <c r="AP53" s="85"/>
      <c r="AQ53" s="6"/>
      <c r="AR53" s="85"/>
      <c r="AS53" s="6"/>
      <c r="AT53" s="85"/>
      <c r="AU53" s="6"/>
      <c r="AV53" s="85"/>
      <c r="AW53" s="6"/>
      <c r="AX53" s="85"/>
      <c r="AY53" s="6"/>
      <c r="AZ53" s="85"/>
    </row>
    <row r="54" spans="36:52">
      <c r="AJ54" s="29"/>
      <c r="AL54" s="85"/>
      <c r="AM54" s="6"/>
      <c r="AN54" s="85"/>
      <c r="AO54" s="6"/>
      <c r="AP54" s="85"/>
      <c r="AQ54" s="6"/>
      <c r="AR54" s="85"/>
      <c r="AS54" s="6"/>
      <c r="AT54" s="85"/>
      <c r="AU54" s="6"/>
      <c r="AV54" s="85"/>
      <c r="AW54" s="6"/>
      <c r="AX54" s="85"/>
      <c r="AY54" s="6"/>
      <c r="AZ54" s="85"/>
    </row>
    <row r="55" spans="36:52">
      <c r="AJ55" s="29"/>
      <c r="AL55" s="85"/>
      <c r="AM55" s="6"/>
      <c r="AN55" s="85"/>
      <c r="AO55" s="6"/>
      <c r="AP55" s="85"/>
      <c r="AQ55" s="6"/>
      <c r="AR55" s="85"/>
      <c r="AS55" s="6"/>
      <c r="AT55" s="85"/>
      <c r="AU55" s="6"/>
      <c r="AV55" s="85"/>
      <c r="AW55" s="6"/>
      <c r="AX55" s="85"/>
      <c r="AY55" s="6"/>
      <c r="AZ55" s="85"/>
    </row>
    <row r="56" spans="36:52">
      <c r="AJ56" s="29"/>
      <c r="AL56" s="85"/>
      <c r="AM56" s="6"/>
      <c r="AN56" s="85"/>
      <c r="AO56" s="6"/>
      <c r="AP56" s="85"/>
      <c r="AQ56" s="6"/>
      <c r="AR56" s="85"/>
      <c r="AS56" s="6"/>
      <c r="AT56" s="85"/>
      <c r="AU56" s="6"/>
      <c r="AV56" s="85"/>
      <c r="AW56" s="6"/>
      <c r="AX56" s="85"/>
      <c r="AY56" s="6"/>
      <c r="AZ56" s="85"/>
    </row>
    <row r="57" spans="36:52">
      <c r="AJ57" s="29"/>
      <c r="AL57" s="85"/>
      <c r="AM57" s="6"/>
      <c r="AN57" s="85"/>
      <c r="AO57" s="6"/>
      <c r="AP57" s="85"/>
      <c r="AQ57" s="6"/>
      <c r="AR57" s="85"/>
      <c r="AS57" s="6"/>
      <c r="AT57" s="85"/>
      <c r="AU57" s="6"/>
      <c r="AV57" s="85"/>
      <c r="AW57" s="6"/>
      <c r="AX57" s="85"/>
      <c r="AY57" s="6"/>
      <c r="AZ57" s="85"/>
    </row>
    <row r="58" spans="36:52">
      <c r="AJ58" s="29"/>
      <c r="AL58" s="85"/>
      <c r="AM58" s="6"/>
      <c r="AN58" s="85"/>
      <c r="AO58" s="6"/>
      <c r="AP58" s="85"/>
      <c r="AQ58" s="6"/>
      <c r="AR58" s="85"/>
      <c r="AS58" s="6"/>
      <c r="AT58" s="85"/>
      <c r="AU58" s="6"/>
      <c r="AV58" s="85"/>
      <c r="AW58" s="6"/>
      <c r="AX58" s="85"/>
      <c r="AY58" s="6"/>
      <c r="AZ58" s="85"/>
    </row>
    <row r="59" spans="36:52">
      <c r="AJ59" s="29"/>
      <c r="AL59" s="85"/>
      <c r="AM59" s="6"/>
      <c r="AN59" s="85"/>
      <c r="AO59" s="6"/>
      <c r="AP59" s="85"/>
      <c r="AQ59" s="6"/>
      <c r="AR59" s="85"/>
      <c r="AS59" s="6"/>
      <c r="AT59" s="85"/>
      <c r="AU59" s="6"/>
      <c r="AV59" s="85"/>
      <c r="AW59" s="6"/>
      <c r="AX59" s="85"/>
      <c r="AY59" s="6"/>
      <c r="AZ59" s="85"/>
    </row>
  </sheetData>
  <sortState xmlns:xlrd2="http://schemas.microsoft.com/office/spreadsheetml/2017/richdata2" ref="B10:R42">
    <sortCondition descending="1" ref="R10:R4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7"/>
  <sheetViews>
    <sheetView rightToLeft="1" view="pageBreakPreview" topLeftCell="A28" zoomScale="70" zoomScaleNormal="85" zoomScaleSheetLayoutView="70" workbookViewId="0">
      <selection activeCell="D10" sqref="D10:R53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2:28" ht="30">
      <c r="B4" s="149" t="s">
        <v>276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6" spans="2:28" ht="30">
      <c r="B6" s="13" t="s">
        <v>120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79" t="s">
        <v>1</v>
      </c>
      <c r="D8" s="149" t="s">
        <v>50</v>
      </c>
      <c r="E8" s="149" t="s">
        <v>50</v>
      </c>
      <c r="F8" s="149" t="s">
        <v>50</v>
      </c>
      <c r="G8" s="149" t="s">
        <v>50</v>
      </c>
      <c r="H8" s="149" t="s">
        <v>50</v>
      </c>
      <c r="I8" s="149" t="s">
        <v>50</v>
      </c>
      <c r="J8" s="149" t="s">
        <v>50</v>
      </c>
      <c r="L8" s="149" t="s">
        <v>51</v>
      </c>
      <c r="M8" s="149" t="s">
        <v>51</v>
      </c>
      <c r="N8" s="149" t="s">
        <v>51</v>
      </c>
      <c r="O8" s="149" t="s">
        <v>51</v>
      </c>
      <c r="P8" s="149" t="s">
        <v>51</v>
      </c>
      <c r="Q8" s="149" t="s">
        <v>51</v>
      </c>
      <c r="R8" s="149" t="s">
        <v>51</v>
      </c>
    </row>
    <row r="9" spans="2:28" s="4" customFormat="1" ht="63" customHeight="1">
      <c r="B9" s="179" t="s">
        <v>1</v>
      </c>
      <c r="D9" s="152" t="s">
        <v>5</v>
      </c>
      <c r="E9" s="42"/>
      <c r="F9" s="152" t="s">
        <v>65</v>
      </c>
      <c r="G9" s="42"/>
      <c r="H9" s="152" t="s">
        <v>66</v>
      </c>
      <c r="I9" s="42"/>
      <c r="J9" s="152" t="s">
        <v>68</v>
      </c>
      <c r="L9" s="152" t="s">
        <v>5</v>
      </c>
      <c r="M9" s="42"/>
      <c r="N9" s="152" t="s">
        <v>65</v>
      </c>
      <c r="O9" s="42"/>
      <c r="P9" s="152" t="s">
        <v>66</v>
      </c>
      <c r="Q9" s="42"/>
      <c r="R9" s="152" t="s">
        <v>68</v>
      </c>
    </row>
    <row r="10" spans="2:28">
      <c r="B10" s="38" t="s">
        <v>181</v>
      </c>
      <c r="D10" s="148">
        <v>8600</v>
      </c>
      <c r="E10" s="88"/>
      <c r="F10" s="148">
        <v>6052946708</v>
      </c>
      <c r="G10" s="88"/>
      <c r="H10" s="148">
        <v>4827605597</v>
      </c>
      <c r="I10" s="88"/>
      <c r="J10" s="148">
        <v>1225341111</v>
      </c>
      <c r="K10" s="88"/>
      <c r="L10" s="148">
        <v>35900</v>
      </c>
      <c r="M10" s="88"/>
      <c r="N10" s="148">
        <v>24270681159</v>
      </c>
      <c r="O10" s="88"/>
      <c r="P10" s="148">
        <v>19759989184</v>
      </c>
      <c r="Q10" s="88"/>
      <c r="R10" s="148">
        <v>4510691975</v>
      </c>
      <c r="V10" s="117">
        <v>6.5500000000000003E-2</v>
      </c>
    </row>
    <row r="11" spans="2:28">
      <c r="B11" s="2" t="s">
        <v>180</v>
      </c>
      <c r="D11" s="90">
        <v>0</v>
      </c>
      <c r="E11" s="88"/>
      <c r="F11" s="90">
        <v>0</v>
      </c>
      <c r="G11" s="88"/>
      <c r="H11" s="90">
        <v>0</v>
      </c>
      <c r="I11" s="88"/>
      <c r="J11" s="90">
        <v>0</v>
      </c>
      <c r="K11" s="88"/>
      <c r="L11" s="90">
        <v>574276</v>
      </c>
      <c r="M11" s="88"/>
      <c r="N11" s="90">
        <v>8479711851</v>
      </c>
      <c r="O11" s="88"/>
      <c r="P11" s="90">
        <v>5503081317</v>
      </c>
      <c r="Q11" s="88"/>
      <c r="R11" s="90">
        <v>2976630534</v>
      </c>
      <c r="V11" s="117"/>
    </row>
    <row r="12" spans="2:28">
      <c r="B12" s="2" t="s">
        <v>184</v>
      </c>
      <c r="D12" s="90">
        <v>15800</v>
      </c>
      <c r="E12" s="88"/>
      <c r="F12" s="90">
        <v>10704159526</v>
      </c>
      <c r="G12" s="88"/>
      <c r="H12" s="90">
        <v>8987188183</v>
      </c>
      <c r="I12" s="88"/>
      <c r="J12" s="90">
        <v>1716971343</v>
      </c>
      <c r="K12" s="88"/>
      <c r="L12" s="90">
        <v>23800</v>
      </c>
      <c r="M12" s="88"/>
      <c r="N12" s="90">
        <v>15759373105</v>
      </c>
      <c r="O12" s="88"/>
      <c r="P12" s="90">
        <v>13465938732</v>
      </c>
      <c r="Q12" s="88"/>
      <c r="R12" s="90">
        <v>2293434373</v>
      </c>
      <c r="V12" s="117"/>
    </row>
    <row r="13" spans="2:28">
      <c r="B13" s="2" t="s">
        <v>190</v>
      </c>
      <c r="D13" s="90">
        <v>0</v>
      </c>
      <c r="E13" s="88"/>
      <c r="F13" s="90">
        <v>0</v>
      </c>
      <c r="G13" s="88"/>
      <c r="H13" s="90">
        <v>0</v>
      </c>
      <c r="I13" s="88"/>
      <c r="J13" s="90">
        <v>0</v>
      </c>
      <c r="K13" s="88"/>
      <c r="L13" s="90">
        <v>857261</v>
      </c>
      <c r="M13" s="88"/>
      <c r="N13" s="90">
        <v>12308514933</v>
      </c>
      <c r="O13" s="88"/>
      <c r="P13" s="90">
        <v>10643482110</v>
      </c>
      <c r="Q13" s="88"/>
      <c r="R13" s="90">
        <v>1665032823</v>
      </c>
      <c r="V13" s="117"/>
    </row>
    <row r="14" spans="2:28">
      <c r="B14" s="2" t="s">
        <v>192</v>
      </c>
      <c r="D14" s="90">
        <v>0</v>
      </c>
      <c r="E14" s="88"/>
      <c r="F14" s="90">
        <v>0</v>
      </c>
      <c r="G14" s="88"/>
      <c r="H14" s="90">
        <v>0</v>
      </c>
      <c r="I14" s="88"/>
      <c r="J14" s="90">
        <v>0</v>
      </c>
      <c r="K14" s="88"/>
      <c r="L14" s="90">
        <v>240639</v>
      </c>
      <c r="M14" s="88"/>
      <c r="N14" s="90">
        <v>5865073482</v>
      </c>
      <c r="O14" s="88"/>
      <c r="P14" s="90">
        <v>4987470072</v>
      </c>
      <c r="Q14" s="88"/>
      <c r="R14" s="90">
        <v>877603410</v>
      </c>
      <c r="V14" s="117"/>
    </row>
    <row r="15" spans="2:28">
      <c r="B15" s="2" t="s">
        <v>204</v>
      </c>
      <c r="D15" s="90">
        <v>0</v>
      </c>
      <c r="E15" s="88"/>
      <c r="F15" s="90">
        <v>0</v>
      </c>
      <c r="G15" s="88"/>
      <c r="H15" s="90">
        <v>0</v>
      </c>
      <c r="I15" s="88"/>
      <c r="J15" s="90">
        <v>0</v>
      </c>
      <c r="K15" s="88"/>
      <c r="L15" s="90">
        <v>16000</v>
      </c>
      <c r="M15" s="88"/>
      <c r="N15" s="90">
        <v>15967397732</v>
      </c>
      <c r="O15" s="88"/>
      <c r="P15" s="90">
        <v>15109859157</v>
      </c>
      <c r="Q15" s="88"/>
      <c r="R15" s="90">
        <v>857538575</v>
      </c>
      <c r="V15" s="117"/>
    </row>
    <row r="16" spans="2:28">
      <c r="B16" s="2" t="s">
        <v>193</v>
      </c>
      <c r="D16" s="90">
        <v>0</v>
      </c>
      <c r="E16" s="88"/>
      <c r="F16" s="90">
        <v>0</v>
      </c>
      <c r="G16" s="88"/>
      <c r="H16" s="90">
        <v>0</v>
      </c>
      <c r="I16" s="88"/>
      <c r="J16" s="90">
        <v>0</v>
      </c>
      <c r="K16" s="88"/>
      <c r="L16" s="90">
        <v>500000</v>
      </c>
      <c r="M16" s="88"/>
      <c r="N16" s="90">
        <v>4476360041</v>
      </c>
      <c r="O16" s="88"/>
      <c r="P16" s="90">
        <v>3653133750</v>
      </c>
      <c r="Q16" s="88"/>
      <c r="R16" s="90">
        <v>823226291</v>
      </c>
      <c r="V16" s="117"/>
    </row>
    <row r="17" spans="2:22">
      <c r="B17" s="2" t="s">
        <v>187</v>
      </c>
      <c r="D17" s="90">
        <v>0</v>
      </c>
      <c r="E17" s="88"/>
      <c r="F17" s="90">
        <v>0</v>
      </c>
      <c r="G17" s="88"/>
      <c r="H17" s="90">
        <v>0</v>
      </c>
      <c r="I17" s="88"/>
      <c r="J17" s="90">
        <v>0</v>
      </c>
      <c r="K17" s="88"/>
      <c r="L17" s="90">
        <v>10000</v>
      </c>
      <c r="M17" s="88"/>
      <c r="N17" s="90">
        <v>10000000000</v>
      </c>
      <c r="O17" s="88"/>
      <c r="P17" s="90">
        <v>9185752176</v>
      </c>
      <c r="Q17" s="88"/>
      <c r="R17" s="90">
        <v>814247824</v>
      </c>
      <c r="V17" s="117"/>
    </row>
    <row r="18" spans="2:22">
      <c r="B18" s="2" t="s">
        <v>156</v>
      </c>
      <c r="D18" s="90">
        <v>0</v>
      </c>
      <c r="E18" s="88"/>
      <c r="F18" s="90">
        <v>0</v>
      </c>
      <c r="G18" s="88"/>
      <c r="H18" s="90">
        <v>0</v>
      </c>
      <c r="I18" s="88"/>
      <c r="J18" s="90">
        <v>0</v>
      </c>
      <c r="K18" s="88"/>
      <c r="L18" s="90">
        <v>10000</v>
      </c>
      <c r="M18" s="88"/>
      <c r="N18" s="90">
        <v>9697242060</v>
      </c>
      <c r="O18" s="88"/>
      <c r="P18" s="90">
        <v>8898386876</v>
      </c>
      <c r="Q18" s="88"/>
      <c r="R18" s="90">
        <v>798855184</v>
      </c>
      <c r="V18" s="117"/>
    </row>
    <row r="19" spans="2:22">
      <c r="B19" s="2" t="s">
        <v>220</v>
      </c>
      <c r="D19" s="90">
        <v>0</v>
      </c>
      <c r="E19" s="88"/>
      <c r="F19" s="90">
        <v>0</v>
      </c>
      <c r="G19" s="88"/>
      <c r="H19" s="90">
        <v>0</v>
      </c>
      <c r="I19" s="88"/>
      <c r="J19" s="90">
        <v>0</v>
      </c>
      <c r="K19" s="88"/>
      <c r="L19" s="90">
        <v>10000</v>
      </c>
      <c r="M19" s="88"/>
      <c r="N19" s="90">
        <v>10000000000</v>
      </c>
      <c r="O19" s="88"/>
      <c r="P19" s="90">
        <v>9237323958</v>
      </c>
      <c r="Q19" s="88"/>
      <c r="R19" s="90">
        <v>762676042</v>
      </c>
      <c r="V19" s="117"/>
    </row>
    <row r="20" spans="2:22">
      <c r="B20" s="2" t="s">
        <v>161</v>
      </c>
      <c r="D20" s="90">
        <v>7200</v>
      </c>
      <c r="E20" s="88"/>
      <c r="F20" s="90">
        <v>7200000000</v>
      </c>
      <c r="G20" s="88"/>
      <c r="H20" s="90">
        <v>6478825500</v>
      </c>
      <c r="I20" s="88"/>
      <c r="J20" s="90">
        <v>721174500</v>
      </c>
      <c r="K20" s="88"/>
      <c r="L20" s="90">
        <v>7200</v>
      </c>
      <c r="M20" s="88"/>
      <c r="N20" s="90">
        <v>7200000000</v>
      </c>
      <c r="O20" s="88"/>
      <c r="P20" s="90">
        <v>6478825500</v>
      </c>
      <c r="Q20" s="88"/>
      <c r="R20" s="90">
        <v>721174500</v>
      </c>
      <c r="V20" s="117"/>
    </row>
    <row r="21" spans="2:22">
      <c r="B21" s="2" t="s">
        <v>200</v>
      </c>
      <c r="D21" s="90">
        <v>0</v>
      </c>
      <c r="E21" s="88"/>
      <c r="F21" s="90">
        <v>0</v>
      </c>
      <c r="G21" s="88"/>
      <c r="H21" s="90">
        <v>0</v>
      </c>
      <c r="I21" s="88"/>
      <c r="J21" s="90">
        <v>0</v>
      </c>
      <c r="K21" s="88"/>
      <c r="L21" s="90">
        <v>15600</v>
      </c>
      <c r="M21" s="88"/>
      <c r="N21" s="90">
        <v>15600000000</v>
      </c>
      <c r="O21" s="88"/>
      <c r="P21" s="90">
        <v>14967613381</v>
      </c>
      <c r="Q21" s="88"/>
      <c r="R21" s="90">
        <v>632386619</v>
      </c>
      <c r="V21" s="117"/>
    </row>
    <row r="22" spans="2:22">
      <c r="B22" s="2" t="s">
        <v>199</v>
      </c>
      <c r="D22" s="90">
        <v>0</v>
      </c>
      <c r="E22" s="88"/>
      <c r="F22" s="90">
        <v>0</v>
      </c>
      <c r="G22" s="88"/>
      <c r="H22" s="90">
        <v>0</v>
      </c>
      <c r="I22" s="88"/>
      <c r="J22" s="90">
        <v>0</v>
      </c>
      <c r="K22" s="88"/>
      <c r="L22" s="90">
        <v>327920</v>
      </c>
      <c r="M22" s="88"/>
      <c r="N22" s="90">
        <v>8552445765</v>
      </c>
      <c r="O22" s="88"/>
      <c r="P22" s="90">
        <v>7926441241</v>
      </c>
      <c r="Q22" s="88"/>
      <c r="R22" s="90">
        <v>626004524</v>
      </c>
      <c r="V22" s="117"/>
    </row>
    <row r="23" spans="2:22">
      <c r="B23" s="2" t="s">
        <v>195</v>
      </c>
      <c r="D23" s="90">
        <v>0</v>
      </c>
      <c r="E23" s="88"/>
      <c r="F23" s="90">
        <v>0</v>
      </c>
      <c r="G23" s="88"/>
      <c r="H23" s="90">
        <v>0</v>
      </c>
      <c r="I23" s="88"/>
      <c r="J23" s="90">
        <v>0</v>
      </c>
      <c r="K23" s="88"/>
      <c r="L23" s="90">
        <v>6600</v>
      </c>
      <c r="M23" s="88"/>
      <c r="N23" s="90">
        <v>6471419411</v>
      </c>
      <c r="O23" s="88"/>
      <c r="P23" s="90">
        <v>5996990494</v>
      </c>
      <c r="Q23" s="88"/>
      <c r="R23" s="90">
        <v>474428917</v>
      </c>
      <c r="V23" s="117"/>
    </row>
    <row r="24" spans="2:22">
      <c r="B24" s="2" t="s">
        <v>101</v>
      </c>
      <c r="D24" s="90">
        <v>2000</v>
      </c>
      <c r="E24" s="88"/>
      <c r="F24" s="90">
        <v>1653700213</v>
      </c>
      <c r="G24" s="88"/>
      <c r="H24" s="90">
        <v>1540568571</v>
      </c>
      <c r="I24" s="88"/>
      <c r="J24" s="90">
        <v>113131642</v>
      </c>
      <c r="K24" s="88"/>
      <c r="L24" s="90">
        <v>11800</v>
      </c>
      <c r="M24" s="88"/>
      <c r="N24" s="90">
        <v>8693528015</v>
      </c>
      <c r="O24" s="88"/>
      <c r="P24" s="90">
        <v>8257812480</v>
      </c>
      <c r="Q24" s="88"/>
      <c r="R24" s="90">
        <v>435715535</v>
      </c>
      <c r="V24" s="117"/>
    </row>
    <row r="25" spans="2:22">
      <c r="B25" s="2" t="s">
        <v>203</v>
      </c>
      <c r="D25" s="90">
        <v>0</v>
      </c>
      <c r="E25" s="88"/>
      <c r="F25" s="90">
        <v>0</v>
      </c>
      <c r="G25" s="88"/>
      <c r="H25" s="90">
        <v>0</v>
      </c>
      <c r="I25" s="88"/>
      <c r="J25" s="90">
        <v>0</v>
      </c>
      <c r="K25" s="88"/>
      <c r="L25" s="90">
        <v>12100</v>
      </c>
      <c r="M25" s="88"/>
      <c r="N25" s="90">
        <v>11388316189</v>
      </c>
      <c r="O25" s="88"/>
      <c r="P25" s="90">
        <v>11019916991</v>
      </c>
      <c r="Q25" s="88"/>
      <c r="R25" s="90">
        <v>368399198</v>
      </c>
      <c r="V25" s="117"/>
    </row>
    <row r="26" spans="2:22">
      <c r="B26" s="2" t="s">
        <v>198</v>
      </c>
      <c r="D26" s="90">
        <v>0</v>
      </c>
      <c r="E26" s="88"/>
      <c r="F26" s="90">
        <v>0</v>
      </c>
      <c r="G26" s="88"/>
      <c r="H26" s="90">
        <v>0</v>
      </c>
      <c r="I26" s="88"/>
      <c r="J26" s="90">
        <v>0</v>
      </c>
      <c r="K26" s="88"/>
      <c r="L26" s="90">
        <v>492596</v>
      </c>
      <c r="M26" s="88"/>
      <c r="N26" s="90">
        <v>4815046192</v>
      </c>
      <c r="O26" s="88"/>
      <c r="P26" s="90">
        <v>4460948940</v>
      </c>
      <c r="Q26" s="88"/>
      <c r="R26" s="90">
        <v>354097252</v>
      </c>
      <c r="V26" s="117"/>
    </row>
    <row r="27" spans="2:22">
      <c r="B27" s="2" t="s">
        <v>219</v>
      </c>
      <c r="D27" s="90">
        <v>0</v>
      </c>
      <c r="E27" s="88"/>
      <c r="F27" s="90">
        <v>0</v>
      </c>
      <c r="G27" s="88"/>
      <c r="H27" s="90">
        <v>0</v>
      </c>
      <c r="I27" s="88"/>
      <c r="J27" s="90">
        <v>0</v>
      </c>
      <c r="K27" s="88"/>
      <c r="L27" s="90">
        <v>5000</v>
      </c>
      <c r="M27" s="88"/>
      <c r="N27" s="90">
        <v>5000000000</v>
      </c>
      <c r="O27" s="88"/>
      <c r="P27" s="90">
        <v>4710353595</v>
      </c>
      <c r="Q27" s="88"/>
      <c r="R27" s="90">
        <v>289646405</v>
      </c>
      <c r="V27" s="117">
        <v>5.4600000000000003E-2</v>
      </c>
    </row>
    <row r="28" spans="2:22">
      <c r="B28" s="2" t="s">
        <v>252</v>
      </c>
      <c r="D28" s="90">
        <v>0</v>
      </c>
      <c r="E28" s="88"/>
      <c r="F28" s="90">
        <v>0</v>
      </c>
      <c r="G28" s="88"/>
      <c r="H28" s="90">
        <v>0</v>
      </c>
      <c r="I28" s="88"/>
      <c r="J28" s="90">
        <v>0</v>
      </c>
      <c r="K28" s="88"/>
      <c r="L28" s="90">
        <v>200000</v>
      </c>
      <c r="M28" s="88"/>
      <c r="N28" s="90">
        <v>1177261887</v>
      </c>
      <c r="O28" s="88"/>
      <c r="P28" s="90">
        <v>931545345</v>
      </c>
      <c r="Q28" s="88"/>
      <c r="R28" s="90">
        <v>245716542</v>
      </c>
      <c r="V28" s="117">
        <v>5.3400000000000003E-2</v>
      </c>
    </row>
    <row r="29" spans="2:22">
      <c r="B29" s="2" t="s">
        <v>217</v>
      </c>
      <c r="D29" s="90">
        <v>80000</v>
      </c>
      <c r="E29" s="88"/>
      <c r="F29" s="90">
        <v>3769437605</v>
      </c>
      <c r="G29" s="88"/>
      <c r="H29" s="90">
        <v>3649252981</v>
      </c>
      <c r="I29" s="88"/>
      <c r="J29" s="90">
        <v>120184624</v>
      </c>
      <c r="K29" s="88"/>
      <c r="L29" s="90">
        <v>80000</v>
      </c>
      <c r="M29" s="88"/>
      <c r="N29" s="90">
        <v>3769437605</v>
      </c>
      <c r="O29" s="88"/>
      <c r="P29" s="90">
        <v>3649252981</v>
      </c>
      <c r="Q29" s="88"/>
      <c r="R29" s="90">
        <v>120184624</v>
      </c>
      <c r="V29" s="117">
        <v>4.36E-2</v>
      </c>
    </row>
    <row r="30" spans="2:22">
      <c r="B30" s="2" t="s">
        <v>201</v>
      </c>
      <c r="D30" s="90">
        <v>0</v>
      </c>
      <c r="E30" s="88"/>
      <c r="F30" s="90">
        <v>0</v>
      </c>
      <c r="G30" s="88"/>
      <c r="H30" s="90">
        <v>0</v>
      </c>
      <c r="I30" s="88"/>
      <c r="J30" s="90">
        <v>0</v>
      </c>
      <c r="K30" s="88"/>
      <c r="L30" s="90">
        <v>7300</v>
      </c>
      <c r="M30" s="88"/>
      <c r="N30" s="90">
        <v>7300000000</v>
      </c>
      <c r="O30" s="88"/>
      <c r="P30" s="90">
        <v>7183921848</v>
      </c>
      <c r="Q30" s="88"/>
      <c r="R30" s="90">
        <v>116078152</v>
      </c>
      <c r="V30" s="117"/>
    </row>
    <row r="31" spans="2:22">
      <c r="B31" s="2" t="s">
        <v>150</v>
      </c>
      <c r="D31" s="90">
        <v>0</v>
      </c>
      <c r="E31" s="88"/>
      <c r="F31" s="90">
        <v>0</v>
      </c>
      <c r="G31" s="88"/>
      <c r="H31" s="90">
        <v>0</v>
      </c>
      <c r="I31" s="88"/>
      <c r="J31" s="90">
        <v>0</v>
      </c>
      <c r="K31" s="88"/>
      <c r="L31" s="90">
        <v>1804</v>
      </c>
      <c r="M31" s="88"/>
      <c r="N31" s="90">
        <v>1276927598</v>
      </c>
      <c r="O31" s="88"/>
      <c r="P31" s="90">
        <v>1161944199</v>
      </c>
      <c r="Q31" s="88"/>
      <c r="R31" s="90">
        <v>114983399</v>
      </c>
      <c r="V31" s="117"/>
    </row>
    <row r="32" spans="2:22">
      <c r="B32" s="2" t="s">
        <v>98</v>
      </c>
      <c r="D32" s="90">
        <v>0</v>
      </c>
      <c r="E32" s="88"/>
      <c r="F32" s="90">
        <v>0</v>
      </c>
      <c r="G32" s="88"/>
      <c r="H32" s="90">
        <v>0</v>
      </c>
      <c r="I32" s="88"/>
      <c r="J32" s="90">
        <v>0</v>
      </c>
      <c r="K32" s="88"/>
      <c r="L32" s="90">
        <v>3900</v>
      </c>
      <c r="M32" s="88"/>
      <c r="N32" s="90">
        <v>2892225693</v>
      </c>
      <c r="O32" s="88"/>
      <c r="P32" s="90">
        <v>2796815815</v>
      </c>
      <c r="Q32" s="88"/>
      <c r="R32" s="90">
        <v>95409878</v>
      </c>
      <c r="V32" s="117"/>
    </row>
    <row r="33" spans="2:22">
      <c r="B33" s="2" t="s">
        <v>221</v>
      </c>
      <c r="D33" s="90">
        <v>0</v>
      </c>
      <c r="E33" s="88"/>
      <c r="F33" s="90">
        <v>0</v>
      </c>
      <c r="G33" s="88"/>
      <c r="H33" s="90">
        <v>0</v>
      </c>
      <c r="I33" s="88"/>
      <c r="J33" s="90">
        <v>0</v>
      </c>
      <c r="K33" s="88"/>
      <c r="L33" s="90">
        <v>6100</v>
      </c>
      <c r="M33" s="88"/>
      <c r="N33" s="90">
        <v>4372957260</v>
      </c>
      <c r="O33" s="88"/>
      <c r="P33" s="90">
        <v>4300763355</v>
      </c>
      <c r="Q33" s="88"/>
      <c r="R33" s="90">
        <v>72193905</v>
      </c>
      <c r="V33" s="117"/>
    </row>
    <row r="34" spans="2:22">
      <c r="B34" s="2" t="s">
        <v>250</v>
      </c>
      <c r="D34" s="90">
        <v>0</v>
      </c>
      <c r="E34" s="88"/>
      <c r="F34" s="90">
        <v>0</v>
      </c>
      <c r="G34" s="88"/>
      <c r="H34" s="90">
        <v>0</v>
      </c>
      <c r="I34" s="88"/>
      <c r="J34" s="90">
        <v>0</v>
      </c>
      <c r="K34" s="88"/>
      <c r="L34" s="90">
        <v>335223</v>
      </c>
      <c r="M34" s="88"/>
      <c r="N34" s="90">
        <v>1176989534</v>
      </c>
      <c r="O34" s="88"/>
      <c r="P34" s="90">
        <v>1118037389</v>
      </c>
      <c r="Q34" s="88"/>
      <c r="R34" s="90">
        <v>58952145</v>
      </c>
      <c r="V34" s="117"/>
    </row>
    <row r="35" spans="2:22">
      <c r="B35" s="2" t="s">
        <v>103</v>
      </c>
      <c r="D35" s="90">
        <v>0</v>
      </c>
      <c r="E35" s="88"/>
      <c r="F35" s="90">
        <v>0</v>
      </c>
      <c r="G35" s="88"/>
      <c r="H35" s="90">
        <v>0</v>
      </c>
      <c r="I35" s="88"/>
      <c r="J35" s="90">
        <v>0</v>
      </c>
      <c r="K35" s="88"/>
      <c r="L35" s="90">
        <v>600</v>
      </c>
      <c r="M35" s="88"/>
      <c r="N35" s="90">
        <v>443019690</v>
      </c>
      <c r="O35" s="88"/>
      <c r="P35" s="90">
        <v>403982833</v>
      </c>
      <c r="Q35" s="88"/>
      <c r="R35" s="90">
        <v>39036857</v>
      </c>
      <c r="V35" s="117"/>
    </row>
    <row r="36" spans="2:22">
      <c r="B36" s="2" t="s">
        <v>153</v>
      </c>
      <c r="D36" s="90">
        <v>0</v>
      </c>
      <c r="E36" s="88"/>
      <c r="F36" s="90">
        <v>0</v>
      </c>
      <c r="G36" s="88"/>
      <c r="H36" s="90">
        <v>0</v>
      </c>
      <c r="I36" s="88"/>
      <c r="J36" s="90">
        <v>0</v>
      </c>
      <c r="K36" s="88"/>
      <c r="L36" s="90">
        <v>80706</v>
      </c>
      <c r="M36" s="88"/>
      <c r="N36" s="90">
        <v>1130381514</v>
      </c>
      <c r="O36" s="88"/>
      <c r="P36" s="90">
        <v>1095082160</v>
      </c>
      <c r="Q36" s="88"/>
      <c r="R36" s="90">
        <v>35299354</v>
      </c>
      <c r="V36" s="117"/>
    </row>
    <row r="37" spans="2:22">
      <c r="B37" s="2" t="s">
        <v>273</v>
      </c>
      <c r="D37" s="90">
        <v>2000</v>
      </c>
      <c r="E37" s="88"/>
      <c r="F37" s="90">
        <v>1256292261</v>
      </c>
      <c r="G37" s="88"/>
      <c r="H37" s="90">
        <v>1244225475</v>
      </c>
      <c r="I37" s="88"/>
      <c r="J37" s="90">
        <v>12066786</v>
      </c>
      <c r="K37" s="88"/>
      <c r="L37" s="90">
        <v>2000</v>
      </c>
      <c r="M37" s="88"/>
      <c r="N37" s="90">
        <v>1256292261</v>
      </c>
      <c r="O37" s="88"/>
      <c r="P37" s="90">
        <v>1244225475</v>
      </c>
      <c r="Q37" s="88"/>
      <c r="R37" s="90">
        <v>12066786</v>
      </c>
      <c r="V37" s="117"/>
    </row>
    <row r="38" spans="2:22">
      <c r="B38" s="2" t="s">
        <v>171</v>
      </c>
      <c r="D38" s="90">
        <v>0</v>
      </c>
      <c r="E38" s="88"/>
      <c r="F38" s="90">
        <v>0</v>
      </c>
      <c r="G38" s="88"/>
      <c r="H38" s="90">
        <v>0</v>
      </c>
      <c r="I38" s="88"/>
      <c r="J38" s="90">
        <v>0</v>
      </c>
      <c r="K38" s="88"/>
      <c r="L38" s="90">
        <v>500</v>
      </c>
      <c r="M38" s="88"/>
      <c r="N38" s="90">
        <v>335489184</v>
      </c>
      <c r="O38" s="88"/>
      <c r="P38" s="90">
        <v>326189109</v>
      </c>
      <c r="Q38" s="88"/>
      <c r="R38" s="90">
        <v>9300075</v>
      </c>
      <c r="V38" s="117"/>
    </row>
    <row r="39" spans="2:22">
      <c r="B39" s="2" t="s">
        <v>159</v>
      </c>
      <c r="D39" s="90">
        <v>0</v>
      </c>
      <c r="E39" s="88"/>
      <c r="F39" s="90">
        <v>0</v>
      </c>
      <c r="G39" s="88"/>
      <c r="H39" s="90">
        <v>0</v>
      </c>
      <c r="I39" s="88"/>
      <c r="J39" s="90">
        <v>0</v>
      </c>
      <c r="K39" s="88"/>
      <c r="L39" s="90">
        <v>600</v>
      </c>
      <c r="M39" s="88"/>
      <c r="N39" s="90">
        <v>600000000</v>
      </c>
      <c r="O39" s="88"/>
      <c r="P39" s="90">
        <v>591888700</v>
      </c>
      <c r="Q39" s="88"/>
      <c r="R39" s="90">
        <v>8111300</v>
      </c>
      <c r="V39" s="117"/>
    </row>
    <row r="40" spans="2:22">
      <c r="B40" s="2" t="s">
        <v>205</v>
      </c>
      <c r="D40" s="90">
        <v>0</v>
      </c>
      <c r="E40" s="88"/>
      <c r="F40" s="90">
        <v>0</v>
      </c>
      <c r="G40" s="88"/>
      <c r="H40" s="90">
        <v>0</v>
      </c>
      <c r="I40" s="88"/>
      <c r="J40" s="90">
        <v>0</v>
      </c>
      <c r="K40" s="88"/>
      <c r="L40" s="90">
        <v>200</v>
      </c>
      <c r="M40" s="88"/>
      <c r="N40" s="90">
        <v>179561451</v>
      </c>
      <c r="O40" s="88"/>
      <c r="P40" s="90">
        <v>172024168</v>
      </c>
      <c r="Q40" s="88"/>
      <c r="R40" s="90">
        <v>7537283</v>
      </c>
      <c r="V40" s="117"/>
    </row>
    <row r="41" spans="2:22">
      <c r="B41" s="2" t="s">
        <v>194</v>
      </c>
      <c r="D41" s="90">
        <v>0</v>
      </c>
      <c r="E41" s="88"/>
      <c r="F41" s="90">
        <v>0</v>
      </c>
      <c r="G41" s="88"/>
      <c r="H41" s="90">
        <v>0</v>
      </c>
      <c r="I41" s="88"/>
      <c r="J41" s="90">
        <v>0</v>
      </c>
      <c r="K41" s="88"/>
      <c r="L41" s="90">
        <v>940</v>
      </c>
      <c r="M41" s="88"/>
      <c r="N41" s="90">
        <v>23313457</v>
      </c>
      <c r="O41" s="88"/>
      <c r="P41" s="90">
        <v>16753917</v>
      </c>
      <c r="Q41" s="88"/>
      <c r="R41" s="90">
        <v>6559540</v>
      </c>
      <c r="V41" s="117"/>
    </row>
    <row r="42" spans="2:22">
      <c r="B42" s="2" t="s">
        <v>206</v>
      </c>
      <c r="D42" s="90">
        <v>0</v>
      </c>
      <c r="E42" s="88"/>
      <c r="F42" s="90">
        <v>0</v>
      </c>
      <c r="G42" s="88"/>
      <c r="H42" s="90">
        <v>0</v>
      </c>
      <c r="I42" s="88"/>
      <c r="J42" s="90">
        <v>0</v>
      </c>
      <c r="K42" s="88"/>
      <c r="L42" s="90">
        <v>71</v>
      </c>
      <c r="M42" s="88"/>
      <c r="N42" s="90">
        <v>1482131</v>
      </c>
      <c r="O42" s="88"/>
      <c r="P42" s="90">
        <v>891145</v>
      </c>
      <c r="Q42" s="88"/>
      <c r="R42" s="90">
        <v>590986</v>
      </c>
      <c r="V42" s="117"/>
    </row>
    <row r="43" spans="2:22">
      <c r="B43" s="2" t="s">
        <v>170</v>
      </c>
      <c r="D43" s="90">
        <v>0</v>
      </c>
      <c r="E43" s="88"/>
      <c r="F43" s="90">
        <v>0</v>
      </c>
      <c r="G43" s="88"/>
      <c r="H43" s="90">
        <v>0</v>
      </c>
      <c r="I43" s="88"/>
      <c r="J43" s="90">
        <v>0</v>
      </c>
      <c r="K43" s="88"/>
      <c r="L43" s="90">
        <v>60981</v>
      </c>
      <c r="M43" s="88"/>
      <c r="N43" s="90">
        <v>849958463</v>
      </c>
      <c r="O43" s="88"/>
      <c r="P43" s="90">
        <v>849866645</v>
      </c>
      <c r="Q43" s="88"/>
      <c r="R43" s="90">
        <v>91817</v>
      </c>
      <c r="V43" s="117"/>
    </row>
    <row r="44" spans="2:22">
      <c r="B44" s="2" t="s">
        <v>152</v>
      </c>
      <c r="D44" s="90">
        <v>0</v>
      </c>
      <c r="E44" s="88"/>
      <c r="F44" s="90">
        <v>0</v>
      </c>
      <c r="G44" s="88"/>
      <c r="H44" s="90">
        <v>0</v>
      </c>
      <c r="I44" s="88"/>
      <c r="J44" s="90">
        <v>0</v>
      </c>
      <c r="K44" s="88"/>
      <c r="L44" s="90">
        <v>1</v>
      </c>
      <c r="M44" s="88"/>
      <c r="N44" s="90">
        <v>1</v>
      </c>
      <c r="O44" s="88"/>
      <c r="P44" s="90">
        <v>9701</v>
      </c>
      <c r="Q44" s="88"/>
      <c r="R44" s="90">
        <v>-9700</v>
      </c>
      <c r="V44" s="117"/>
    </row>
    <row r="45" spans="2:22">
      <c r="B45" s="2" t="s">
        <v>154</v>
      </c>
      <c r="D45" s="90">
        <v>0</v>
      </c>
      <c r="E45" s="88"/>
      <c r="F45" s="90">
        <v>0</v>
      </c>
      <c r="G45" s="88"/>
      <c r="H45" s="90">
        <v>0</v>
      </c>
      <c r="I45" s="88"/>
      <c r="J45" s="90">
        <v>0</v>
      </c>
      <c r="K45" s="88"/>
      <c r="L45" s="90">
        <v>5</v>
      </c>
      <c r="M45" s="88"/>
      <c r="N45" s="90">
        <v>5</v>
      </c>
      <c r="O45" s="88"/>
      <c r="P45" s="90">
        <v>19667</v>
      </c>
      <c r="Q45" s="88"/>
      <c r="R45" s="90">
        <v>-19662</v>
      </c>
      <c r="V45" s="117"/>
    </row>
    <row r="46" spans="2:22">
      <c r="B46" s="2" t="s">
        <v>13</v>
      </c>
      <c r="D46" s="90">
        <v>0</v>
      </c>
      <c r="E46" s="88"/>
      <c r="F46" s="90">
        <v>0</v>
      </c>
      <c r="G46" s="88"/>
      <c r="H46" s="90">
        <v>0</v>
      </c>
      <c r="I46" s="88"/>
      <c r="J46" s="90">
        <v>0</v>
      </c>
      <c r="K46" s="88"/>
      <c r="L46" s="90">
        <v>937</v>
      </c>
      <c r="M46" s="88"/>
      <c r="N46" s="90">
        <v>5318438</v>
      </c>
      <c r="O46" s="88"/>
      <c r="P46" s="90">
        <v>5796558</v>
      </c>
      <c r="Q46" s="88"/>
      <c r="R46" s="90">
        <v>-478120</v>
      </c>
      <c r="V46" s="117"/>
    </row>
    <row r="47" spans="2:22">
      <c r="B47" s="2" t="s">
        <v>218</v>
      </c>
      <c r="D47" s="90">
        <v>0</v>
      </c>
      <c r="E47" s="88"/>
      <c r="F47" s="90">
        <v>0</v>
      </c>
      <c r="G47" s="88"/>
      <c r="H47" s="90">
        <v>0</v>
      </c>
      <c r="I47" s="88"/>
      <c r="J47" s="90">
        <v>0</v>
      </c>
      <c r="K47" s="88"/>
      <c r="L47" s="90">
        <v>2447</v>
      </c>
      <c r="M47" s="88"/>
      <c r="N47" s="90">
        <v>78786745</v>
      </c>
      <c r="O47" s="88"/>
      <c r="P47" s="90">
        <v>87248326</v>
      </c>
      <c r="Q47" s="88"/>
      <c r="R47" s="90">
        <v>-8461581</v>
      </c>
      <c r="V47" s="117"/>
    </row>
    <row r="48" spans="2:22">
      <c r="B48" s="2" t="s">
        <v>14</v>
      </c>
      <c r="D48" s="90">
        <v>0</v>
      </c>
      <c r="E48" s="88"/>
      <c r="F48" s="90">
        <v>0</v>
      </c>
      <c r="G48" s="88"/>
      <c r="H48" s="90">
        <v>0</v>
      </c>
      <c r="I48" s="88"/>
      <c r="J48" s="90">
        <v>0</v>
      </c>
      <c r="K48" s="88"/>
      <c r="L48" s="90">
        <v>232075</v>
      </c>
      <c r="M48" s="88"/>
      <c r="N48" s="90">
        <v>1224986020</v>
      </c>
      <c r="O48" s="88"/>
      <c r="P48" s="90">
        <v>1358788541</v>
      </c>
      <c r="Q48" s="88"/>
      <c r="R48" s="90">
        <v>-133802521</v>
      </c>
      <c r="V48" s="117"/>
    </row>
    <row r="49" spans="2:22">
      <c r="B49" s="2" t="s">
        <v>177</v>
      </c>
      <c r="D49" s="90">
        <v>0</v>
      </c>
      <c r="E49" s="88"/>
      <c r="F49" s="90">
        <v>0</v>
      </c>
      <c r="G49" s="88"/>
      <c r="H49" s="90">
        <v>0</v>
      </c>
      <c r="I49" s="88"/>
      <c r="J49" s="90">
        <v>0</v>
      </c>
      <c r="K49" s="88"/>
      <c r="L49" s="90">
        <v>220000</v>
      </c>
      <c r="M49" s="88"/>
      <c r="N49" s="90">
        <v>2121302745</v>
      </c>
      <c r="O49" s="88"/>
      <c r="P49" s="90">
        <v>2418722444</v>
      </c>
      <c r="Q49" s="88"/>
      <c r="R49" s="90">
        <v>-297419699</v>
      </c>
      <c r="V49" s="117"/>
    </row>
    <row r="50" spans="2:22">
      <c r="B50" s="2" t="s">
        <v>155</v>
      </c>
      <c r="D50" s="90">
        <v>0</v>
      </c>
      <c r="E50" s="88"/>
      <c r="F50" s="90">
        <v>0</v>
      </c>
      <c r="G50" s="88"/>
      <c r="H50" s="90">
        <v>0</v>
      </c>
      <c r="I50" s="88"/>
      <c r="J50" s="90">
        <v>0</v>
      </c>
      <c r="K50" s="88"/>
      <c r="L50" s="90">
        <v>106000</v>
      </c>
      <c r="M50" s="88"/>
      <c r="N50" s="90">
        <v>7316595640</v>
      </c>
      <c r="O50" s="88"/>
      <c r="P50" s="90">
        <v>7659294417</v>
      </c>
      <c r="Q50" s="88"/>
      <c r="R50" s="90">
        <v>-342698777</v>
      </c>
      <c r="V50" s="117"/>
    </row>
    <row r="51" spans="2:22">
      <c r="B51" s="2" t="s">
        <v>179</v>
      </c>
      <c r="D51" s="90">
        <v>0</v>
      </c>
      <c r="E51" s="88"/>
      <c r="F51" s="90">
        <v>0</v>
      </c>
      <c r="G51" s="88"/>
      <c r="H51" s="90">
        <v>0</v>
      </c>
      <c r="I51" s="88"/>
      <c r="J51" s="90">
        <v>0</v>
      </c>
      <c r="K51" s="88"/>
      <c r="L51" s="90">
        <v>50000</v>
      </c>
      <c r="M51" s="88"/>
      <c r="N51" s="90">
        <v>1137692655</v>
      </c>
      <c r="O51" s="88"/>
      <c r="P51" s="90">
        <v>1601911575</v>
      </c>
      <c r="Q51" s="88"/>
      <c r="R51" s="90">
        <v>-464218920</v>
      </c>
      <c r="V51" s="117"/>
    </row>
    <row r="52" spans="2:22">
      <c r="B52" s="2" t="s">
        <v>227</v>
      </c>
      <c r="D52" s="90">
        <v>0</v>
      </c>
      <c r="E52" s="88"/>
      <c r="F52" s="90">
        <v>0</v>
      </c>
      <c r="G52" s="88"/>
      <c r="H52" s="90">
        <v>0</v>
      </c>
      <c r="I52" s="88"/>
      <c r="J52" s="90">
        <v>0</v>
      </c>
      <c r="K52" s="88"/>
      <c r="L52" s="90">
        <v>40000</v>
      </c>
      <c r="M52" s="88"/>
      <c r="N52" s="90">
        <v>3754383164</v>
      </c>
      <c r="O52" s="88"/>
      <c r="P52" s="90">
        <v>4285691620</v>
      </c>
      <c r="Q52" s="88"/>
      <c r="R52" s="90">
        <v>-531308456</v>
      </c>
      <c r="V52" s="117">
        <v>2.8000000000000001E-2</v>
      </c>
    </row>
    <row r="53" spans="2:22">
      <c r="B53" s="2" t="s">
        <v>191</v>
      </c>
      <c r="D53" s="90">
        <v>0</v>
      </c>
      <c r="E53" s="88"/>
      <c r="F53" s="90">
        <v>0</v>
      </c>
      <c r="G53" s="88"/>
      <c r="H53" s="90">
        <v>0</v>
      </c>
      <c r="I53" s="88"/>
      <c r="J53" s="90">
        <v>0</v>
      </c>
      <c r="K53" s="88"/>
      <c r="L53" s="90">
        <v>41000</v>
      </c>
      <c r="M53" s="88"/>
      <c r="N53" s="90">
        <v>5380971363</v>
      </c>
      <c r="O53" s="88"/>
      <c r="P53" s="90">
        <v>7601003325</v>
      </c>
      <c r="Q53" s="88"/>
      <c r="R53" s="90">
        <v>-2220031962</v>
      </c>
      <c r="V53" s="117"/>
    </row>
    <row r="54" spans="2:22">
      <c r="D54" s="3"/>
      <c r="F54" s="3"/>
      <c r="H54" s="3"/>
      <c r="J54" s="3"/>
      <c r="L54" s="3"/>
      <c r="N54" s="3"/>
      <c r="P54" s="3"/>
      <c r="R54" s="3"/>
    </row>
    <row r="55" spans="2:22" ht="21.75" thickBot="1">
      <c r="B55" s="30" t="s">
        <v>84</v>
      </c>
      <c r="D55" s="9">
        <f>SUM(D10:D54)</f>
        <v>115600</v>
      </c>
      <c r="E55" s="9">
        <f t="shared" ref="E55:Q55" si="0">SUM(E10:E52)</f>
        <v>0</v>
      </c>
      <c r="F55" s="9">
        <f>SUM(F10:F54)</f>
        <v>30636536313</v>
      </c>
      <c r="G55" s="9">
        <f t="shared" si="0"/>
        <v>0</v>
      </c>
      <c r="H55" s="9">
        <f>SUM(H10:H54)</f>
        <v>26727666307</v>
      </c>
      <c r="I55" s="9">
        <f t="shared" si="0"/>
        <v>0</v>
      </c>
      <c r="J55" s="9">
        <f>SUM(J10:J54)</f>
        <v>3908870006</v>
      </c>
      <c r="K55" s="9">
        <f t="shared" si="0"/>
        <v>0</v>
      </c>
      <c r="L55" s="9">
        <f>SUM(L10:L54)</f>
        <v>4630082</v>
      </c>
      <c r="M55" s="9">
        <f t="shared" si="0"/>
        <v>0</v>
      </c>
      <c r="N55" s="9">
        <f>SUM(N10:N54)</f>
        <v>232350444439</v>
      </c>
      <c r="O55" s="9">
        <f t="shared" si="0"/>
        <v>0</v>
      </c>
      <c r="P55" s="9">
        <f>SUM(P10:P54)</f>
        <v>215124991212</v>
      </c>
      <c r="Q55" s="9">
        <f t="shared" si="0"/>
        <v>0</v>
      </c>
      <c r="R55" s="9">
        <f>SUM(R10:R54)</f>
        <v>17225453226</v>
      </c>
    </row>
    <row r="56" spans="2:22" ht="21.75" thickTop="1"/>
    <row r="57" spans="2:22" ht="26.25">
      <c r="J57" s="26">
        <v>13</v>
      </c>
    </row>
  </sheetData>
  <sortState xmlns:xlrd2="http://schemas.microsoft.com/office/spreadsheetml/2017/richdata2" ref="B10:R52">
    <sortCondition descending="1" ref="R10:R52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5"/>
  <sheetViews>
    <sheetView rightToLeft="1" view="pageBreakPreview" zoomScale="85" zoomScaleNormal="70" zoomScaleSheetLayoutView="85" workbookViewId="0">
      <selection activeCell="R40" sqref="R40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6"/>
      <c r="R2" s="16"/>
      <c r="S2" s="16"/>
      <c r="T2" s="16"/>
      <c r="U2" s="16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6"/>
      <c r="R3" s="16"/>
    </row>
    <row r="4" spans="2:28" ht="30">
      <c r="B4" s="149" t="s">
        <v>276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6"/>
      <c r="R4" s="16"/>
    </row>
    <row r="5" spans="2:28" ht="54" customHeight="1"/>
    <row r="6" spans="2:28" s="2" customFormat="1" ht="30">
      <c r="B6" s="13" t="s">
        <v>121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>
      <c r="B7" s="150" t="s">
        <v>52</v>
      </c>
      <c r="D7" s="151" t="s">
        <v>50</v>
      </c>
      <c r="E7" s="151" t="s">
        <v>50</v>
      </c>
      <c r="F7" s="151" t="s">
        <v>50</v>
      </c>
      <c r="G7" s="151" t="s">
        <v>50</v>
      </c>
      <c r="H7" s="151" t="s">
        <v>50</v>
      </c>
      <c r="I7" s="151" t="s">
        <v>50</v>
      </c>
      <c r="J7" s="151" t="s">
        <v>50</v>
      </c>
      <c r="L7" s="151" t="s">
        <v>51</v>
      </c>
      <c r="M7" s="151" t="s">
        <v>51</v>
      </c>
      <c r="N7" s="151" t="s">
        <v>51</v>
      </c>
      <c r="O7" s="151" t="s">
        <v>51</v>
      </c>
      <c r="P7" s="151" t="s">
        <v>51</v>
      </c>
      <c r="Q7" s="151" t="s">
        <v>51</v>
      </c>
      <c r="R7" s="151" t="s">
        <v>51</v>
      </c>
    </row>
    <row r="8" spans="2:28" s="46" customFormat="1" ht="48" customHeight="1">
      <c r="B8" s="150" t="s">
        <v>52</v>
      </c>
      <c r="D8" s="191" t="s">
        <v>73</v>
      </c>
      <c r="E8" s="47"/>
      <c r="F8" s="191" t="s">
        <v>70</v>
      </c>
      <c r="G8" s="47"/>
      <c r="H8" s="191" t="s">
        <v>71</v>
      </c>
      <c r="I8" s="47"/>
      <c r="J8" s="191" t="s">
        <v>74</v>
      </c>
      <c r="L8" s="191" t="s">
        <v>73</v>
      </c>
      <c r="M8" s="47"/>
      <c r="N8" s="191" t="s">
        <v>70</v>
      </c>
      <c r="O8" s="47"/>
      <c r="P8" s="191" t="s">
        <v>71</v>
      </c>
      <c r="Q8" s="47"/>
      <c r="R8" s="191" t="s">
        <v>74</v>
      </c>
    </row>
    <row r="9" spans="2:28" ht="21.75">
      <c r="B9" s="42" t="s">
        <v>181</v>
      </c>
      <c r="C9" s="4"/>
      <c r="D9" s="84">
        <v>0</v>
      </c>
      <c r="E9" s="6"/>
      <c r="F9" s="84">
        <v>-1284610252</v>
      </c>
      <c r="G9" s="6"/>
      <c r="H9" s="84">
        <v>1225341111</v>
      </c>
      <c r="I9" s="6"/>
      <c r="J9" s="84">
        <v>-59269141</v>
      </c>
      <c r="K9" s="6"/>
      <c r="L9" s="84">
        <v>0</v>
      </c>
      <c r="M9" s="6"/>
      <c r="N9" s="84">
        <v>10849419433</v>
      </c>
      <c r="O9" s="6"/>
      <c r="P9" s="84">
        <v>4510691975</v>
      </c>
      <c r="Q9" s="4"/>
      <c r="R9" s="84">
        <v>15360111408</v>
      </c>
    </row>
    <row r="10" spans="2:28" ht="21.75">
      <c r="B10" s="4" t="s">
        <v>156</v>
      </c>
      <c r="C10" s="4"/>
      <c r="D10" s="85">
        <v>437794274</v>
      </c>
      <c r="E10" s="6"/>
      <c r="F10" s="85">
        <v>210788688</v>
      </c>
      <c r="G10" s="6"/>
      <c r="H10" s="85">
        <v>0</v>
      </c>
      <c r="I10" s="6"/>
      <c r="J10" s="85">
        <v>648582962</v>
      </c>
      <c r="K10" s="6"/>
      <c r="L10" s="85">
        <v>5646056679</v>
      </c>
      <c r="M10" s="6"/>
      <c r="N10" s="85">
        <v>3346655210</v>
      </c>
      <c r="O10" s="6"/>
      <c r="P10" s="85">
        <v>798855184</v>
      </c>
      <c r="Q10" s="4"/>
      <c r="R10" s="85">
        <v>9791567073</v>
      </c>
      <c r="V10" s="120">
        <v>6.5500000000000003E-2</v>
      </c>
    </row>
    <row r="11" spans="2:28" ht="21.75">
      <c r="B11" s="4" t="s">
        <v>184</v>
      </c>
      <c r="C11" s="4"/>
      <c r="D11" s="85">
        <v>0</v>
      </c>
      <c r="E11" s="6"/>
      <c r="F11" s="85">
        <v>-1925472737</v>
      </c>
      <c r="G11" s="6"/>
      <c r="H11" s="85">
        <v>1716971343</v>
      </c>
      <c r="I11" s="6"/>
      <c r="J11" s="85">
        <v>-208501394</v>
      </c>
      <c r="K11" s="6"/>
      <c r="L11" s="85">
        <v>0</v>
      </c>
      <c r="M11" s="6"/>
      <c r="N11" s="85">
        <v>845513265</v>
      </c>
      <c r="O11" s="6"/>
      <c r="P11" s="85">
        <v>2293434373</v>
      </c>
      <c r="Q11" s="4"/>
      <c r="R11" s="85">
        <v>3138947638</v>
      </c>
      <c r="V11" s="120">
        <v>5.4600000000000003E-2</v>
      </c>
    </row>
    <row r="12" spans="2:28" ht="21.75">
      <c r="B12" s="4" t="s">
        <v>99</v>
      </c>
      <c r="C12" s="4"/>
      <c r="D12" s="85">
        <v>0</v>
      </c>
      <c r="E12" s="6"/>
      <c r="F12" s="85">
        <v>320149589</v>
      </c>
      <c r="G12" s="6"/>
      <c r="H12" s="85">
        <v>0</v>
      </c>
      <c r="I12" s="6"/>
      <c r="J12" s="85">
        <v>320149589</v>
      </c>
      <c r="K12" s="6"/>
      <c r="L12" s="85">
        <v>0</v>
      </c>
      <c r="M12" s="6"/>
      <c r="N12" s="85">
        <v>2559081412</v>
      </c>
      <c r="O12" s="6"/>
      <c r="P12" s="85">
        <v>0</v>
      </c>
      <c r="Q12" s="4"/>
      <c r="R12" s="85">
        <v>2559081412</v>
      </c>
      <c r="V12" s="120">
        <v>5.3400000000000003E-2</v>
      </c>
    </row>
    <row r="13" spans="2:28" ht="21.75">
      <c r="B13" s="4" t="s">
        <v>161</v>
      </c>
      <c r="C13" s="4"/>
      <c r="D13" s="85">
        <v>80401913</v>
      </c>
      <c r="E13" s="6"/>
      <c r="F13" s="85">
        <v>0</v>
      </c>
      <c r="G13" s="6"/>
      <c r="H13" s="85">
        <v>721174500</v>
      </c>
      <c r="I13" s="6"/>
      <c r="J13" s="85">
        <v>801576413</v>
      </c>
      <c r="K13" s="6"/>
      <c r="L13" s="85">
        <v>1018692721</v>
      </c>
      <c r="M13" s="6"/>
      <c r="N13" s="85">
        <v>0</v>
      </c>
      <c r="O13" s="6"/>
      <c r="P13" s="85">
        <v>721174500</v>
      </c>
      <c r="Q13" s="4"/>
      <c r="R13" s="85">
        <v>1739867221</v>
      </c>
      <c r="V13" s="120">
        <v>4.36E-2</v>
      </c>
    </row>
    <row r="14" spans="2:28" ht="21.75">
      <c r="B14" s="4" t="s">
        <v>104</v>
      </c>
      <c r="C14" s="4"/>
      <c r="D14" s="85">
        <v>120782469</v>
      </c>
      <c r="E14" s="6"/>
      <c r="F14" s="85">
        <v>-23851676</v>
      </c>
      <c r="G14" s="6"/>
      <c r="H14" s="85">
        <v>0</v>
      </c>
      <c r="I14" s="6"/>
      <c r="J14" s="85">
        <v>96930793</v>
      </c>
      <c r="K14" s="6"/>
      <c r="L14" s="85">
        <v>1194959727</v>
      </c>
      <c r="M14" s="6"/>
      <c r="N14" s="85">
        <v>368733155</v>
      </c>
      <c r="O14" s="6"/>
      <c r="P14" s="85">
        <v>0</v>
      </c>
      <c r="Q14" s="4"/>
      <c r="R14" s="85">
        <v>1563692882</v>
      </c>
      <c r="V14" s="120">
        <v>2.8000000000000001E-2</v>
      </c>
    </row>
    <row r="15" spans="2:28" ht="21.75">
      <c r="B15" s="4" t="s">
        <v>101</v>
      </c>
      <c r="C15" s="4"/>
      <c r="D15" s="85">
        <v>0</v>
      </c>
      <c r="E15" s="6"/>
      <c r="F15" s="85">
        <v>-81242252</v>
      </c>
      <c r="G15" s="6"/>
      <c r="H15" s="85">
        <v>113131642</v>
      </c>
      <c r="I15" s="6"/>
      <c r="J15" s="85">
        <v>31889390</v>
      </c>
      <c r="K15" s="6"/>
      <c r="L15" s="85">
        <v>0</v>
      </c>
      <c r="M15" s="6"/>
      <c r="N15" s="85">
        <v>482288256</v>
      </c>
      <c r="O15" s="6"/>
      <c r="P15" s="85">
        <v>435715535</v>
      </c>
      <c r="Q15" s="4"/>
      <c r="R15" s="85">
        <v>918003791</v>
      </c>
      <c r="V15" s="120">
        <v>2.2200000000000001E-2</v>
      </c>
    </row>
    <row r="16" spans="2:28" ht="21.75">
      <c r="B16" s="4" t="s">
        <v>204</v>
      </c>
      <c r="C16" s="4"/>
      <c r="D16" s="85">
        <v>0</v>
      </c>
      <c r="E16" s="6"/>
      <c r="F16" s="85">
        <v>0</v>
      </c>
      <c r="G16" s="6"/>
      <c r="H16" s="85">
        <v>0</v>
      </c>
      <c r="I16" s="6"/>
      <c r="J16" s="85">
        <v>0</v>
      </c>
      <c r="K16" s="6"/>
      <c r="L16" s="85">
        <v>0</v>
      </c>
      <c r="M16" s="6"/>
      <c r="N16" s="85">
        <v>0</v>
      </c>
      <c r="O16" s="6"/>
      <c r="P16" s="85">
        <v>857538575</v>
      </c>
      <c r="Q16" s="4"/>
      <c r="R16" s="85">
        <v>857538575</v>
      </c>
      <c r="V16" s="120">
        <v>1.9199999999999998E-2</v>
      </c>
    </row>
    <row r="17" spans="2:22" ht="21.75">
      <c r="B17" s="4" t="s">
        <v>243</v>
      </c>
      <c r="C17" s="4"/>
      <c r="D17" s="85">
        <v>0</v>
      </c>
      <c r="E17" s="6"/>
      <c r="F17" s="85">
        <v>116867014</v>
      </c>
      <c r="G17" s="6"/>
      <c r="H17" s="85">
        <v>0</v>
      </c>
      <c r="I17" s="6"/>
      <c r="J17" s="85">
        <v>116867014</v>
      </c>
      <c r="K17" s="6"/>
      <c r="L17" s="85">
        <v>0</v>
      </c>
      <c r="M17" s="6"/>
      <c r="N17" s="85">
        <v>848542579</v>
      </c>
      <c r="O17" s="6"/>
      <c r="P17" s="85">
        <v>0</v>
      </c>
      <c r="Q17" s="4"/>
      <c r="R17" s="85">
        <v>848542579</v>
      </c>
      <c r="V17" s="120">
        <v>1.38E-2</v>
      </c>
    </row>
    <row r="18" spans="2:22" ht="21.75">
      <c r="B18" s="4" t="s">
        <v>187</v>
      </c>
      <c r="C18" s="4"/>
      <c r="D18" s="85">
        <v>0</v>
      </c>
      <c r="E18" s="6"/>
      <c r="F18" s="85">
        <v>0</v>
      </c>
      <c r="G18" s="6"/>
      <c r="H18" s="85">
        <v>0</v>
      </c>
      <c r="I18" s="6"/>
      <c r="J18" s="85">
        <v>0</v>
      </c>
      <c r="K18" s="6"/>
      <c r="L18" s="85">
        <v>0</v>
      </c>
      <c r="M18" s="6"/>
      <c r="N18" s="85">
        <v>0</v>
      </c>
      <c r="O18" s="6"/>
      <c r="P18" s="85">
        <v>814247824</v>
      </c>
      <c r="Q18" s="4"/>
      <c r="R18" s="85">
        <v>814247824</v>
      </c>
      <c r="V18" s="120">
        <v>1.32E-2</v>
      </c>
    </row>
    <row r="19" spans="2:22" ht="21.75">
      <c r="B19" s="4" t="s">
        <v>220</v>
      </c>
      <c r="C19" s="4"/>
      <c r="D19" s="85">
        <v>0</v>
      </c>
      <c r="E19" s="6"/>
      <c r="F19" s="85">
        <v>0</v>
      </c>
      <c r="G19" s="6"/>
      <c r="H19" s="85">
        <v>0</v>
      </c>
      <c r="I19" s="6"/>
      <c r="J19" s="85">
        <v>0</v>
      </c>
      <c r="K19" s="6"/>
      <c r="L19" s="85">
        <v>0</v>
      </c>
      <c r="M19" s="6"/>
      <c r="N19" s="85">
        <v>0</v>
      </c>
      <c r="O19" s="6"/>
      <c r="P19" s="85">
        <v>762676042</v>
      </c>
      <c r="Q19" s="4"/>
      <c r="R19" s="85">
        <v>762676042</v>
      </c>
      <c r="V19" s="120">
        <v>1.21E-2</v>
      </c>
    </row>
    <row r="20" spans="2:22" ht="21.75">
      <c r="B20" s="4" t="s">
        <v>200</v>
      </c>
      <c r="C20" s="4"/>
      <c r="D20" s="85">
        <v>0</v>
      </c>
      <c r="E20" s="6"/>
      <c r="F20" s="85">
        <v>0</v>
      </c>
      <c r="G20" s="6"/>
      <c r="H20" s="85">
        <v>0</v>
      </c>
      <c r="I20" s="6"/>
      <c r="J20" s="85">
        <v>0</v>
      </c>
      <c r="K20" s="6"/>
      <c r="L20" s="85">
        <v>0</v>
      </c>
      <c r="M20" s="6"/>
      <c r="N20" s="85">
        <v>0</v>
      </c>
      <c r="O20" s="6"/>
      <c r="P20" s="85">
        <v>632386619</v>
      </c>
      <c r="Q20" s="4"/>
      <c r="R20" s="85">
        <v>632386619</v>
      </c>
      <c r="V20" s="120">
        <v>1.14E-2</v>
      </c>
    </row>
    <row r="21" spans="2:22" ht="21.75">
      <c r="B21" s="4" t="s">
        <v>246</v>
      </c>
      <c r="C21" s="4"/>
      <c r="D21" s="85">
        <v>0</v>
      </c>
      <c r="E21" s="6"/>
      <c r="F21" s="85">
        <v>95217739</v>
      </c>
      <c r="G21" s="6"/>
      <c r="H21" s="85">
        <v>0</v>
      </c>
      <c r="I21" s="6"/>
      <c r="J21" s="85">
        <v>95217739</v>
      </c>
      <c r="K21" s="6"/>
      <c r="L21" s="85">
        <v>0</v>
      </c>
      <c r="M21" s="6"/>
      <c r="N21" s="85">
        <v>540436667</v>
      </c>
      <c r="O21" s="6"/>
      <c r="P21" s="85">
        <v>0</v>
      </c>
      <c r="Q21" s="4"/>
      <c r="R21" s="85">
        <v>540436667</v>
      </c>
      <c r="V21" s="120"/>
    </row>
    <row r="22" spans="2:22" ht="21.75">
      <c r="B22" s="4" t="s">
        <v>98</v>
      </c>
      <c r="C22" s="4"/>
      <c r="D22" s="85">
        <v>0</v>
      </c>
      <c r="E22" s="6"/>
      <c r="F22" s="85">
        <v>67385784</v>
      </c>
      <c r="G22" s="6"/>
      <c r="H22" s="85">
        <v>0</v>
      </c>
      <c r="I22" s="6"/>
      <c r="J22" s="85">
        <v>67385784</v>
      </c>
      <c r="K22" s="6"/>
      <c r="L22" s="85">
        <v>0</v>
      </c>
      <c r="M22" s="6"/>
      <c r="N22" s="85">
        <v>381423142</v>
      </c>
      <c r="O22" s="6"/>
      <c r="P22" s="85">
        <v>95409878</v>
      </c>
      <c r="Q22" s="4"/>
      <c r="R22" s="85">
        <v>476833020</v>
      </c>
      <c r="V22" s="120">
        <v>8.8999999999999999E-3</v>
      </c>
    </row>
    <row r="23" spans="2:22" ht="21.75">
      <c r="B23" s="4" t="s">
        <v>195</v>
      </c>
      <c r="C23" s="4"/>
      <c r="D23" s="85">
        <v>0</v>
      </c>
      <c r="E23" s="6"/>
      <c r="F23" s="85">
        <v>0</v>
      </c>
      <c r="G23" s="6"/>
      <c r="H23" s="85">
        <v>0</v>
      </c>
      <c r="I23" s="6"/>
      <c r="J23" s="85">
        <v>0</v>
      </c>
      <c r="K23" s="6"/>
      <c r="L23" s="85">
        <v>0</v>
      </c>
      <c r="M23" s="6"/>
      <c r="N23" s="85">
        <v>0</v>
      </c>
      <c r="O23" s="6"/>
      <c r="P23" s="85">
        <v>474428917</v>
      </c>
      <c r="Q23" s="4"/>
      <c r="R23" s="85">
        <v>474428917</v>
      </c>
      <c r="V23" s="120">
        <v>8.3999999999999995E-3</v>
      </c>
    </row>
    <row r="24" spans="2:22" ht="21.75">
      <c r="B24" s="4" t="s">
        <v>150</v>
      </c>
      <c r="C24" s="4"/>
      <c r="D24" s="85">
        <v>0</v>
      </c>
      <c r="E24" s="6"/>
      <c r="F24" s="85">
        <v>10997771</v>
      </c>
      <c r="G24" s="6"/>
      <c r="H24" s="85">
        <v>0</v>
      </c>
      <c r="I24" s="6"/>
      <c r="J24" s="85">
        <v>10997771</v>
      </c>
      <c r="K24" s="6"/>
      <c r="L24" s="85">
        <v>0</v>
      </c>
      <c r="M24" s="6"/>
      <c r="N24" s="85">
        <v>318641128</v>
      </c>
      <c r="O24" s="6"/>
      <c r="P24" s="85">
        <v>114983399</v>
      </c>
      <c r="Q24" s="4"/>
      <c r="R24" s="85">
        <v>433624527</v>
      </c>
      <c r="V24" s="120">
        <v>7.9000000000000008E-3</v>
      </c>
    </row>
    <row r="25" spans="2:22" ht="21.75">
      <c r="B25" s="4" t="s">
        <v>265</v>
      </c>
      <c r="C25" s="4"/>
      <c r="D25" s="85">
        <v>143156688</v>
      </c>
      <c r="E25" s="6"/>
      <c r="F25" s="85">
        <v>-14157433</v>
      </c>
      <c r="G25" s="6"/>
      <c r="H25" s="85">
        <v>0</v>
      </c>
      <c r="I25" s="6"/>
      <c r="J25" s="85">
        <v>128999255</v>
      </c>
      <c r="K25" s="6"/>
      <c r="L25" s="85">
        <v>304024378</v>
      </c>
      <c r="M25" s="6"/>
      <c r="N25" s="85">
        <v>69318222</v>
      </c>
      <c r="O25" s="6"/>
      <c r="P25" s="85">
        <v>0</v>
      </c>
      <c r="Q25" s="4"/>
      <c r="R25" s="85">
        <v>373342600</v>
      </c>
      <c r="V25" s="120"/>
    </row>
    <row r="26" spans="2:22" ht="21.75">
      <c r="B26" s="4" t="s">
        <v>203</v>
      </c>
      <c r="C26" s="4"/>
      <c r="D26" s="85">
        <v>0</v>
      </c>
      <c r="E26" s="6"/>
      <c r="F26" s="85">
        <v>0</v>
      </c>
      <c r="G26" s="6"/>
      <c r="H26" s="85">
        <v>0</v>
      </c>
      <c r="I26" s="6"/>
      <c r="J26" s="85">
        <v>0</v>
      </c>
      <c r="K26" s="6"/>
      <c r="L26" s="85">
        <v>0</v>
      </c>
      <c r="M26" s="6"/>
      <c r="N26" s="85">
        <v>0</v>
      </c>
      <c r="O26" s="6"/>
      <c r="P26" s="85">
        <v>368399198</v>
      </c>
      <c r="Q26" s="4"/>
      <c r="R26" s="85">
        <v>368399198</v>
      </c>
      <c r="V26" s="120"/>
    </row>
    <row r="27" spans="2:22" ht="21.75">
      <c r="B27" s="4" t="s">
        <v>258</v>
      </c>
      <c r="C27" s="4"/>
      <c r="D27" s="85">
        <v>0</v>
      </c>
      <c r="E27" s="6"/>
      <c r="F27" s="85">
        <v>61838490</v>
      </c>
      <c r="G27" s="6"/>
      <c r="H27" s="85">
        <v>0</v>
      </c>
      <c r="I27" s="6"/>
      <c r="J27" s="85">
        <v>61838490</v>
      </c>
      <c r="K27" s="6"/>
      <c r="L27" s="85">
        <v>0</v>
      </c>
      <c r="M27" s="6"/>
      <c r="N27" s="85">
        <v>318553910</v>
      </c>
      <c r="O27" s="6"/>
      <c r="P27" s="85">
        <v>0</v>
      </c>
      <c r="Q27" s="4"/>
      <c r="R27" s="85">
        <v>318553910</v>
      </c>
      <c r="V27" s="120"/>
    </row>
    <row r="28" spans="2:22" ht="21.75">
      <c r="B28" s="4" t="s">
        <v>221</v>
      </c>
      <c r="C28" s="4"/>
      <c r="D28" s="85">
        <v>0</v>
      </c>
      <c r="E28" s="6"/>
      <c r="F28" s="85">
        <v>176903762</v>
      </c>
      <c r="G28" s="6"/>
      <c r="H28" s="85">
        <v>0</v>
      </c>
      <c r="I28" s="6"/>
      <c r="J28" s="85">
        <v>176903762</v>
      </c>
      <c r="K28" s="6"/>
      <c r="L28" s="85">
        <v>0</v>
      </c>
      <c r="M28" s="6"/>
      <c r="N28" s="85">
        <v>224020191</v>
      </c>
      <c r="O28" s="6"/>
      <c r="P28" s="85">
        <v>72193905</v>
      </c>
      <c r="Q28" s="4"/>
      <c r="R28" s="85">
        <v>296214096</v>
      </c>
      <c r="V28" s="120"/>
    </row>
    <row r="29" spans="2:22" ht="21.75">
      <c r="B29" s="4" t="s">
        <v>219</v>
      </c>
      <c r="C29" s="4"/>
      <c r="D29" s="85">
        <v>0</v>
      </c>
      <c r="E29" s="6"/>
      <c r="F29" s="85">
        <v>0</v>
      </c>
      <c r="G29" s="6"/>
      <c r="H29" s="85">
        <v>0</v>
      </c>
      <c r="I29" s="6"/>
      <c r="J29" s="85">
        <v>0</v>
      </c>
      <c r="K29" s="6"/>
      <c r="L29" s="85">
        <v>0</v>
      </c>
      <c r="M29" s="6"/>
      <c r="N29" s="85">
        <v>0</v>
      </c>
      <c r="O29" s="6"/>
      <c r="P29" s="85">
        <v>289646405</v>
      </c>
      <c r="Q29" s="4"/>
      <c r="R29" s="85">
        <v>289646405</v>
      </c>
      <c r="V29" s="120"/>
    </row>
    <row r="30" spans="2:22" ht="21.75">
      <c r="B30" s="4" t="s">
        <v>103</v>
      </c>
      <c r="C30" s="4"/>
      <c r="D30" s="85">
        <v>0</v>
      </c>
      <c r="E30" s="6"/>
      <c r="F30" s="85">
        <v>10838535</v>
      </c>
      <c r="G30" s="6"/>
      <c r="H30" s="85">
        <v>0</v>
      </c>
      <c r="I30" s="6"/>
      <c r="J30" s="85">
        <v>10838535</v>
      </c>
      <c r="K30" s="6"/>
      <c r="L30" s="85">
        <v>0</v>
      </c>
      <c r="M30" s="6"/>
      <c r="N30" s="85">
        <v>168535889</v>
      </c>
      <c r="O30" s="6"/>
      <c r="P30" s="85">
        <v>39036857</v>
      </c>
      <c r="Q30" s="4"/>
      <c r="R30" s="85">
        <v>207572746</v>
      </c>
      <c r="V30" s="120"/>
    </row>
    <row r="31" spans="2:22" ht="21.75">
      <c r="B31" s="4" t="s">
        <v>268</v>
      </c>
      <c r="C31" s="4"/>
      <c r="D31" s="85">
        <v>0</v>
      </c>
      <c r="E31" s="6"/>
      <c r="F31" s="85">
        <v>-13227601</v>
      </c>
      <c r="G31" s="6"/>
      <c r="H31" s="85">
        <v>0</v>
      </c>
      <c r="I31" s="6"/>
      <c r="J31" s="85">
        <v>-13227601</v>
      </c>
      <c r="K31" s="6"/>
      <c r="L31" s="85">
        <v>0</v>
      </c>
      <c r="M31" s="6"/>
      <c r="N31" s="85">
        <v>167292157</v>
      </c>
      <c r="O31" s="6"/>
      <c r="P31" s="85">
        <v>0</v>
      </c>
      <c r="Q31" s="4"/>
      <c r="R31" s="85">
        <v>167292157</v>
      </c>
      <c r="V31" s="120">
        <v>7.7999999999999996E-3</v>
      </c>
    </row>
    <row r="32" spans="2:22" ht="21.75">
      <c r="B32" s="4" t="s">
        <v>255</v>
      </c>
      <c r="C32" s="4"/>
      <c r="D32" s="85">
        <v>0</v>
      </c>
      <c r="E32" s="6"/>
      <c r="F32" s="85">
        <v>-31649262</v>
      </c>
      <c r="G32" s="6"/>
      <c r="H32" s="85">
        <v>0</v>
      </c>
      <c r="I32" s="6"/>
      <c r="J32" s="85">
        <v>-31649262</v>
      </c>
      <c r="K32" s="6"/>
      <c r="L32" s="85">
        <v>0</v>
      </c>
      <c r="M32" s="6"/>
      <c r="N32" s="85">
        <v>150153856</v>
      </c>
      <c r="O32" s="6"/>
      <c r="P32" s="85">
        <v>0</v>
      </c>
      <c r="Q32" s="4"/>
      <c r="R32" s="85">
        <v>150153856</v>
      </c>
      <c r="V32" s="120"/>
    </row>
    <row r="33" spans="2:22" ht="21.75">
      <c r="B33" s="4" t="s">
        <v>201</v>
      </c>
      <c r="C33" s="4"/>
      <c r="D33" s="85">
        <v>0</v>
      </c>
      <c r="E33" s="6"/>
      <c r="F33" s="85">
        <v>0</v>
      </c>
      <c r="G33" s="6"/>
      <c r="H33" s="85">
        <v>0</v>
      </c>
      <c r="I33" s="6"/>
      <c r="J33" s="85">
        <v>0</v>
      </c>
      <c r="K33" s="6"/>
      <c r="L33" s="85">
        <v>0</v>
      </c>
      <c r="M33" s="6"/>
      <c r="N33" s="85">
        <v>0</v>
      </c>
      <c r="O33" s="6"/>
      <c r="P33" s="85">
        <v>116078152</v>
      </c>
      <c r="Q33" s="4"/>
      <c r="R33" s="85">
        <v>116078152</v>
      </c>
      <c r="V33" s="120"/>
    </row>
    <row r="34" spans="2:22" ht="21.75">
      <c r="B34" s="4" t="s">
        <v>273</v>
      </c>
      <c r="C34" s="4"/>
      <c r="D34" s="85">
        <v>0</v>
      </c>
      <c r="E34" s="6"/>
      <c r="F34" s="85">
        <v>-44077477</v>
      </c>
      <c r="G34" s="6"/>
      <c r="H34" s="85">
        <v>12066786</v>
      </c>
      <c r="I34" s="6"/>
      <c r="J34" s="85">
        <v>-32010691</v>
      </c>
      <c r="K34" s="6"/>
      <c r="L34" s="85">
        <v>0</v>
      </c>
      <c r="M34" s="6"/>
      <c r="N34" s="85">
        <v>17429067</v>
      </c>
      <c r="O34" s="6"/>
      <c r="P34" s="85">
        <v>12066786</v>
      </c>
      <c r="Q34" s="4"/>
      <c r="R34" s="85">
        <v>29495853</v>
      </c>
      <c r="V34" s="120"/>
    </row>
    <row r="35" spans="2:22" ht="21.75">
      <c r="B35" s="4" t="s">
        <v>159</v>
      </c>
      <c r="C35" s="4"/>
      <c r="D35" s="85">
        <v>0</v>
      </c>
      <c r="E35" s="6"/>
      <c r="F35" s="85">
        <v>0</v>
      </c>
      <c r="G35" s="6"/>
      <c r="H35" s="85">
        <v>0</v>
      </c>
      <c r="I35" s="6"/>
      <c r="J35" s="85">
        <v>0</v>
      </c>
      <c r="K35" s="6"/>
      <c r="L35" s="85">
        <v>20348385</v>
      </c>
      <c r="M35" s="6"/>
      <c r="N35" s="85">
        <v>0</v>
      </c>
      <c r="O35" s="6"/>
      <c r="P35" s="85">
        <v>8111300</v>
      </c>
      <c r="Q35" s="4"/>
      <c r="R35" s="85">
        <v>28459685</v>
      </c>
      <c r="V35" s="120">
        <v>6.6E-3</v>
      </c>
    </row>
    <row r="36" spans="2:22" ht="21.75">
      <c r="B36" s="4" t="s">
        <v>171</v>
      </c>
      <c r="C36" s="4"/>
      <c r="D36" s="85">
        <v>0</v>
      </c>
      <c r="E36" s="6"/>
      <c r="F36" s="85">
        <v>0</v>
      </c>
      <c r="G36" s="6"/>
      <c r="H36" s="85">
        <v>0</v>
      </c>
      <c r="I36" s="6"/>
      <c r="J36" s="85">
        <v>0</v>
      </c>
      <c r="K36" s="6"/>
      <c r="L36" s="85">
        <v>0</v>
      </c>
      <c r="M36" s="6"/>
      <c r="N36" s="85">
        <v>0</v>
      </c>
      <c r="O36" s="6"/>
      <c r="P36" s="85">
        <v>9300075</v>
      </c>
      <c r="Q36" s="4"/>
      <c r="R36" s="85">
        <v>9300075</v>
      </c>
      <c r="V36" s="120">
        <v>5.1000000000000004E-3</v>
      </c>
    </row>
    <row r="37" spans="2:22" ht="21.75">
      <c r="B37" s="4" t="s">
        <v>205</v>
      </c>
      <c r="C37" s="4"/>
      <c r="D37" s="85">
        <v>0</v>
      </c>
      <c r="E37" s="6"/>
      <c r="F37" s="85">
        <v>0</v>
      </c>
      <c r="G37" s="6"/>
      <c r="H37" s="85">
        <v>0</v>
      </c>
      <c r="I37" s="6"/>
      <c r="J37" s="85">
        <v>0</v>
      </c>
      <c r="K37" s="6"/>
      <c r="L37" s="85">
        <v>0</v>
      </c>
      <c r="M37" s="6"/>
      <c r="N37" s="85">
        <v>0</v>
      </c>
      <c r="O37" s="6"/>
      <c r="P37" s="85">
        <v>7537283</v>
      </c>
      <c r="Q37" s="4"/>
      <c r="R37" s="85">
        <v>7537283</v>
      </c>
      <c r="V37" s="120">
        <v>4.1000000000000003E-3</v>
      </c>
    </row>
    <row r="38" spans="2:22" ht="21.75">
      <c r="B38" s="4"/>
      <c r="C38" s="4"/>
      <c r="D38" s="85"/>
      <c r="E38" s="6"/>
      <c r="F38" s="85"/>
      <c r="G38" s="6"/>
      <c r="H38" s="85"/>
      <c r="I38" s="6"/>
      <c r="J38" s="85"/>
      <c r="K38" s="6"/>
      <c r="L38" s="85">
        <v>0</v>
      </c>
      <c r="M38" s="6"/>
      <c r="N38" s="85"/>
      <c r="O38" s="6"/>
      <c r="P38" s="85"/>
      <c r="Q38" s="4"/>
      <c r="R38" s="85"/>
      <c r="V38" s="120">
        <v>0</v>
      </c>
    </row>
    <row r="39" spans="2:22" ht="24.75" thickBot="1">
      <c r="B39" s="25" t="s">
        <v>84</v>
      </c>
      <c r="D39" s="87">
        <f>SUM(D9:D37)</f>
        <v>782135344</v>
      </c>
      <c r="E39" s="87">
        <f t="shared" ref="E39:K39" si="0">SUM(E9:E37)</f>
        <v>0</v>
      </c>
      <c r="F39" s="87">
        <f>SUM(F9:F37)</f>
        <v>-2347301318</v>
      </c>
      <c r="G39" s="87">
        <f t="shared" si="0"/>
        <v>0</v>
      </c>
      <c r="H39" s="87">
        <f>SUM(H9:H37)</f>
        <v>3788685382</v>
      </c>
      <c r="I39" s="87">
        <f t="shared" si="0"/>
        <v>0</v>
      </c>
      <c r="J39" s="87">
        <f>SUM(J9:J37)</f>
        <v>2223519408</v>
      </c>
      <c r="K39" s="87">
        <f t="shared" si="0"/>
        <v>0</v>
      </c>
      <c r="L39" s="87">
        <f>SUM(L9:L38)</f>
        <v>8184081890</v>
      </c>
      <c r="M39" s="87">
        <f t="shared" ref="M39:Q39" si="1">SUM(M9:M37)</f>
        <v>0</v>
      </c>
      <c r="N39" s="87">
        <f>SUM(N9:N37)</f>
        <v>21656037539</v>
      </c>
      <c r="O39" s="87">
        <f t="shared" si="1"/>
        <v>0</v>
      </c>
      <c r="P39" s="87">
        <f>SUM(P9:P37)</f>
        <v>13433912782</v>
      </c>
      <c r="Q39" s="87">
        <f t="shared" si="1"/>
        <v>0</v>
      </c>
      <c r="R39" s="87">
        <f>SUM(R9:R37)</f>
        <v>43274032211</v>
      </c>
      <c r="V39" s="120">
        <v>0</v>
      </c>
    </row>
    <row r="40" spans="2:22" ht="21.75" thickTop="1">
      <c r="L40"/>
      <c r="V40" s="120">
        <v>-1E-4</v>
      </c>
    </row>
    <row r="41" spans="2:22" ht="30">
      <c r="J41" s="50">
        <v>14</v>
      </c>
      <c r="L41"/>
      <c r="V41" s="120">
        <v>-1E-3</v>
      </c>
    </row>
    <row r="42" spans="2:22">
      <c r="L42"/>
      <c r="V42" s="120">
        <v>-2.8E-3</v>
      </c>
    </row>
    <row r="43" spans="2:22">
      <c r="L43"/>
      <c r="V43" s="120">
        <v>-6.1000000000000004E-3</v>
      </c>
    </row>
    <row r="44" spans="2:22">
      <c r="L44"/>
    </row>
    <row r="45" spans="2:22">
      <c r="L45"/>
      <c r="V45" s="1">
        <f>SUM(V10:V43)</f>
        <v>0.37580000000000002</v>
      </c>
    </row>
  </sheetData>
  <sortState xmlns:xlrd2="http://schemas.microsoft.com/office/spreadsheetml/2017/richdata2" ref="B9:R37">
    <sortCondition descending="1" ref="R9:R37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3"/>
  <sheetViews>
    <sheetView rightToLeft="1" view="pageBreakPreview" topLeftCell="A14" zoomScale="70" zoomScaleNormal="70" zoomScaleSheetLayoutView="70" workbookViewId="0">
      <selection activeCell="K41" sqref="K41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2:28" ht="31.5" customHeight="1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2:28" ht="31.5" customHeight="1">
      <c r="B4" s="149" t="s">
        <v>276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2:28" ht="73.5" customHeight="1"/>
    <row r="6" spans="2:28" ht="30">
      <c r="B6" s="13" t="s">
        <v>122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45" customHeight="1">
      <c r="B8" s="153" t="s">
        <v>75</v>
      </c>
      <c r="C8" s="153" t="s">
        <v>75</v>
      </c>
      <c r="D8" s="153" t="s">
        <v>75</v>
      </c>
      <c r="F8" s="153" t="s">
        <v>50</v>
      </c>
      <c r="G8" s="153" t="s">
        <v>50</v>
      </c>
      <c r="H8" s="153" t="s">
        <v>50</v>
      </c>
      <c r="J8" s="153" t="s">
        <v>51</v>
      </c>
      <c r="K8" s="153" t="s">
        <v>51</v>
      </c>
      <c r="L8" s="153" t="s">
        <v>51</v>
      </c>
    </row>
    <row r="9" spans="2:28" s="37" customFormat="1" ht="50.25" customHeight="1">
      <c r="B9" s="189" t="s">
        <v>76</v>
      </c>
      <c r="D9" s="189" t="s">
        <v>38</v>
      </c>
      <c r="F9" s="189" t="s">
        <v>77</v>
      </c>
      <c r="H9" s="189" t="s">
        <v>78</v>
      </c>
      <c r="J9" s="189" t="s">
        <v>77</v>
      </c>
      <c r="L9" s="189" t="s">
        <v>78</v>
      </c>
    </row>
    <row r="10" spans="2:28" s="4" customFormat="1" ht="21.75" customHeight="1">
      <c r="B10" s="42" t="s">
        <v>208</v>
      </c>
      <c r="D10" s="64" t="s">
        <v>209</v>
      </c>
      <c r="F10" s="84">
        <v>575342465</v>
      </c>
      <c r="G10" s="6"/>
      <c r="H10" s="11" t="s">
        <v>57</v>
      </c>
      <c r="I10" s="6"/>
      <c r="J10" s="84">
        <v>5002410946</v>
      </c>
      <c r="K10" s="6"/>
      <c r="L10" s="118"/>
      <c r="V10" s="45">
        <v>6.5500000000000003E-2</v>
      </c>
    </row>
    <row r="11" spans="2:28" s="4" customFormat="1" ht="21.75" customHeight="1">
      <c r="B11" s="4" t="s">
        <v>208</v>
      </c>
      <c r="D11" s="63" t="s">
        <v>211</v>
      </c>
      <c r="F11" s="85">
        <v>390410958</v>
      </c>
      <c r="G11" s="6"/>
      <c r="H11" s="6" t="s">
        <v>57</v>
      </c>
      <c r="I11" s="6"/>
      <c r="J11" s="85">
        <v>3702696726</v>
      </c>
      <c r="K11" s="6"/>
      <c r="L11" s="39"/>
      <c r="V11" s="45">
        <v>5.4600000000000003E-2</v>
      </c>
    </row>
    <row r="12" spans="2:28" s="4" customFormat="1" ht="21.75" customHeight="1">
      <c r="B12" s="4" t="s">
        <v>213</v>
      </c>
      <c r="D12" s="63" t="s">
        <v>214</v>
      </c>
      <c r="F12" s="85">
        <v>427398014</v>
      </c>
      <c r="G12" s="6"/>
      <c r="H12" s="6" t="s">
        <v>57</v>
      </c>
      <c r="I12" s="6"/>
      <c r="J12" s="85">
        <v>3647130269</v>
      </c>
      <c r="K12" s="6"/>
      <c r="L12" s="39"/>
      <c r="V12" s="45">
        <v>5.3400000000000003E-2</v>
      </c>
    </row>
    <row r="13" spans="2:28" s="4" customFormat="1" ht="21.75" customHeight="1">
      <c r="B13" s="4" t="s">
        <v>228</v>
      </c>
      <c r="D13" s="63" t="s">
        <v>260</v>
      </c>
      <c r="F13" s="85">
        <v>1089863013</v>
      </c>
      <c r="G13" s="6"/>
      <c r="H13" s="6" t="s">
        <v>57</v>
      </c>
      <c r="I13" s="6"/>
      <c r="J13" s="85">
        <v>3398136983</v>
      </c>
      <c r="K13" s="6"/>
      <c r="L13" s="39"/>
      <c r="V13" s="45">
        <v>4.36E-2</v>
      </c>
    </row>
    <row r="14" spans="2:28" s="4" customFormat="1" ht="21.75" customHeight="1">
      <c r="B14" s="4" t="s">
        <v>213</v>
      </c>
      <c r="D14" s="63" t="s">
        <v>222</v>
      </c>
      <c r="F14" s="85">
        <v>349315562</v>
      </c>
      <c r="G14" s="6"/>
      <c r="H14" s="6" t="s">
        <v>57</v>
      </c>
      <c r="I14" s="6"/>
      <c r="J14" s="85">
        <v>2833985965</v>
      </c>
      <c r="K14" s="6"/>
      <c r="L14" s="39"/>
      <c r="V14" s="45">
        <v>2.8000000000000001E-2</v>
      </c>
    </row>
    <row r="15" spans="2:28" s="4" customFormat="1" ht="21.75" customHeight="1">
      <c r="B15" s="4" t="s">
        <v>228</v>
      </c>
      <c r="D15" s="63" t="s">
        <v>229</v>
      </c>
      <c r="F15" s="85">
        <v>0</v>
      </c>
      <c r="G15" s="6"/>
      <c r="H15" s="6" t="s">
        <v>57</v>
      </c>
      <c r="I15" s="6"/>
      <c r="J15" s="85">
        <v>2219178001</v>
      </c>
      <c r="K15" s="6"/>
      <c r="L15" s="39"/>
      <c r="V15" s="45">
        <v>2.2200000000000001E-2</v>
      </c>
    </row>
    <row r="16" spans="2:28" s="4" customFormat="1" ht="21.75" customHeight="1">
      <c r="B16" s="4" t="s">
        <v>164</v>
      </c>
      <c r="D16" s="63" t="s">
        <v>167</v>
      </c>
      <c r="F16" s="85">
        <v>0</v>
      </c>
      <c r="G16" s="6"/>
      <c r="H16" s="6" t="s">
        <v>57</v>
      </c>
      <c r="I16" s="6"/>
      <c r="J16" s="85">
        <v>1988219183</v>
      </c>
      <c r="K16" s="6"/>
      <c r="L16" s="39"/>
      <c r="V16" s="45">
        <v>1.9199999999999998E-2</v>
      </c>
    </row>
    <row r="17" spans="2:22" s="4" customFormat="1" ht="21.75" customHeight="1">
      <c r="B17" s="4" t="s">
        <v>213</v>
      </c>
      <c r="D17" s="63" t="s">
        <v>231</v>
      </c>
      <c r="F17" s="85">
        <v>205480151</v>
      </c>
      <c r="G17" s="6"/>
      <c r="H17" s="6" t="s">
        <v>57</v>
      </c>
      <c r="I17" s="6"/>
      <c r="J17" s="85">
        <v>1420278518</v>
      </c>
      <c r="K17" s="6"/>
      <c r="L17" s="39"/>
      <c r="V17" s="45">
        <v>1.38E-2</v>
      </c>
    </row>
    <row r="18" spans="2:22" s="4" customFormat="1" ht="21.75" customHeight="1">
      <c r="B18" s="4" t="s">
        <v>175</v>
      </c>
      <c r="D18" s="63" t="s">
        <v>176</v>
      </c>
      <c r="F18" s="85">
        <v>159663</v>
      </c>
      <c r="G18" s="6"/>
      <c r="H18" s="6" t="s">
        <v>57</v>
      </c>
      <c r="I18" s="6"/>
      <c r="J18" s="85">
        <v>958312113</v>
      </c>
      <c r="K18" s="6"/>
      <c r="L18" s="39"/>
      <c r="V18" s="45">
        <v>1.32E-2</v>
      </c>
    </row>
    <row r="19" spans="2:22" s="4" customFormat="1" ht="21.75" customHeight="1">
      <c r="B19" s="4" t="s">
        <v>112</v>
      </c>
      <c r="D19" s="63" t="s">
        <v>262</v>
      </c>
      <c r="F19" s="85">
        <v>197255205</v>
      </c>
      <c r="G19" s="6"/>
      <c r="H19" s="6" t="s">
        <v>57</v>
      </c>
      <c r="I19" s="6"/>
      <c r="J19" s="85">
        <v>715331755</v>
      </c>
      <c r="K19" s="6"/>
      <c r="L19" s="39"/>
      <c r="V19" s="45"/>
    </row>
    <row r="20" spans="2:22" s="4" customFormat="1" ht="21.75" customHeight="1">
      <c r="B20" s="4" t="s">
        <v>228</v>
      </c>
      <c r="D20" s="63" t="s">
        <v>232</v>
      </c>
      <c r="F20" s="85">
        <v>0</v>
      </c>
      <c r="G20" s="6"/>
      <c r="H20" s="6" t="s">
        <v>57</v>
      </c>
      <c r="I20" s="6"/>
      <c r="J20" s="85">
        <v>667945114</v>
      </c>
      <c r="K20" s="6"/>
      <c r="L20" s="39"/>
      <c r="V20" s="45"/>
    </row>
    <row r="21" spans="2:22" s="4" customFormat="1" ht="21.75" customHeight="1">
      <c r="B21" s="4" t="s">
        <v>213</v>
      </c>
      <c r="D21" s="63" t="s">
        <v>240</v>
      </c>
      <c r="F21" s="85">
        <v>102740575</v>
      </c>
      <c r="G21" s="6"/>
      <c r="H21" s="6" t="s">
        <v>57</v>
      </c>
      <c r="I21" s="6"/>
      <c r="J21" s="85">
        <v>570140347</v>
      </c>
      <c r="K21" s="6"/>
      <c r="L21" s="39"/>
      <c r="V21" s="45"/>
    </row>
    <row r="22" spans="2:22" s="4" customFormat="1" ht="21.75" customHeight="1">
      <c r="B22" s="4" t="s">
        <v>228</v>
      </c>
      <c r="D22" s="63" t="s">
        <v>239</v>
      </c>
      <c r="F22" s="85">
        <v>0</v>
      </c>
      <c r="G22" s="6"/>
      <c r="H22" s="6" t="s">
        <v>57</v>
      </c>
      <c r="I22" s="6"/>
      <c r="J22" s="85">
        <v>330410941</v>
      </c>
      <c r="K22" s="6"/>
      <c r="L22" s="39"/>
      <c r="V22" s="45"/>
    </row>
    <row r="23" spans="2:22" s="4" customFormat="1" ht="21.75" customHeight="1">
      <c r="B23" s="4" t="s">
        <v>228</v>
      </c>
      <c r="D23" s="63" t="s">
        <v>242</v>
      </c>
      <c r="F23" s="85">
        <v>0</v>
      </c>
      <c r="G23" s="6"/>
      <c r="H23" s="6" t="s">
        <v>57</v>
      </c>
      <c r="I23" s="6"/>
      <c r="J23" s="85">
        <v>211095828</v>
      </c>
      <c r="K23" s="6"/>
      <c r="L23" s="39"/>
      <c r="V23" s="45"/>
    </row>
    <row r="24" spans="2:22" s="4" customFormat="1" ht="21.75" customHeight="1">
      <c r="B24" s="4" t="s">
        <v>207</v>
      </c>
      <c r="D24" s="63" t="s">
        <v>57</v>
      </c>
      <c r="F24" s="85">
        <v>0</v>
      </c>
      <c r="G24" s="6"/>
      <c r="H24" s="6" t="s">
        <v>57</v>
      </c>
      <c r="I24" s="6"/>
      <c r="J24" s="85">
        <v>128383562</v>
      </c>
      <c r="K24" s="6"/>
      <c r="L24" s="39"/>
      <c r="V24" s="45"/>
    </row>
    <row r="25" spans="2:22" s="4" customFormat="1" ht="21.75" customHeight="1">
      <c r="B25" s="4" t="s">
        <v>208</v>
      </c>
      <c r="D25" s="63" t="s">
        <v>216</v>
      </c>
      <c r="F25" s="85">
        <v>3217</v>
      </c>
      <c r="G25" s="6"/>
      <c r="H25" s="6" t="s">
        <v>57</v>
      </c>
      <c r="I25" s="6"/>
      <c r="J25" s="85">
        <v>631751</v>
      </c>
      <c r="K25" s="6"/>
      <c r="L25" s="39"/>
      <c r="V25" s="45"/>
    </row>
    <row r="26" spans="2:22" s="4" customFormat="1" ht="21.75" customHeight="1">
      <c r="B26" s="4" t="s">
        <v>213</v>
      </c>
      <c r="D26" s="63" t="s">
        <v>215</v>
      </c>
      <c r="F26" s="85">
        <v>3904</v>
      </c>
      <c r="G26" s="6"/>
      <c r="H26" s="6" t="s">
        <v>57</v>
      </c>
      <c r="I26" s="6"/>
      <c r="J26" s="85">
        <v>623280</v>
      </c>
      <c r="K26" s="6"/>
      <c r="L26" s="39"/>
      <c r="V26" s="45"/>
    </row>
    <row r="27" spans="2:22" s="4" customFormat="1" ht="21.75" customHeight="1">
      <c r="B27" s="4" t="s">
        <v>130</v>
      </c>
      <c r="D27" s="63" t="s">
        <v>131</v>
      </c>
      <c r="F27" s="85">
        <v>29150</v>
      </c>
      <c r="G27" s="6"/>
      <c r="H27" s="6" t="s">
        <v>57</v>
      </c>
      <c r="I27" s="6"/>
      <c r="J27" s="85">
        <v>266238</v>
      </c>
      <c r="K27" s="6"/>
      <c r="L27" s="39"/>
      <c r="V27" s="45"/>
    </row>
    <row r="28" spans="2:22" s="4" customFormat="1" ht="21.75" customHeight="1">
      <c r="B28" s="4" t="s">
        <v>228</v>
      </c>
      <c r="D28" s="63" t="s">
        <v>233</v>
      </c>
      <c r="F28" s="85">
        <v>3067</v>
      </c>
      <c r="G28" s="6"/>
      <c r="H28" s="6" t="s">
        <v>57</v>
      </c>
      <c r="I28" s="6"/>
      <c r="J28" s="85">
        <v>121616</v>
      </c>
      <c r="K28" s="6"/>
      <c r="L28" s="39"/>
      <c r="V28" s="45"/>
    </row>
    <row r="29" spans="2:22" s="4" customFormat="1" ht="21.75" customHeight="1">
      <c r="B29" s="4" t="s">
        <v>164</v>
      </c>
      <c r="D29" s="63" t="s">
        <v>165</v>
      </c>
      <c r="F29" s="85">
        <v>1883</v>
      </c>
      <c r="G29" s="6"/>
      <c r="H29" s="6" t="s">
        <v>57</v>
      </c>
      <c r="I29" s="6"/>
      <c r="J29" s="85">
        <v>47546</v>
      </c>
      <c r="K29" s="6"/>
      <c r="L29" s="39"/>
      <c r="V29" s="45"/>
    </row>
    <row r="30" spans="2:22" s="4" customFormat="1" ht="21.75" customHeight="1">
      <c r="B30" s="4" t="s">
        <v>45</v>
      </c>
      <c r="D30" s="63" t="s">
        <v>128</v>
      </c>
      <c r="F30" s="85">
        <v>4010</v>
      </c>
      <c r="G30" s="6"/>
      <c r="H30" s="6" t="s">
        <v>57</v>
      </c>
      <c r="I30" s="6"/>
      <c r="J30" s="85">
        <v>42784</v>
      </c>
      <c r="K30" s="6"/>
      <c r="L30" s="39"/>
      <c r="V30" s="45"/>
    </row>
    <row r="31" spans="2:22" s="4" customFormat="1" ht="21.75" customHeight="1">
      <c r="B31" s="4" t="s">
        <v>134</v>
      </c>
      <c r="D31" s="63" t="s">
        <v>135</v>
      </c>
      <c r="F31" s="85">
        <v>0</v>
      </c>
      <c r="G31" s="6"/>
      <c r="H31" s="6" t="s">
        <v>57</v>
      </c>
      <c r="I31" s="6"/>
      <c r="J31" s="85">
        <v>30122</v>
      </c>
      <c r="K31" s="6"/>
      <c r="L31" s="39"/>
      <c r="V31" s="45"/>
    </row>
    <row r="32" spans="2:22" s="4" customFormat="1" ht="21.75" customHeight="1">
      <c r="B32" s="4" t="s">
        <v>45</v>
      </c>
      <c r="D32" s="63" t="s">
        <v>127</v>
      </c>
      <c r="F32" s="85">
        <v>2888</v>
      </c>
      <c r="G32" s="6"/>
      <c r="H32" s="6" t="s">
        <v>57</v>
      </c>
      <c r="I32" s="6"/>
      <c r="J32" s="85">
        <v>26895</v>
      </c>
      <c r="K32" s="6"/>
      <c r="L32" s="39"/>
      <c r="V32" s="45"/>
    </row>
    <row r="33" spans="2:22" s="4" customFormat="1" ht="21.75" customHeight="1">
      <c r="B33" s="4" t="s">
        <v>112</v>
      </c>
      <c r="D33" s="63" t="s">
        <v>147</v>
      </c>
      <c r="F33" s="85">
        <v>4007</v>
      </c>
      <c r="G33" s="6"/>
      <c r="H33" s="6" t="s">
        <v>57</v>
      </c>
      <c r="I33" s="6"/>
      <c r="J33" s="85">
        <v>25261</v>
      </c>
      <c r="K33" s="6"/>
      <c r="L33" s="39"/>
      <c r="V33" s="45"/>
    </row>
    <row r="34" spans="2:22" s="4" customFormat="1" ht="21.75" customHeight="1">
      <c r="B34" s="4" t="s">
        <v>141</v>
      </c>
      <c r="D34" s="63" t="s">
        <v>142</v>
      </c>
      <c r="F34" s="85">
        <v>1283</v>
      </c>
      <c r="G34" s="6"/>
      <c r="H34" s="6" t="s">
        <v>57</v>
      </c>
      <c r="I34" s="6"/>
      <c r="J34" s="85">
        <v>16515</v>
      </c>
      <c r="K34" s="6"/>
      <c r="L34" s="39"/>
      <c r="V34" s="45">
        <v>1.21E-2</v>
      </c>
    </row>
    <row r="35" spans="2:22" s="4" customFormat="1" ht="21.75" customHeight="1">
      <c r="B35" s="4" t="s">
        <v>110</v>
      </c>
      <c r="D35" s="63" t="s">
        <v>145</v>
      </c>
      <c r="F35" s="85">
        <v>0</v>
      </c>
      <c r="G35" s="6"/>
      <c r="H35" s="6" t="s">
        <v>57</v>
      </c>
      <c r="I35" s="6"/>
      <c r="J35" s="85">
        <v>11237</v>
      </c>
      <c r="K35" s="6"/>
      <c r="L35" s="39"/>
      <c r="V35" s="45"/>
    </row>
    <row r="36" spans="2:22" s="4" customFormat="1" ht="21.75" customHeight="1">
      <c r="B36" s="4" t="s">
        <v>111</v>
      </c>
      <c r="D36" s="63" t="s">
        <v>144</v>
      </c>
      <c r="F36" s="85">
        <v>0</v>
      </c>
      <c r="G36" s="6"/>
      <c r="H36" s="6" t="s">
        <v>57</v>
      </c>
      <c r="I36" s="6"/>
      <c r="J36" s="85">
        <v>8644</v>
      </c>
      <c r="K36" s="6"/>
      <c r="L36" s="39"/>
      <c r="V36" s="45"/>
    </row>
    <row r="37" spans="2:22" s="4" customFormat="1" ht="21.75" customHeight="1">
      <c r="B37" s="4" t="s">
        <v>130</v>
      </c>
      <c r="D37" s="63" t="s">
        <v>133</v>
      </c>
      <c r="F37" s="85">
        <v>710</v>
      </c>
      <c r="G37" s="6"/>
      <c r="H37" s="6" t="s">
        <v>57</v>
      </c>
      <c r="I37" s="6"/>
      <c r="J37" s="85">
        <v>6493</v>
      </c>
      <c r="K37" s="6"/>
      <c r="L37" s="39"/>
      <c r="V37" s="45">
        <v>1.14E-2</v>
      </c>
    </row>
    <row r="38" spans="2:22" s="4" customFormat="1" ht="21.75" customHeight="1">
      <c r="B38" s="4" t="s">
        <v>107</v>
      </c>
      <c r="D38" s="63" t="s">
        <v>137</v>
      </c>
      <c r="F38" s="85">
        <v>411</v>
      </c>
      <c r="G38" s="6"/>
      <c r="H38" s="6" t="s">
        <v>57</v>
      </c>
      <c r="I38" s="6"/>
      <c r="J38" s="85">
        <v>4180</v>
      </c>
      <c r="K38" s="6"/>
      <c r="L38" s="39"/>
      <c r="V38" s="45">
        <v>8.8999999999999999E-3</v>
      </c>
    </row>
    <row r="39" spans="2:22" s="4" customFormat="1" ht="21.75" customHeight="1">
      <c r="D39" s="63"/>
      <c r="F39" s="85"/>
      <c r="G39" s="6"/>
      <c r="H39" s="6"/>
      <c r="I39" s="6"/>
      <c r="J39" s="85"/>
      <c r="K39" s="6"/>
      <c r="L39" s="39"/>
      <c r="V39" s="45">
        <v>-1E-3</v>
      </c>
    </row>
    <row r="40" spans="2:22" ht="21.75" customHeight="1" thickBot="1">
      <c r="B40" s="192" t="s">
        <v>84</v>
      </c>
      <c r="C40" s="192"/>
      <c r="D40" s="192"/>
      <c r="F40" s="87">
        <f>SUM(F10:F38)</f>
        <v>3338020136</v>
      </c>
      <c r="G40" s="88"/>
      <c r="H40" s="89"/>
      <c r="I40" s="88"/>
      <c r="J40" s="87">
        <f>SUM(J10:J38)</f>
        <v>27795518813</v>
      </c>
      <c r="K40" s="88"/>
      <c r="L40" s="122"/>
      <c r="V40" s="117">
        <v>-2.8E-3</v>
      </c>
    </row>
    <row r="41" spans="2:22" ht="21.75" customHeight="1" thickTop="1">
      <c r="L41" s="117"/>
      <c r="V41" s="117">
        <v>-6.1000000000000004E-3</v>
      </c>
    </row>
    <row r="42" spans="2:22" ht="30">
      <c r="F42" s="53">
        <v>15</v>
      </c>
    </row>
    <row r="43" spans="2:22" ht="21.75" customHeight="1">
      <c r="L43" s="117"/>
      <c r="V43" s="2">
        <f>SUM(V10:V41)</f>
        <v>0.33600000000000002</v>
      </c>
    </row>
  </sheetData>
  <sortState xmlns:xlrd2="http://schemas.microsoft.com/office/spreadsheetml/2017/richdata2" ref="B10:J38">
    <sortCondition descending="1" ref="J10:J38"/>
  </sortState>
  <mergeCells count="13">
    <mergeCell ref="B2:L2"/>
    <mergeCell ref="B3:L3"/>
    <mergeCell ref="B4:L4"/>
    <mergeCell ref="B40:D4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zoomScale="70" zoomScaleNormal="70" zoomScaleSheetLayoutView="70" workbookViewId="0">
      <selection activeCell="S9" sqref="S9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49" t="s">
        <v>124</v>
      </c>
      <c r="C2" s="149"/>
      <c r="D2" s="149"/>
      <c r="E2" s="149"/>
      <c r="F2" s="149"/>
    </row>
    <row r="3" spans="2:16" ht="30">
      <c r="B3" s="149" t="s">
        <v>48</v>
      </c>
      <c r="C3" s="149"/>
      <c r="D3" s="149"/>
      <c r="E3" s="149"/>
      <c r="F3" s="149"/>
    </row>
    <row r="4" spans="2:16" ht="30">
      <c r="B4" s="149" t="s">
        <v>276</v>
      </c>
      <c r="C4" s="149"/>
      <c r="D4" s="149"/>
      <c r="E4" s="149"/>
      <c r="F4" s="149"/>
    </row>
    <row r="5" spans="2:16" ht="125.25" customHeight="1"/>
    <row r="6" spans="2:16" s="25" customFormat="1" ht="24">
      <c r="B6" s="58" t="s">
        <v>123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2:16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30">
      <c r="B8" s="179" t="s">
        <v>79</v>
      </c>
      <c r="D8" s="149" t="s">
        <v>50</v>
      </c>
      <c r="F8" s="149" t="s">
        <v>277</v>
      </c>
    </row>
    <row r="9" spans="2:16" ht="30">
      <c r="B9" s="194" t="s">
        <v>79</v>
      </c>
      <c r="D9" s="195" t="s">
        <v>41</v>
      </c>
      <c r="F9" s="195" t="s">
        <v>41</v>
      </c>
    </row>
    <row r="10" spans="2:16">
      <c r="B10" s="2" t="s">
        <v>80</v>
      </c>
      <c r="D10" s="90">
        <v>1</v>
      </c>
      <c r="E10" s="88"/>
      <c r="F10" s="90">
        <v>2994461</v>
      </c>
    </row>
    <row r="11" spans="2:16">
      <c r="B11" s="2" t="s">
        <v>148</v>
      </c>
      <c r="D11" s="90">
        <v>0</v>
      </c>
      <c r="E11" s="88"/>
      <c r="F11" s="90">
        <v>1518987</v>
      </c>
    </row>
    <row r="12" spans="2:16">
      <c r="B12" s="2" t="s">
        <v>79</v>
      </c>
      <c r="D12" s="90">
        <v>0</v>
      </c>
      <c r="E12" s="88"/>
      <c r="F12" s="90">
        <v>354352</v>
      </c>
    </row>
    <row r="13" spans="2:16">
      <c r="D13" s="90"/>
      <c r="E13" s="88"/>
      <c r="F13" s="90"/>
    </row>
    <row r="14" spans="2:16" ht="21.75" thickBot="1">
      <c r="B14" s="30" t="s">
        <v>84</v>
      </c>
      <c r="D14" s="87">
        <f>SUM(D10:D12)</f>
        <v>1</v>
      </c>
      <c r="E14" s="88"/>
      <c r="F14" s="87">
        <f>SUM(F10:F13)</f>
        <v>4867800</v>
      </c>
    </row>
    <row r="15" spans="2:16" ht="21.75" thickTop="1"/>
    <row r="16" spans="2:16" ht="85.5" customHeight="1"/>
    <row r="17" spans="1:6" ht="54" customHeight="1"/>
    <row r="18" spans="1:6" ht="27" customHeight="1">
      <c r="A18" s="193">
        <v>16</v>
      </c>
      <c r="B18" s="193"/>
      <c r="C18" s="193"/>
      <c r="D18" s="193"/>
      <c r="E18" s="193"/>
      <c r="F18" s="193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zoomScale="110" zoomScaleNormal="110" zoomScaleSheetLayoutView="110" workbookViewId="0">
      <selection activeCell="Q13" sqref="Q13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>
      <c r="C2" s="149" t="s">
        <v>124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3:22" ht="30">
      <c r="C3" s="149" t="s">
        <v>0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3:22" ht="30">
      <c r="C4" s="149" t="s">
        <v>276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3:22" ht="30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22" ht="30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22" ht="30">
      <c r="C7" s="49" t="s">
        <v>85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22" s="6" customFormat="1" ht="34.5" customHeight="1">
      <c r="C9" s="150" t="s">
        <v>91</v>
      </c>
      <c r="D9" s="151" t="s">
        <v>272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277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22" s="6" customFormat="1" ht="44.25" customHeight="1">
      <c r="C10" s="150"/>
      <c r="D10" s="11"/>
      <c r="E10" s="152" t="s">
        <v>6</v>
      </c>
      <c r="F10" s="11"/>
      <c r="G10" s="152" t="s">
        <v>7</v>
      </c>
      <c r="I10" s="152" t="s">
        <v>92</v>
      </c>
      <c r="J10" s="11"/>
      <c r="K10" s="152" t="s">
        <v>93</v>
      </c>
      <c r="L10" s="39">
        <v>0</v>
      </c>
      <c r="M10" s="152" t="s">
        <v>6</v>
      </c>
      <c r="N10" s="11"/>
      <c r="O10" s="152" t="s">
        <v>7</v>
      </c>
      <c r="Q10" s="154" t="s">
        <v>11</v>
      </c>
      <c r="V10" s="39">
        <v>6.5500000000000003E-2</v>
      </c>
    </row>
    <row r="11" spans="3:22" s="6" customFormat="1" ht="39.75" customHeight="1">
      <c r="C11" s="150"/>
      <c r="D11" s="10"/>
      <c r="E11" s="153" t="s">
        <v>6</v>
      </c>
      <c r="F11" s="10"/>
      <c r="G11" s="153" t="s">
        <v>7</v>
      </c>
      <c r="I11" s="153"/>
      <c r="J11" s="10"/>
      <c r="K11" s="153"/>
      <c r="L11" s="39">
        <v>0</v>
      </c>
      <c r="M11" s="153" t="s">
        <v>6</v>
      </c>
      <c r="N11" s="10"/>
      <c r="O11" s="153" t="s">
        <v>7</v>
      </c>
      <c r="Q11" s="155" t="s">
        <v>11</v>
      </c>
      <c r="V11" s="39">
        <v>5.4600000000000003E-2</v>
      </c>
    </row>
    <row r="12" spans="3:22">
      <c r="C12" s="38" t="s">
        <v>88</v>
      </c>
      <c r="E12" s="131">
        <f>'اوراق مشارکت'!P32</f>
        <v>162470798885</v>
      </c>
      <c r="F12" s="27"/>
      <c r="G12" s="131">
        <f>'اوراق مشارکت'!R32</f>
        <v>184993463359</v>
      </c>
      <c r="H12" s="27"/>
      <c r="I12" s="131">
        <f>'اوراق مشارکت'!V32</f>
        <v>8979481232</v>
      </c>
      <c r="J12" s="27"/>
      <c r="K12" s="131">
        <f>'اوراق مشارکت'!Z32</f>
        <v>26867098708</v>
      </c>
      <c r="L12" s="60">
        <v>0</v>
      </c>
      <c r="M12" s="131">
        <f>'اوراق مشارکت'!AF32</f>
        <v>148051890191</v>
      </c>
      <c r="N12" s="27"/>
      <c r="O12" s="131">
        <f>'اوراق مشارکت'!AH32</f>
        <v>167862418085</v>
      </c>
      <c r="P12" s="27"/>
      <c r="Q12" s="60">
        <f>O12/$O$16</f>
        <v>0.42593696004936837</v>
      </c>
      <c r="V12" s="117">
        <v>5.3400000000000003E-2</v>
      </c>
    </row>
    <row r="13" spans="3:22">
      <c r="C13" s="2" t="s">
        <v>149</v>
      </c>
      <c r="E13" s="131">
        <f>سپرده!L36</f>
        <v>164814158490.03619</v>
      </c>
      <c r="F13" s="27"/>
      <c r="G13" s="131">
        <f>سپرده!L36</f>
        <v>164814158490.03619</v>
      </c>
      <c r="H13" s="27"/>
      <c r="I13" s="131">
        <f>سپرده!N36</f>
        <v>41802742987</v>
      </c>
      <c r="J13" s="27"/>
      <c r="K13" s="131">
        <f>سپرده!P36</f>
        <v>45406038473</v>
      </c>
      <c r="L13" s="60">
        <v>0.3836</v>
      </c>
      <c r="M13" s="131">
        <f>سپرده!R36</f>
        <v>161210863004</v>
      </c>
      <c r="N13" s="27"/>
      <c r="O13" s="131">
        <f>سپرده!R36</f>
        <v>161210863004</v>
      </c>
      <c r="P13" s="27"/>
      <c r="Q13" s="130">
        <f>O13/$O$16</f>
        <v>0.40905919084335435</v>
      </c>
      <c r="V13" s="117">
        <v>4.36E-2</v>
      </c>
    </row>
    <row r="14" spans="3:22">
      <c r="C14" s="2" t="s">
        <v>87</v>
      </c>
      <c r="E14" s="131">
        <f>سهام!G28</f>
        <v>65047173909</v>
      </c>
      <c r="F14" s="27"/>
      <c r="G14" s="131">
        <f>سهام!I28</f>
        <v>65988349880.346893</v>
      </c>
      <c r="H14" s="27"/>
      <c r="I14" s="131">
        <f>سهام!M28</f>
        <v>0</v>
      </c>
      <c r="J14" s="27"/>
      <c r="K14" s="131">
        <f>سهام!Q28</f>
        <v>3769437605</v>
      </c>
      <c r="L14" s="60">
        <v>0</v>
      </c>
      <c r="M14" s="131">
        <f>سهام!W28</f>
        <v>61397920928</v>
      </c>
      <c r="N14" s="27"/>
      <c r="O14" s="131">
        <f>سهام!Y28</f>
        <v>65028273435.744301</v>
      </c>
      <c r="P14" s="27"/>
      <c r="Q14" s="138">
        <f>O14/$O$16</f>
        <v>0.16500384910727722</v>
      </c>
      <c r="V14" s="117">
        <v>2.8000000000000001E-2</v>
      </c>
    </row>
    <row r="15" spans="3:22">
      <c r="E15" s="3"/>
      <c r="G15" s="3"/>
      <c r="I15" s="3"/>
      <c r="K15" s="3"/>
      <c r="L15" s="117">
        <v>0.25369999999999998</v>
      </c>
      <c r="M15" s="3"/>
      <c r="O15" s="3"/>
      <c r="Q15" s="8"/>
      <c r="V15" s="117">
        <v>2.2200000000000001E-2</v>
      </c>
    </row>
    <row r="16" spans="3:22" ht="21.75" thickBot="1">
      <c r="C16" s="2" t="s">
        <v>84</v>
      </c>
      <c r="D16" s="3">
        <f t="shared" ref="D16:P16" si="0">SUM(D12:D14)</f>
        <v>0</v>
      </c>
      <c r="E16" s="87">
        <f>SUM(E12:E14)</f>
        <v>392332131284.03619</v>
      </c>
      <c r="F16" s="90">
        <f t="shared" si="0"/>
        <v>0</v>
      </c>
      <c r="G16" s="87">
        <f>SUM(G12:G14)</f>
        <v>415795971729.38306</v>
      </c>
      <c r="H16" s="90">
        <f t="shared" si="0"/>
        <v>0</v>
      </c>
      <c r="I16" s="87">
        <f>SUM(I12:I14)</f>
        <v>50782224219</v>
      </c>
      <c r="J16" s="90">
        <f t="shared" si="0"/>
        <v>0</v>
      </c>
      <c r="K16" s="87">
        <f>SUM(K12:K14)</f>
        <v>76042574786</v>
      </c>
      <c r="L16" s="90">
        <v>0</v>
      </c>
      <c r="M16" s="87">
        <f>SUM(M12:M14)</f>
        <v>370660674123</v>
      </c>
      <c r="N16" s="90">
        <f t="shared" si="0"/>
        <v>0</v>
      </c>
      <c r="O16" s="87">
        <f>SUM(O12:O14)</f>
        <v>394101554524.74432</v>
      </c>
      <c r="P16" s="90">
        <f t="shared" si="0"/>
        <v>0</v>
      </c>
      <c r="Q16" s="134">
        <f>O16/$O$16</f>
        <v>1</v>
      </c>
      <c r="V16" s="117">
        <v>1.9199999999999998E-2</v>
      </c>
    </row>
    <row r="17" spans="9:22" ht="21.75" thickTop="1">
      <c r="L17" s="117">
        <v>0.2044</v>
      </c>
      <c r="Q17" s="8"/>
      <c r="V17" s="117">
        <v>1.38E-2</v>
      </c>
    </row>
    <row r="18" spans="9:22">
      <c r="L18" s="117">
        <v>0.11650000000000001</v>
      </c>
      <c r="V18" s="117">
        <v>1.32E-2</v>
      </c>
    </row>
    <row r="19" spans="9:22">
      <c r="L19" s="117">
        <v>0</v>
      </c>
      <c r="V19" s="117">
        <v>1.21E-2</v>
      </c>
    </row>
    <row r="20" spans="9:22" ht="30">
      <c r="I20" s="50">
        <v>1</v>
      </c>
      <c r="L20" s="117">
        <v>6.3700000000000007E-2</v>
      </c>
      <c r="V20" s="117">
        <v>1.14E-2</v>
      </c>
    </row>
    <row r="21" spans="9:22">
      <c r="L21" s="117">
        <v>0</v>
      </c>
      <c r="V21" s="117">
        <v>8.8999999999999999E-3</v>
      </c>
    </row>
    <row r="22" spans="9:22">
      <c r="L22" s="117">
        <v>0.13189999999999999</v>
      </c>
      <c r="V22" s="117">
        <v>8.3999999999999995E-3</v>
      </c>
    </row>
    <row r="23" spans="9:22">
      <c r="L23" s="117">
        <v>3.9899999999999998E-2</v>
      </c>
      <c r="V23" s="117">
        <v>7.9000000000000008E-3</v>
      </c>
    </row>
    <row r="24" spans="9:22">
      <c r="L24" s="117">
        <v>0.18509999999999999</v>
      </c>
      <c r="V24" s="117">
        <v>7.7999999999999996E-3</v>
      </c>
    </row>
    <row r="25" spans="9:22">
      <c r="L25" s="117">
        <v>1.89E-2</v>
      </c>
      <c r="V25" s="117">
        <v>6.6E-3</v>
      </c>
    </row>
    <row r="26" spans="9:22">
      <c r="L26" s="117">
        <v>5.16E-2</v>
      </c>
      <c r="V26" s="117">
        <v>5.1000000000000004E-3</v>
      </c>
    </row>
    <row r="27" spans="9:22">
      <c r="L27" s="117">
        <v>3.6200000000000003E-2</v>
      </c>
      <c r="V27" s="117">
        <v>4.1000000000000003E-3</v>
      </c>
    </row>
    <row r="28" spans="9:22">
      <c r="L28" s="117">
        <v>0</v>
      </c>
      <c r="V28" s="117">
        <v>2.7000000000000001E-3</v>
      </c>
    </row>
    <row r="29" spans="9:22">
      <c r="L29" s="117">
        <v>1.8200000000000001E-2</v>
      </c>
      <c r="V29" s="117">
        <v>1.6999999999999999E-3</v>
      </c>
    </row>
    <row r="30" spans="9:22">
      <c r="L30" s="117">
        <v>3.3000000000000002E-2</v>
      </c>
      <c r="V30" s="117">
        <v>1.4E-3</v>
      </c>
    </row>
    <row r="31" spans="9:22">
      <c r="L31" s="117">
        <v>5.7999999999999996E-3</v>
      </c>
      <c r="V31" s="117">
        <v>6.9999999999999999E-4</v>
      </c>
    </row>
    <row r="32" spans="9:22">
      <c r="L32" s="117">
        <v>2.0000000000000001E-4</v>
      </c>
      <c r="V32" s="117">
        <v>0</v>
      </c>
    </row>
    <row r="33" spans="12:22">
      <c r="L33" s="117">
        <v>0</v>
      </c>
      <c r="V33" s="117">
        <v>0</v>
      </c>
    </row>
    <row r="34" spans="12:22">
      <c r="L34" s="117">
        <v>0</v>
      </c>
      <c r="V34" s="117">
        <v>0</v>
      </c>
    </row>
    <row r="35" spans="12:22">
      <c r="L35" s="117">
        <v>0</v>
      </c>
      <c r="V35" s="117">
        <v>0</v>
      </c>
    </row>
    <row r="36" spans="12:22">
      <c r="L36" s="117">
        <v>1E-4</v>
      </c>
      <c r="V36" s="117">
        <v>-1E-4</v>
      </c>
    </row>
    <row r="37" spans="12:22">
      <c r="L37" s="117">
        <v>-9.1000000000000004E-3</v>
      </c>
      <c r="V37" s="117">
        <v>-1E-3</v>
      </c>
    </row>
    <row r="38" spans="12:22">
      <c r="L38" s="117">
        <v>0</v>
      </c>
      <c r="V38" s="117">
        <v>-2.8E-3</v>
      </c>
    </row>
    <row r="39" spans="12:22">
      <c r="L39" s="117">
        <v>0</v>
      </c>
      <c r="V39" s="117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9"/>
  <sheetViews>
    <sheetView rightToLeft="1" view="pageBreakPreview" topLeftCell="A10" zoomScale="55" zoomScaleNormal="55" zoomScaleSheetLayoutView="55" workbookViewId="0">
      <selection activeCell="Y29" sqref="Y29"/>
    </sheetView>
  </sheetViews>
  <sheetFormatPr defaultRowHeight="33"/>
  <cols>
    <col min="1" max="1" width="2.5703125" style="52" customWidth="1"/>
    <col min="2" max="2" width="1.28515625" style="52" customWidth="1"/>
    <col min="3" max="3" width="49.42578125" style="52" bestFit="1" customWidth="1"/>
    <col min="4" max="4" width="1" style="52" customWidth="1"/>
    <col min="5" max="5" width="17.140625" style="52" bestFit="1" customWidth="1"/>
    <col min="6" max="6" width="3.5703125" style="52" bestFit="1" customWidth="1"/>
    <col min="7" max="7" width="26.28515625" style="52" bestFit="1" customWidth="1"/>
    <col min="8" max="8" width="3.5703125" style="52" bestFit="1" customWidth="1"/>
    <col min="9" max="9" width="29.140625" style="52" bestFit="1" customWidth="1"/>
    <col min="10" max="10" width="3.5703125" style="52" bestFit="1" customWidth="1"/>
    <col min="11" max="11" width="17.28515625" style="52" bestFit="1" customWidth="1"/>
    <col min="12" max="12" width="8.42578125" style="52" customWidth="1"/>
    <col min="13" max="13" width="26.28515625" style="52" bestFit="1" customWidth="1"/>
    <col min="14" max="14" width="3.5703125" style="52" bestFit="1" customWidth="1"/>
    <col min="15" max="15" width="19.140625" style="52" bestFit="1" customWidth="1"/>
    <col min="16" max="16" width="3.5703125" style="52" bestFit="1" customWidth="1"/>
    <col min="17" max="17" width="26.28515625" style="52" bestFit="1" customWidth="1"/>
    <col min="18" max="18" width="3.5703125" style="52" bestFit="1" customWidth="1"/>
    <col min="19" max="19" width="20.7109375" style="52" customWidth="1"/>
    <col min="20" max="20" width="3.5703125" style="52" bestFit="1" customWidth="1"/>
    <col min="21" max="21" width="16.42578125" style="52" bestFit="1" customWidth="1"/>
    <col min="22" max="22" width="12.28515625" style="52" bestFit="1" customWidth="1"/>
    <col min="23" max="23" width="26.28515625" style="52" bestFit="1" customWidth="1"/>
    <col min="24" max="24" width="3.5703125" style="52" bestFit="1" customWidth="1"/>
    <col min="25" max="25" width="29.140625" style="52" bestFit="1" customWidth="1"/>
    <col min="26" max="26" width="3.5703125" style="52" bestFit="1" customWidth="1"/>
    <col min="27" max="27" width="24.85546875" style="75" customWidth="1"/>
    <col min="28" max="28" width="1" style="52" customWidth="1"/>
    <col min="29" max="29" width="9.140625" style="52" customWidth="1"/>
    <col min="30" max="16384" width="9.140625" style="52"/>
  </cols>
  <sheetData>
    <row r="2" spans="3:27" ht="46.5">
      <c r="C2" s="161" t="s">
        <v>124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3:27" ht="46.5">
      <c r="C3" s="161" t="s">
        <v>0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</row>
    <row r="4" spans="3:27" ht="46.5">
      <c r="C4" s="161" t="s">
        <v>276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3:27" ht="147" customHeight="1"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3:27" ht="39">
      <c r="C6" s="160" t="s">
        <v>86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</row>
    <row r="8" spans="3:27" s="71" customFormat="1" ht="34.5" customHeight="1">
      <c r="C8" s="156" t="s">
        <v>1</v>
      </c>
      <c r="E8" s="159" t="s">
        <v>272</v>
      </c>
      <c r="F8" s="159" t="s">
        <v>2</v>
      </c>
      <c r="G8" s="159" t="s">
        <v>2</v>
      </c>
      <c r="H8" s="159" t="s">
        <v>2</v>
      </c>
      <c r="I8" s="159" t="s">
        <v>2</v>
      </c>
      <c r="J8" s="162"/>
      <c r="K8" s="159" t="s">
        <v>3</v>
      </c>
      <c r="L8" s="159" t="s">
        <v>3</v>
      </c>
      <c r="M8" s="159" t="s">
        <v>3</v>
      </c>
      <c r="N8" s="159" t="s">
        <v>3</v>
      </c>
      <c r="O8" s="159" t="s">
        <v>3</v>
      </c>
      <c r="P8" s="159" t="s">
        <v>3</v>
      </c>
      <c r="Q8" s="159" t="s">
        <v>3</v>
      </c>
      <c r="R8" s="162"/>
      <c r="S8" s="159" t="s">
        <v>277</v>
      </c>
      <c r="T8" s="159" t="s">
        <v>4</v>
      </c>
      <c r="U8" s="159" t="s">
        <v>4</v>
      </c>
      <c r="V8" s="159" t="s">
        <v>4</v>
      </c>
      <c r="W8" s="159" t="s">
        <v>4</v>
      </c>
      <c r="X8" s="159" t="s">
        <v>4</v>
      </c>
      <c r="Y8" s="159" t="s">
        <v>4</v>
      </c>
      <c r="Z8" s="159" t="s">
        <v>4</v>
      </c>
      <c r="AA8" s="159" t="s">
        <v>4</v>
      </c>
    </row>
    <row r="9" spans="3:27" s="71" customFormat="1" ht="44.25" customHeight="1">
      <c r="C9" s="156" t="s">
        <v>1</v>
      </c>
      <c r="D9" s="162"/>
      <c r="E9" s="157" t="s">
        <v>5</v>
      </c>
      <c r="F9" s="163"/>
      <c r="G9" s="157" t="s">
        <v>6</v>
      </c>
      <c r="H9" s="72"/>
      <c r="I9" s="157" t="s">
        <v>7</v>
      </c>
      <c r="J9" s="162"/>
      <c r="K9" s="157" t="s">
        <v>8</v>
      </c>
      <c r="L9" s="157" t="s">
        <v>8</v>
      </c>
      <c r="M9" s="157" t="s">
        <v>8</v>
      </c>
      <c r="N9" s="72"/>
      <c r="O9" s="157" t="s">
        <v>9</v>
      </c>
      <c r="P9" s="157" t="s">
        <v>9</v>
      </c>
      <c r="Q9" s="157" t="s">
        <v>9</v>
      </c>
      <c r="R9" s="162"/>
      <c r="S9" s="157" t="s">
        <v>5</v>
      </c>
      <c r="T9" s="163"/>
      <c r="U9" s="157" t="s">
        <v>10</v>
      </c>
      <c r="V9" s="163"/>
      <c r="W9" s="157" t="s">
        <v>6</v>
      </c>
      <c r="X9" s="163"/>
      <c r="Y9" s="157" t="s">
        <v>7</v>
      </c>
      <c r="Z9" s="162"/>
      <c r="AA9" s="157" t="s">
        <v>11</v>
      </c>
    </row>
    <row r="10" spans="3:27" s="71" customFormat="1" ht="54" customHeight="1">
      <c r="C10" s="156" t="s">
        <v>1</v>
      </c>
      <c r="D10" s="162"/>
      <c r="E10" s="158" t="s">
        <v>5</v>
      </c>
      <c r="F10" s="164"/>
      <c r="G10" s="158" t="s">
        <v>6</v>
      </c>
      <c r="H10" s="73"/>
      <c r="I10" s="158" t="s">
        <v>7</v>
      </c>
      <c r="J10" s="162"/>
      <c r="K10" s="158" t="s">
        <v>5</v>
      </c>
      <c r="L10" s="119"/>
      <c r="M10" s="158" t="s">
        <v>6</v>
      </c>
      <c r="N10" s="73"/>
      <c r="O10" s="158" t="s">
        <v>5</v>
      </c>
      <c r="P10" s="73"/>
      <c r="Q10" s="158" t="s">
        <v>12</v>
      </c>
      <c r="R10" s="162"/>
      <c r="S10" s="158" t="s">
        <v>5</v>
      </c>
      <c r="T10" s="164"/>
      <c r="U10" s="158" t="s">
        <v>10</v>
      </c>
      <c r="V10" s="164"/>
      <c r="W10" s="158" t="s">
        <v>6</v>
      </c>
      <c r="X10" s="164"/>
      <c r="Y10" s="158" t="s">
        <v>7</v>
      </c>
      <c r="Z10" s="162"/>
      <c r="AA10" s="158" t="s">
        <v>11</v>
      </c>
    </row>
    <row r="11" spans="3:27">
      <c r="C11" s="74" t="s">
        <v>226</v>
      </c>
      <c r="E11" s="142">
        <v>4100000</v>
      </c>
      <c r="F11" s="143"/>
      <c r="G11" s="142">
        <v>19107478058</v>
      </c>
      <c r="H11" s="143"/>
      <c r="I11" s="142">
        <v>19436560245</v>
      </c>
      <c r="J11" s="143"/>
      <c r="K11" s="142">
        <v>4146459</v>
      </c>
      <c r="L11" s="114"/>
      <c r="M11" s="142">
        <v>0</v>
      </c>
      <c r="N11" s="143"/>
      <c r="O11" s="142">
        <v>0</v>
      </c>
      <c r="P11" s="143"/>
      <c r="Q11" s="142">
        <v>0</v>
      </c>
      <c r="R11" s="143"/>
      <c r="S11" s="142">
        <v>8246459</v>
      </c>
      <c r="T11" s="143"/>
      <c r="U11" s="142">
        <v>2494</v>
      </c>
      <c r="V11" s="114"/>
      <c r="W11" s="142">
        <v>19107478058</v>
      </c>
      <c r="X11" s="143"/>
      <c r="Y11" s="142">
        <v>20444297066.9613</v>
      </c>
      <c r="Z11" s="143"/>
      <c r="AA11" s="114">
        <f>Y11/'سرمایه گذاری ها'!$O$16</f>
        <v>5.1875707751560446E-2</v>
      </c>
    </row>
    <row r="12" spans="3:27">
      <c r="C12" s="52" t="s">
        <v>179</v>
      </c>
      <c r="E12" s="142">
        <v>350000</v>
      </c>
      <c r="F12" s="143"/>
      <c r="G12" s="142">
        <v>9726971175</v>
      </c>
      <c r="H12" s="143"/>
      <c r="I12" s="142">
        <v>8102998575</v>
      </c>
      <c r="J12" s="143"/>
      <c r="K12" s="142">
        <v>0</v>
      </c>
      <c r="L12" s="114"/>
      <c r="M12" s="142">
        <v>0</v>
      </c>
      <c r="N12" s="143"/>
      <c r="O12" s="142">
        <v>0</v>
      </c>
      <c r="P12" s="143"/>
      <c r="Q12" s="142">
        <v>0</v>
      </c>
      <c r="R12" s="143"/>
      <c r="S12" s="142">
        <v>350000</v>
      </c>
      <c r="T12" s="143"/>
      <c r="U12" s="142">
        <v>23630</v>
      </c>
      <c r="V12" s="114"/>
      <c r="W12" s="142">
        <v>9726971175</v>
      </c>
      <c r="X12" s="143"/>
      <c r="Y12" s="142">
        <v>8221290525</v>
      </c>
      <c r="Z12" s="143"/>
      <c r="AA12" s="114">
        <f>Y12/'سرمایه گذاری ها'!$O$16</f>
        <v>2.0860842670144333E-2</v>
      </c>
    </row>
    <row r="13" spans="3:27">
      <c r="C13" s="52" t="s">
        <v>14</v>
      </c>
      <c r="E13" s="142">
        <v>900000</v>
      </c>
      <c r="F13" s="143"/>
      <c r="G13" s="142">
        <v>3577240569</v>
      </c>
      <c r="H13" s="143"/>
      <c r="I13" s="142">
        <v>5698888650</v>
      </c>
      <c r="J13" s="143"/>
      <c r="K13" s="142">
        <v>0</v>
      </c>
      <c r="L13" s="114"/>
      <c r="M13" s="142">
        <v>0</v>
      </c>
      <c r="N13" s="143"/>
      <c r="O13" s="142">
        <v>0</v>
      </c>
      <c r="P13" s="143"/>
      <c r="Q13" s="142">
        <v>0</v>
      </c>
      <c r="R13" s="143"/>
      <c r="S13" s="142">
        <v>900000</v>
      </c>
      <c r="T13" s="143"/>
      <c r="U13" s="142">
        <v>6240</v>
      </c>
      <c r="V13" s="114"/>
      <c r="W13" s="142">
        <v>3577240569</v>
      </c>
      <c r="X13" s="143"/>
      <c r="Y13" s="142">
        <v>5582584800</v>
      </c>
      <c r="Z13" s="143"/>
      <c r="AA13" s="114">
        <f>Y13/'سرمایه گذاری ها'!$O$16</f>
        <v>1.4165345799592598E-2</v>
      </c>
    </row>
    <row r="14" spans="3:27">
      <c r="C14" s="52" t="s">
        <v>217</v>
      </c>
      <c r="E14" s="142">
        <v>200000</v>
      </c>
      <c r="F14" s="143"/>
      <c r="G14" s="142">
        <v>9123132452</v>
      </c>
      <c r="H14" s="143"/>
      <c r="I14" s="142">
        <v>7405672500</v>
      </c>
      <c r="J14" s="143"/>
      <c r="K14" s="142">
        <v>0</v>
      </c>
      <c r="L14" s="114"/>
      <c r="M14" s="142">
        <v>0</v>
      </c>
      <c r="N14" s="143"/>
      <c r="O14" s="142">
        <v>-80000</v>
      </c>
      <c r="P14" s="143"/>
      <c r="Q14" s="142">
        <v>3769437605</v>
      </c>
      <c r="R14" s="143"/>
      <c r="S14" s="142">
        <v>120000</v>
      </c>
      <c r="T14" s="143"/>
      <c r="U14" s="142">
        <v>45100</v>
      </c>
      <c r="V14" s="114"/>
      <c r="W14" s="142">
        <v>5473879471</v>
      </c>
      <c r="X14" s="143"/>
      <c r="Y14" s="142">
        <v>5379798600</v>
      </c>
      <c r="Z14" s="143"/>
      <c r="AA14" s="114">
        <f>Y14/'سرمایه گذاری ها'!$O$16</f>
        <v>1.3650792640205687E-2</v>
      </c>
    </row>
    <row r="15" spans="3:27">
      <c r="C15" s="52" t="s">
        <v>218</v>
      </c>
      <c r="E15" s="142">
        <v>147553</v>
      </c>
      <c r="F15" s="143"/>
      <c r="G15" s="142">
        <v>5261034831</v>
      </c>
      <c r="H15" s="143"/>
      <c r="I15" s="142">
        <v>4991352279.8894997</v>
      </c>
      <c r="J15" s="143"/>
      <c r="K15" s="142">
        <v>0</v>
      </c>
      <c r="L15" s="114"/>
      <c r="M15" s="142">
        <v>0</v>
      </c>
      <c r="N15" s="143"/>
      <c r="O15" s="142">
        <v>0</v>
      </c>
      <c r="P15" s="143"/>
      <c r="Q15" s="142">
        <v>0</v>
      </c>
      <c r="R15" s="143"/>
      <c r="S15" s="142">
        <v>147553</v>
      </c>
      <c r="T15" s="143"/>
      <c r="U15" s="142">
        <v>32970</v>
      </c>
      <c r="V15" s="114"/>
      <c r="W15" s="142">
        <v>5261034831</v>
      </c>
      <c r="X15" s="143"/>
      <c r="Y15" s="142">
        <v>4835876716.6604996</v>
      </c>
      <c r="Z15" s="143"/>
      <c r="AA15" s="114">
        <f>Y15/'سرمایه گذاری ها'!$O$16</f>
        <v>1.2270635984910511E-2</v>
      </c>
    </row>
    <row r="16" spans="3:27">
      <c r="C16" s="52" t="s">
        <v>199</v>
      </c>
      <c r="E16" s="142">
        <v>181080</v>
      </c>
      <c r="F16" s="143"/>
      <c r="G16" s="142">
        <v>4377043122</v>
      </c>
      <c r="H16" s="143"/>
      <c r="I16" s="142">
        <v>4543264967.7600002</v>
      </c>
      <c r="J16" s="143"/>
      <c r="K16" s="142">
        <v>0</v>
      </c>
      <c r="L16" s="114"/>
      <c r="M16" s="142">
        <v>0</v>
      </c>
      <c r="N16" s="143"/>
      <c r="O16" s="142">
        <v>0</v>
      </c>
      <c r="P16" s="143"/>
      <c r="Q16" s="142">
        <v>0</v>
      </c>
      <c r="R16" s="143"/>
      <c r="S16" s="142">
        <v>181080</v>
      </c>
      <c r="T16" s="143"/>
      <c r="U16" s="142">
        <v>26630</v>
      </c>
      <c r="V16" s="114"/>
      <c r="W16" s="142">
        <v>4377043122</v>
      </c>
      <c r="X16" s="143"/>
      <c r="Y16" s="142">
        <v>4793468545.6199999</v>
      </c>
      <c r="Z16" s="143"/>
      <c r="AA16" s="114">
        <f>Y16/'سرمایه گذاری ها'!$O$16</f>
        <v>1.2163028769070825E-2</v>
      </c>
    </row>
    <row r="17" spans="3:27">
      <c r="C17" s="52" t="s">
        <v>177</v>
      </c>
      <c r="E17" s="142">
        <v>300000</v>
      </c>
      <c r="F17" s="143"/>
      <c r="G17" s="142">
        <v>2872567094</v>
      </c>
      <c r="H17" s="143"/>
      <c r="I17" s="142">
        <v>3065650200</v>
      </c>
      <c r="J17" s="143"/>
      <c r="K17" s="142">
        <v>0</v>
      </c>
      <c r="L17" s="114"/>
      <c r="M17" s="142">
        <v>0</v>
      </c>
      <c r="N17" s="143"/>
      <c r="O17" s="142">
        <v>0</v>
      </c>
      <c r="P17" s="143"/>
      <c r="Q17" s="142">
        <v>0</v>
      </c>
      <c r="R17" s="143"/>
      <c r="S17" s="142">
        <v>300000</v>
      </c>
      <c r="T17" s="143"/>
      <c r="U17" s="142">
        <v>9960</v>
      </c>
      <c r="V17" s="114"/>
      <c r="W17" s="142">
        <v>2872567094</v>
      </c>
      <c r="X17" s="143"/>
      <c r="Y17" s="142">
        <v>2970221400</v>
      </c>
      <c r="Z17" s="143"/>
      <c r="AA17" s="114">
        <f>Y17/'سرمایه گذاری ها'!$O$16</f>
        <v>7.5366903933729848E-3</v>
      </c>
    </row>
    <row r="18" spans="3:27">
      <c r="C18" s="52" t="s">
        <v>151</v>
      </c>
      <c r="E18" s="142">
        <v>36434</v>
      </c>
      <c r="F18" s="143"/>
      <c r="G18" s="142">
        <v>2002747543</v>
      </c>
      <c r="H18" s="143"/>
      <c r="I18" s="142">
        <v>2748886823.4299998</v>
      </c>
      <c r="J18" s="143"/>
      <c r="K18" s="142">
        <v>0</v>
      </c>
      <c r="L18" s="114"/>
      <c r="M18" s="142">
        <v>0</v>
      </c>
      <c r="N18" s="143"/>
      <c r="O18" s="142">
        <v>0</v>
      </c>
      <c r="P18" s="143"/>
      <c r="Q18" s="142">
        <v>0</v>
      </c>
      <c r="R18" s="143"/>
      <c r="S18" s="142">
        <v>36434</v>
      </c>
      <c r="T18" s="143"/>
      <c r="U18" s="142">
        <v>75900</v>
      </c>
      <c r="V18" s="114"/>
      <c r="W18" s="142">
        <v>2002747543</v>
      </c>
      <c r="X18" s="143"/>
      <c r="Y18" s="142">
        <v>2748886823.4299998</v>
      </c>
      <c r="Z18" s="143"/>
      <c r="AA18" s="114">
        <f>Y18/'سرمایه گذاری ها'!$O$16</f>
        <v>6.9750722672102692E-3</v>
      </c>
    </row>
    <row r="19" spans="3:27">
      <c r="C19" s="52" t="s">
        <v>270</v>
      </c>
      <c r="E19" s="142">
        <v>270000</v>
      </c>
      <c r="F19" s="143"/>
      <c r="G19" s="142">
        <v>2228723822</v>
      </c>
      <c r="H19" s="143"/>
      <c r="I19" s="142">
        <v>2351127060</v>
      </c>
      <c r="J19" s="143"/>
      <c r="K19" s="142">
        <v>0</v>
      </c>
      <c r="L19" s="114"/>
      <c r="M19" s="142">
        <v>0</v>
      </c>
      <c r="N19" s="143"/>
      <c r="O19" s="142">
        <v>0</v>
      </c>
      <c r="P19" s="143"/>
      <c r="Q19" s="142">
        <v>0</v>
      </c>
      <c r="R19" s="143"/>
      <c r="S19" s="142">
        <v>270000</v>
      </c>
      <c r="T19" s="143"/>
      <c r="U19" s="142">
        <v>8590</v>
      </c>
      <c r="V19" s="114"/>
      <c r="W19" s="142">
        <v>2228723822</v>
      </c>
      <c r="X19" s="143"/>
      <c r="Y19" s="142">
        <v>2305500165</v>
      </c>
      <c r="Z19" s="143"/>
      <c r="AA19" s="114">
        <f>Y19/'سرمایه گذاری ها'!$O$16</f>
        <v>5.8500154047355967E-3</v>
      </c>
    </row>
    <row r="20" spans="3:27">
      <c r="C20" s="52" t="s">
        <v>264</v>
      </c>
      <c r="E20" s="142">
        <v>40000</v>
      </c>
      <c r="F20" s="143"/>
      <c r="G20" s="142">
        <v>1704780539</v>
      </c>
      <c r="H20" s="143"/>
      <c r="I20" s="142">
        <v>1889092620</v>
      </c>
      <c r="J20" s="143"/>
      <c r="K20" s="142">
        <v>0</v>
      </c>
      <c r="L20" s="114"/>
      <c r="M20" s="142">
        <v>0</v>
      </c>
      <c r="N20" s="143"/>
      <c r="O20" s="142">
        <v>0</v>
      </c>
      <c r="P20" s="143"/>
      <c r="Q20" s="142">
        <v>0</v>
      </c>
      <c r="R20" s="143"/>
      <c r="S20" s="142">
        <v>40000</v>
      </c>
      <c r="T20" s="143"/>
      <c r="U20" s="142">
        <v>49600</v>
      </c>
      <c r="V20" s="114"/>
      <c r="W20" s="142">
        <v>1704780539</v>
      </c>
      <c r="X20" s="143"/>
      <c r="Y20" s="142">
        <v>1972195200</v>
      </c>
      <c r="Z20" s="143"/>
      <c r="AA20" s="114">
        <f>Y20/'سرمایه گذاری ها'!$O$16</f>
        <v>5.0042817069785818E-3</v>
      </c>
    </row>
    <row r="21" spans="3:27">
      <c r="C21" s="52" t="s">
        <v>192</v>
      </c>
      <c r="E21" s="142">
        <v>69361</v>
      </c>
      <c r="F21" s="143"/>
      <c r="G21" s="142">
        <v>1457798329</v>
      </c>
      <c r="H21" s="143"/>
      <c r="I21" s="142">
        <v>1836782766.612</v>
      </c>
      <c r="J21" s="143"/>
      <c r="K21" s="142">
        <v>0</v>
      </c>
      <c r="L21" s="114"/>
      <c r="M21" s="142">
        <v>0</v>
      </c>
      <c r="N21" s="143"/>
      <c r="O21" s="142">
        <v>0</v>
      </c>
      <c r="P21" s="143"/>
      <c r="Q21" s="142">
        <v>0</v>
      </c>
      <c r="R21" s="143"/>
      <c r="S21" s="142">
        <v>69361</v>
      </c>
      <c r="T21" s="143"/>
      <c r="U21" s="142">
        <v>27440</v>
      </c>
      <c r="V21" s="114"/>
      <c r="W21" s="142">
        <v>1457798329</v>
      </c>
      <c r="X21" s="143"/>
      <c r="Y21" s="142">
        <v>1891941408.2520001</v>
      </c>
      <c r="Z21" s="143"/>
      <c r="AA21" s="114">
        <f>Y21/'سرمایه گذاری ها'!$O$16</f>
        <v>4.8006443682606977E-3</v>
      </c>
    </row>
    <row r="22" spans="3:27">
      <c r="C22" s="52" t="s">
        <v>251</v>
      </c>
      <c r="E22" s="142">
        <v>35000</v>
      </c>
      <c r="F22" s="143"/>
      <c r="G22" s="142">
        <v>1526339839</v>
      </c>
      <c r="H22" s="143"/>
      <c r="I22" s="142">
        <v>1619555962.5</v>
      </c>
      <c r="J22" s="143"/>
      <c r="K22" s="142">
        <v>0</v>
      </c>
      <c r="L22" s="114"/>
      <c r="M22" s="142">
        <v>0</v>
      </c>
      <c r="N22" s="143"/>
      <c r="O22" s="142">
        <v>0</v>
      </c>
      <c r="P22" s="143"/>
      <c r="Q22" s="142">
        <v>0</v>
      </c>
      <c r="R22" s="143"/>
      <c r="S22" s="142">
        <v>35000</v>
      </c>
      <c r="T22" s="143"/>
      <c r="U22" s="142">
        <v>46650</v>
      </c>
      <c r="V22" s="114"/>
      <c r="W22" s="142">
        <v>1526339839</v>
      </c>
      <c r="X22" s="143"/>
      <c r="Y22" s="142">
        <v>1623035137.5</v>
      </c>
      <c r="Z22" s="143"/>
      <c r="AA22" s="114">
        <f>Y22/'سرمایه گذاری ها'!$O$16</f>
        <v>4.1183170146518542E-3</v>
      </c>
    </row>
    <row r="23" spans="3:27">
      <c r="C23" s="52" t="s">
        <v>271</v>
      </c>
      <c r="E23" s="142">
        <v>130000</v>
      </c>
      <c r="F23" s="143"/>
      <c r="G23" s="142">
        <v>1041036797</v>
      </c>
      <c r="H23" s="143"/>
      <c r="I23" s="142">
        <v>1102302045</v>
      </c>
      <c r="J23" s="143"/>
      <c r="K23" s="142">
        <v>0</v>
      </c>
      <c r="L23" s="114"/>
      <c r="M23" s="142">
        <v>0</v>
      </c>
      <c r="N23" s="143"/>
      <c r="O23" s="142">
        <v>0</v>
      </c>
      <c r="P23" s="143"/>
      <c r="Q23" s="142">
        <v>0</v>
      </c>
      <c r="R23" s="143"/>
      <c r="S23" s="142">
        <v>130000</v>
      </c>
      <c r="T23" s="143"/>
      <c r="U23" s="142">
        <v>7960</v>
      </c>
      <c r="V23" s="114"/>
      <c r="W23" s="142">
        <v>1041036797</v>
      </c>
      <c r="X23" s="143"/>
      <c r="Y23" s="142">
        <v>1028642940</v>
      </c>
      <c r="Z23" s="143"/>
      <c r="AA23" s="114">
        <f>Y23/'سرمایه گذاری ها'!$O$16</f>
        <v>2.6100961241841917E-3</v>
      </c>
    </row>
    <row r="24" spans="3:27">
      <c r="C24" s="52" t="s">
        <v>253</v>
      </c>
      <c r="E24" s="142">
        <v>50000</v>
      </c>
      <c r="F24" s="143"/>
      <c r="G24" s="142">
        <v>822886325</v>
      </c>
      <c r="H24" s="143"/>
      <c r="I24" s="142">
        <v>945838575</v>
      </c>
      <c r="J24" s="143"/>
      <c r="K24" s="142">
        <v>0</v>
      </c>
      <c r="L24" s="114"/>
      <c r="M24" s="142">
        <v>0</v>
      </c>
      <c r="N24" s="143"/>
      <c r="O24" s="142">
        <v>0</v>
      </c>
      <c r="P24" s="143"/>
      <c r="Q24" s="142">
        <v>0</v>
      </c>
      <c r="R24" s="143"/>
      <c r="S24" s="142">
        <v>50000</v>
      </c>
      <c r="T24" s="143"/>
      <c r="U24" s="142">
        <v>19920</v>
      </c>
      <c r="V24" s="114"/>
      <c r="W24" s="142">
        <v>822886325</v>
      </c>
      <c r="X24" s="143"/>
      <c r="Y24" s="142">
        <v>990073800</v>
      </c>
      <c r="Z24" s="143"/>
      <c r="AA24" s="114">
        <f>Y24/'سرمایه گذاری ها'!$O$16</f>
        <v>2.5122301311243283E-3</v>
      </c>
    </row>
    <row r="25" spans="3:27">
      <c r="C25" s="52" t="s">
        <v>250</v>
      </c>
      <c r="E25" s="142">
        <v>64777</v>
      </c>
      <c r="F25" s="143"/>
      <c r="G25" s="142">
        <v>216044566</v>
      </c>
      <c r="H25" s="143"/>
      <c r="I25" s="142">
        <v>248551486.641</v>
      </c>
      <c r="J25" s="143"/>
      <c r="K25" s="142">
        <v>0</v>
      </c>
      <c r="L25" s="114"/>
      <c r="M25" s="142">
        <v>0</v>
      </c>
      <c r="N25" s="143"/>
      <c r="O25" s="142">
        <v>0</v>
      </c>
      <c r="P25" s="143"/>
      <c r="Q25" s="142">
        <v>0</v>
      </c>
      <c r="R25" s="143"/>
      <c r="S25" s="142">
        <v>64777</v>
      </c>
      <c r="T25" s="143"/>
      <c r="U25" s="142">
        <v>3706</v>
      </c>
      <c r="V25" s="114"/>
      <c r="W25" s="142">
        <v>216044566</v>
      </c>
      <c r="X25" s="143"/>
      <c r="Y25" s="142">
        <v>238635183.80610001</v>
      </c>
      <c r="Z25" s="143"/>
      <c r="AA25" s="114">
        <f>Y25/'سرمایه گذاری ها'!$O$16</f>
        <v>6.0551698176850737E-4</v>
      </c>
    </row>
    <row r="26" spans="3:27">
      <c r="C26" s="52" t="s">
        <v>154</v>
      </c>
      <c r="E26" s="142">
        <v>464</v>
      </c>
      <c r="F26" s="143"/>
      <c r="G26" s="142">
        <v>1348848</v>
      </c>
      <c r="H26" s="143"/>
      <c r="I26" s="142">
        <v>1825123.5144</v>
      </c>
      <c r="J26" s="143"/>
      <c r="K26" s="142">
        <v>0</v>
      </c>
      <c r="L26" s="114"/>
      <c r="M26" s="142">
        <v>0</v>
      </c>
      <c r="N26" s="143"/>
      <c r="O26" s="142">
        <v>0</v>
      </c>
      <c r="P26" s="143"/>
      <c r="Q26" s="142">
        <v>0</v>
      </c>
      <c r="R26" s="143"/>
      <c r="S26" s="142">
        <v>464</v>
      </c>
      <c r="T26" s="143"/>
      <c r="U26" s="142">
        <v>3957</v>
      </c>
      <c r="V26" s="114"/>
      <c r="W26" s="142">
        <v>1348848</v>
      </c>
      <c r="X26" s="143"/>
      <c r="Y26" s="142">
        <v>1825123.5144</v>
      </c>
      <c r="Z26" s="143"/>
      <c r="AA26" s="114">
        <f>Y26/'سرمایه گذاری ها'!$O$16</f>
        <v>4.6310995058138155E-6</v>
      </c>
    </row>
    <row r="27" spans="3:27">
      <c r="E27" s="142"/>
      <c r="F27" s="143"/>
      <c r="G27" s="142"/>
      <c r="H27" s="143"/>
      <c r="I27" s="142"/>
      <c r="J27" s="143"/>
      <c r="K27" s="142"/>
      <c r="L27" s="114"/>
      <c r="M27" s="142"/>
      <c r="N27" s="143"/>
      <c r="O27" s="142"/>
      <c r="P27" s="143"/>
      <c r="Q27" s="142"/>
      <c r="R27" s="143"/>
      <c r="S27" s="142"/>
      <c r="T27" s="143"/>
      <c r="U27" s="142"/>
      <c r="V27" s="114"/>
      <c r="W27" s="142"/>
      <c r="X27" s="143"/>
      <c r="Y27" s="142"/>
      <c r="Z27" s="143"/>
      <c r="AA27" s="114"/>
    </row>
    <row r="28" spans="3:27" ht="33.75" thickBot="1">
      <c r="C28" s="52" t="s">
        <v>84</v>
      </c>
      <c r="E28" s="144">
        <f>SUM(E11:E27)</f>
        <v>6874669</v>
      </c>
      <c r="F28" s="142"/>
      <c r="G28" s="144">
        <f>SUM(G11:G26)</f>
        <v>65047173909</v>
      </c>
      <c r="H28" s="144"/>
      <c r="I28" s="144">
        <f>SUM(I11:I26)</f>
        <v>65988349880.346893</v>
      </c>
      <c r="J28" s="144"/>
      <c r="K28" s="144">
        <f>SUM(K11:K26)</f>
        <v>4146459</v>
      </c>
      <c r="L28" s="144"/>
      <c r="M28" s="144">
        <f>SUM(M11:M26)</f>
        <v>0</v>
      </c>
      <c r="N28" s="144"/>
      <c r="O28" s="144">
        <f>SUM(O11:O26)</f>
        <v>-80000</v>
      </c>
      <c r="P28" s="144"/>
      <c r="Q28" s="144">
        <f>SUM(Q11:Q26)</f>
        <v>3769437605</v>
      </c>
      <c r="R28" s="144"/>
      <c r="S28" s="144">
        <f>SUM(S11:S26)</f>
        <v>10941128</v>
      </c>
      <c r="T28" s="144"/>
      <c r="U28" s="144">
        <f>SUM(U11:U26)</f>
        <v>390747</v>
      </c>
      <c r="V28" s="144"/>
      <c r="W28" s="144">
        <f>SUM(W11:W26)</f>
        <v>61397920928</v>
      </c>
      <c r="X28" s="144"/>
      <c r="Y28" s="144">
        <f>SUM(Y11:Y26)</f>
        <v>65028273435.744301</v>
      </c>
      <c r="Z28" s="142"/>
      <c r="AA28" s="139">
        <f>SUM(AA11:AA26)</f>
        <v>0.16500384910727725</v>
      </c>
    </row>
    <row r="29" spans="3:27" ht="63.75" customHeight="1" thickTop="1">
      <c r="L29"/>
      <c r="V29"/>
    </row>
    <row r="30" spans="3:27" ht="30.75" customHeight="1">
      <c r="L30"/>
      <c r="O30" s="109">
        <v>2</v>
      </c>
      <c r="V30"/>
    </row>
    <row r="31" spans="3:27">
      <c r="L31"/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</sheetData>
  <sortState xmlns:xlrd2="http://schemas.microsoft.com/office/spreadsheetml/2017/richdata2" ref="C11:AA26">
    <sortCondition descending="1" ref="Y11:Y2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2:28" ht="30">
      <c r="B3" s="149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2:28" ht="30">
      <c r="B4" s="149" t="s">
        <v>276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2:28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>
      <c r="B6" s="13" t="s">
        <v>94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>
      <c r="B8" s="19"/>
      <c r="C8" s="14"/>
      <c r="D8" s="165" t="s">
        <v>272</v>
      </c>
      <c r="E8" s="165" t="s">
        <v>2</v>
      </c>
      <c r="F8" s="165" t="s">
        <v>2</v>
      </c>
      <c r="G8" s="165" t="s">
        <v>2</v>
      </c>
      <c r="H8" s="165" t="s">
        <v>2</v>
      </c>
      <c r="I8" s="165" t="s">
        <v>2</v>
      </c>
      <c r="J8" s="165" t="s">
        <v>2</v>
      </c>
      <c r="K8" s="14"/>
      <c r="L8" s="165" t="s">
        <v>277</v>
      </c>
      <c r="M8" s="165" t="s">
        <v>4</v>
      </c>
      <c r="N8" s="165" t="s">
        <v>4</v>
      </c>
      <c r="O8" s="165" t="s">
        <v>4</v>
      </c>
      <c r="P8" s="165" t="s">
        <v>4</v>
      </c>
      <c r="Q8" s="165" t="s">
        <v>4</v>
      </c>
      <c r="R8" s="165" t="s">
        <v>4</v>
      </c>
      <c r="S8" s="14"/>
    </row>
    <row r="9" spans="2:28" ht="30">
      <c r="B9" s="20" t="s">
        <v>1</v>
      </c>
      <c r="C9" s="14"/>
      <c r="D9" s="17" t="s">
        <v>15</v>
      </c>
      <c r="E9" s="18"/>
      <c r="F9" s="17" t="s">
        <v>16</v>
      </c>
      <c r="G9" s="18"/>
      <c r="H9" s="17" t="s">
        <v>17</v>
      </c>
      <c r="I9" s="18"/>
      <c r="J9" s="17" t="s">
        <v>18</v>
      </c>
      <c r="K9" s="14"/>
      <c r="L9" s="17" t="s">
        <v>15</v>
      </c>
      <c r="M9" s="18"/>
      <c r="N9" s="17" t="s">
        <v>16</v>
      </c>
      <c r="O9" s="18"/>
      <c r="P9" s="17" t="s">
        <v>17</v>
      </c>
      <c r="Q9" s="18"/>
      <c r="R9" s="17" t="s">
        <v>18</v>
      </c>
      <c r="S9" s="14"/>
    </row>
    <row r="10" spans="2:28">
      <c r="D10" s="78">
        <v>0</v>
      </c>
      <c r="E10" s="78"/>
      <c r="F10" s="78">
        <v>0</v>
      </c>
      <c r="G10" s="78"/>
      <c r="H10" s="78">
        <v>0</v>
      </c>
      <c r="I10" s="78"/>
      <c r="J10" s="78">
        <v>0</v>
      </c>
      <c r="K10" s="78"/>
      <c r="L10" s="78">
        <v>0</v>
      </c>
      <c r="M10" s="78"/>
      <c r="N10" s="78">
        <v>0</v>
      </c>
      <c r="O10" s="78"/>
      <c r="P10" s="78">
        <v>0</v>
      </c>
      <c r="Q10" s="78"/>
      <c r="R10" s="78">
        <v>0</v>
      </c>
      <c r="V10"/>
    </row>
    <row r="11" spans="2:28" ht="26.25" customHeight="1" thickBot="1">
      <c r="B11" s="21" t="s">
        <v>84</v>
      </c>
      <c r="D11" s="77">
        <v>0</v>
      </c>
      <c r="E11" s="78"/>
      <c r="F11" s="77">
        <v>0</v>
      </c>
      <c r="G11" s="78"/>
      <c r="H11" s="77">
        <v>0</v>
      </c>
      <c r="I11" s="78"/>
      <c r="J11" s="77">
        <v>0</v>
      </c>
      <c r="K11" s="78"/>
      <c r="L11" s="77">
        <v>0</v>
      </c>
      <c r="M11" s="78"/>
      <c r="N11" s="77">
        <v>0</v>
      </c>
      <c r="O11" s="78"/>
      <c r="P11" s="77">
        <v>0</v>
      </c>
      <c r="Q11" s="78"/>
      <c r="R11" s="77">
        <v>0</v>
      </c>
      <c r="V11"/>
    </row>
    <row r="12" spans="2:28" ht="21.75" thickTop="1">
      <c r="L12"/>
      <c r="V12"/>
    </row>
    <row r="13" spans="2:28">
      <c r="L13"/>
      <c r="V13"/>
    </row>
    <row r="14" spans="2:28">
      <c r="L14"/>
      <c r="V14"/>
    </row>
    <row r="15" spans="2:28">
      <c r="L15"/>
      <c r="V15"/>
    </row>
    <row r="16" spans="2:28">
      <c r="L16"/>
      <c r="V16"/>
    </row>
    <row r="17" spans="10:22" ht="30">
      <c r="J17" s="50">
        <v>3</v>
      </c>
      <c r="L17"/>
      <c r="V17"/>
    </row>
    <row r="18" spans="10:22">
      <c r="L18"/>
      <c r="V18"/>
    </row>
    <row r="19" spans="10:22">
      <c r="L19"/>
      <c r="V19"/>
    </row>
    <row r="20" spans="10:22">
      <c r="L20"/>
      <c r="V20"/>
    </row>
    <row r="21" spans="10:22">
      <c r="L21"/>
      <c r="V21"/>
    </row>
    <row r="22" spans="10:22">
      <c r="L22"/>
      <c r="V22"/>
    </row>
    <row r="23" spans="10:22">
      <c r="L23"/>
      <c r="V23"/>
    </row>
    <row r="24" spans="10:22">
      <c r="L24"/>
      <c r="V24"/>
    </row>
    <row r="25" spans="10:22">
      <c r="L25"/>
      <c r="V25"/>
    </row>
    <row r="26" spans="10:22">
      <c r="L26"/>
      <c r="V26"/>
    </row>
    <row r="27" spans="10:22">
      <c r="L27"/>
      <c r="V27"/>
    </row>
    <row r="28" spans="10:22">
      <c r="L28"/>
      <c r="V28"/>
    </row>
    <row r="29" spans="10:22">
      <c r="L29"/>
      <c r="V29"/>
    </row>
    <row r="30" spans="10:22">
      <c r="L30"/>
      <c r="V30"/>
    </row>
    <row r="31" spans="10:22">
      <c r="L31"/>
      <c r="V31"/>
    </row>
    <row r="32" spans="10:22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  <row r="41" spans="12:22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A46"/>
  <sheetViews>
    <sheetView rightToLeft="1" view="pageBreakPreview" topLeftCell="A13" zoomScale="70" zoomScaleNormal="70" zoomScaleSheetLayoutView="70" workbookViewId="0">
      <selection activeCell="AF33" sqref="AF33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" style="1" customWidth="1"/>
    <col min="14" max="14" width="9.140625" style="1" bestFit="1" customWidth="1"/>
    <col min="15" max="15" width="1" style="1" customWidth="1"/>
    <col min="16" max="16" width="19.140625" style="1" bestFit="1" customWidth="1"/>
    <col min="17" max="17" width="1" style="1" customWidth="1"/>
    <col min="18" max="18" width="17.7109375" style="1" customWidth="1"/>
    <col min="19" max="19" width="1" style="1" customWidth="1"/>
    <col min="20" max="20" width="16.5703125" style="1" bestFit="1" customWidth="1"/>
    <col min="21" max="21" width="1" style="1" customWidth="1"/>
    <col min="22" max="22" width="19.140625" style="1" bestFit="1" customWidth="1"/>
    <col min="23" max="23" width="1" style="1" customWidth="1"/>
    <col min="24" max="24" width="9.140625" style="1" bestFit="1" customWidth="1"/>
    <col min="25" max="25" width="1" style="1" customWidth="1"/>
    <col min="26" max="26" width="17.5703125" style="1" bestFit="1" customWidth="1"/>
    <col min="27" max="27" width="1" style="1" customWidth="1"/>
    <col min="28" max="28" width="14.28515625" style="1" bestFit="1" customWidth="1"/>
    <col min="29" max="29" width="1" style="1" customWidth="1"/>
    <col min="30" max="30" width="12.7109375" style="1" customWidth="1"/>
    <col min="31" max="31" width="1" style="1" customWidth="1"/>
    <col min="32" max="32" width="19.140625" style="1" bestFit="1" customWidth="1"/>
    <col min="33" max="33" width="1" style="1" customWidth="1"/>
    <col min="34" max="34" width="17.7109375" style="1" customWidth="1"/>
    <col min="35" max="35" width="1" style="1" customWidth="1"/>
    <col min="36" max="36" width="21.7109375" style="1" customWidth="1"/>
    <col min="37" max="37" width="1" style="1" customWidth="1"/>
    <col min="38" max="38" width="4.5703125" style="1" customWidth="1"/>
    <col min="39" max="16384" width="9.140625" style="1"/>
  </cols>
  <sheetData>
    <row r="2" spans="2:36" ht="39">
      <c r="B2" s="170" t="s">
        <v>124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2:36" ht="39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</row>
    <row r="4" spans="2:36" ht="39">
      <c r="B4" s="170" t="s">
        <v>276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</row>
    <row r="5" spans="2:36" ht="39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</row>
    <row r="6" spans="2:36" ht="39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2:36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2:36" s="2" customFormat="1" ht="30">
      <c r="B8" s="168" t="s">
        <v>113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2"/>
      <c r="R8" s="12"/>
      <c r="S8" s="12"/>
      <c r="T8" s="12"/>
      <c r="U8" s="12"/>
      <c r="V8" s="12"/>
      <c r="W8" s="12"/>
      <c r="X8" s="12"/>
      <c r="Y8" s="12"/>
      <c r="Z8" s="12"/>
    </row>
    <row r="10" spans="2:36" ht="30">
      <c r="B10" s="149" t="s">
        <v>19</v>
      </c>
      <c r="C10" s="149" t="s">
        <v>19</v>
      </c>
      <c r="D10" s="149" t="s">
        <v>19</v>
      </c>
      <c r="E10" s="149" t="s">
        <v>19</v>
      </c>
      <c r="F10" s="149" t="s">
        <v>19</v>
      </c>
      <c r="G10" s="149" t="s">
        <v>19</v>
      </c>
      <c r="H10" s="149" t="s">
        <v>19</v>
      </c>
      <c r="I10" s="149" t="s">
        <v>19</v>
      </c>
      <c r="J10" s="149" t="s">
        <v>19</v>
      </c>
      <c r="K10" s="149" t="s">
        <v>19</v>
      </c>
      <c r="L10" s="149" t="s">
        <v>19</v>
      </c>
      <c r="N10" s="149" t="s">
        <v>272</v>
      </c>
      <c r="O10" s="149" t="s">
        <v>2</v>
      </c>
      <c r="P10" s="149" t="s">
        <v>2</v>
      </c>
      <c r="Q10" s="149" t="s">
        <v>2</v>
      </c>
      <c r="R10" s="149" t="s">
        <v>2</v>
      </c>
      <c r="T10" s="171" t="s">
        <v>3</v>
      </c>
      <c r="U10" s="149" t="s">
        <v>3</v>
      </c>
      <c r="V10" s="149" t="s">
        <v>3</v>
      </c>
      <c r="W10" s="149" t="s">
        <v>3</v>
      </c>
      <c r="X10" s="149" t="s">
        <v>3</v>
      </c>
      <c r="Y10" s="149" t="s">
        <v>3</v>
      </c>
      <c r="Z10" s="149" t="s">
        <v>3</v>
      </c>
      <c r="AB10" s="149" t="s">
        <v>277</v>
      </c>
      <c r="AC10" s="149" t="s">
        <v>4</v>
      </c>
      <c r="AD10" s="149" t="s">
        <v>4</v>
      </c>
      <c r="AE10" s="149" t="s">
        <v>4</v>
      </c>
      <c r="AF10" s="149" t="s">
        <v>4</v>
      </c>
      <c r="AG10" s="149" t="s">
        <v>4</v>
      </c>
      <c r="AH10" s="149" t="s">
        <v>4</v>
      </c>
      <c r="AI10" s="149" t="s">
        <v>4</v>
      </c>
      <c r="AJ10" s="149" t="s">
        <v>4</v>
      </c>
    </row>
    <row r="11" spans="2:36" s="15" customFormat="1" ht="45.75" customHeight="1">
      <c r="B11" s="152" t="s">
        <v>20</v>
      </c>
      <c r="C11" s="22"/>
      <c r="D11" s="152" t="s">
        <v>21</v>
      </c>
      <c r="E11" s="22"/>
      <c r="F11" s="152" t="s">
        <v>22</v>
      </c>
      <c r="G11" s="22"/>
      <c r="H11" s="152" t="s">
        <v>23</v>
      </c>
      <c r="I11" s="22"/>
      <c r="J11" s="152" t="s">
        <v>90</v>
      </c>
      <c r="K11" s="22"/>
      <c r="L11" s="152" t="s">
        <v>18</v>
      </c>
      <c r="N11" s="152" t="s">
        <v>5</v>
      </c>
      <c r="O11" s="22"/>
      <c r="P11" s="152" t="s">
        <v>6</v>
      </c>
      <c r="Q11" s="22"/>
      <c r="R11" s="152" t="s">
        <v>7</v>
      </c>
      <c r="T11" s="167" t="s">
        <v>8</v>
      </c>
      <c r="U11" s="152" t="s">
        <v>8</v>
      </c>
      <c r="V11" s="152" t="s">
        <v>8</v>
      </c>
      <c r="X11" s="152" t="s">
        <v>9</v>
      </c>
      <c r="Y11" s="152" t="s">
        <v>9</v>
      </c>
      <c r="Z11" s="152" t="s">
        <v>9</v>
      </c>
      <c r="AB11" s="152" t="s">
        <v>5</v>
      </c>
      <c r="AC11" s="22"/>
      <c r="AD11" s="152" t="s">
        <v>26</v>
      </c>
      <c r="AE11" s="22"/>
      <c r="AF11" s="152" t="s">
        <v>6</v>
      </c>
      <c r="AG11" s="22"/>
      <c r="AH11" s="152" t="s">
        <v>7</v>
      </c>
      <c r="AI11" s="22"/>
      <c r="AJ11" s="152" t="s">
        <v>11</v>
      </c>
    </row>
    <row r="12" spans="2:36" s="15" customFormat="1" ht="45.75" customHeight="1">
      <c r="B12" s="153" t="s">
        <v>20</v>
      </c>
      <c r="C12" s="23"/>
      <c r="D12" s="153" t="s">
        <v>21</v>
      </c>
      <c r="E12" s="23"/>
      <c r="F12" s="153" t="s">
        <v>22</v>
      </c>
      <c r="G12" s="23"/>
      <c r="H12" s="153" t="s">
        <v>23</v>
      </c>
      <c r="I12" s="23"/>
      <c r="J12" s="153" t="s">
        <v>24</v>
      </c>
      <c r="K12" s="23"/>
      <c r="L12" s="153" t="s">
        <v>18</v>
      </c>
      <c r="N12" s="153" t="s">
        <v>5</v>
      </c>
      <c r="O12" s="23"/>
      <c r="P12" s="153" t="s">
        <v>6</v>
      </c>
      <c r="Q12" s="23"/>
      <c r="R12" s="153" t="s">
        <v>7</v>
      </c>
      <c r="T12" s="166" t="s">
        <v>5</v>
      </c>
      <c r="U12" s="23"/>
      <c r="V12" s="153" t="s">
        <v>6</v>
      </c>
      <c r="X12" s="153" t="s">
        <v>5</v>
      </c>
      <c r="Y12" s="23"/>
      <c r="Z12" s="153" t="s">
        <v>12</v>
      </c>
      <c r="AB12" s="153" t="s">
        <v>5</v>
      </c>
      <c r="AC12" s="23"/>
      <c r="AD12" s="153" t="s">
        <v>26</v>
      </c>
      <c r="AE12" s="23"/>
      <c r="AF12" s="153" t="s">
        <v>6</v>
      </c>
      <c r="AG12" s="23"/>
      <c r="AH12" s="153"/>
      <c r="AI12" s="23"/>
      <c r="AJ12" s="153" t="s">
        <v>11</v>
      </c>
    </row>
    <row r="13" spans="2:36" ht="21.75">
      <c r="B13" s="3" t="s">
        <v>181</v>
      </c>
      <c r="C13" s="14"/>
      <c r="D13" s="145" t="s">
        <v>97</v>
      </c>
      <c r="E13" s="145"/>
      <c r="F13" s="145" t="s">
        <v>97</v>
      </c>
      <c r="G13" s="145"/>
      <c r="H13" s="90" t="s">
        <v>182</v>
      </c>
      <c r="I13" s="90"/>
      <c r="J13" s="90" t="s">
        <v>183</v>
      </c>
      <c r="K13" s="90"/>
      <c r="L13" s="90">
        <v>0</v>
      </c>
      <c r="M13" s="90"/>
      <c r="N13" s="90">
        <v>78200</v>
      </c>
      <c r="O13" s="140"/>
      <c r="P13" s="90">
        <v>45347006904</v>
      </c>
      <c r="Q13" s="90"/>
      <c r="R13" s="90">
        <v>56031559638</v>
      </c>
      <c r="S13" s="90"/>
      <c r="T13" s="90">
        <v>2800</v>
      </c>
      <c r="U13" s="90"/>
      <c r="V13" s="90">
        <v>1957218680</v>
      </c>
      <c r="W13" s="90"/>
      <c r="X13" s="90">
        <v>8600</v>
      </c>
      <c r="Y13" s="90"/>
      <c r="Z13" s="90">
        <v>6052946708</v>
      </c>
      <c r="AA13" s="140"/>
      <c r="AB13" s="90">
        <v>72400</v>
      </c>
      <c r="AC13" s="90"/>
      <c r="AD13" s="90">
        <v>716657</v>
      </c>
      <c r="AE13" s="90"/>
      <c r="AF13" s="90">
        <v>42317214594</v>
      </c>
      <c r="AG13" s="140"/>
      <c r="AH13" s="90">
        <v>51876562468</v>
      </c>
      <c r="AI13" s="140"/>
      <c r="AJ13" s="141">
        <f>AH13/'سرمایه گذاری ها'!$O$16</f>
        <v>0.13163247359061825</v>
      </c>
    </row>
    <row r="14" spans="2:36" ht="21.75">
      <c r="B14" s="3" t="s">
        <v>156</v>
      </c>
      <c r="C14" s="14"/>
      <c r="D14" s="145" t="s">
        <v>97</v>
      </c>
      <c r="E14" s="145"/>
      <c r="F14" s="145" t="s">
        <v>97</v>
      </c>
      <c r="G14" s="145"/>
      <c r="H14" s="90" t="s">
        <v>157</v>
      </c>
      <c r="I14" s="90"/>
      <c r="J14" s="90" t="s">
        <v>158</v>
      </c>
      <c r="K14" s="90"/>
      <c r="L14" s="90">
        <v>18</v>
      </c>
      <c r="M14" s="90"/>
      <c r="N14" s="90">
        <v>31100</v>
      </c>
      <c r="O14" s="140"/>
      <c r="P14" s="90">
        <v>29630115789</v>
      </c>
      <c r="Q14" s="90"/>
      <c r="R14" s="90">
        <v>30809849702</v>
      </c>
      <c r="S14" s="90"/>
      <c r="T14" s="90">
        <v>0</v>
      </c>
      <c r="U14" s="90"/>
      <c r="V14" s="90">
        <v>0</v>
      </c>
      <c r="W14" s="90"/>
      <c r="X14" s="90">
        <v>0</v>
      </c>
      <c r="Y14" s="90"/>
      <c r="Z14" s="90">
        <v>0</v>
      </c>
      <c r="AA14" s="140"/>
      <c r="AB14" s="90">
        <v>31100</v>
      </c>
      <c r="AC14" s="90"/>
      <c r="AD14" s="90">
        <v>997629</v>
      </c>
      <c r="AE14" s="90"/>
      <c r="AF14" s="90">
        <v>29630115789</v>
      </c>
      <c r="AG14" s="140"/>
      <c r="AH14" s="90">
        <v>31020638390</v>
      </c>
      <c r="AI14" s="140"/>
      <c r="AJ14" s="141">
        <f>AH14/'سرمایه گذاری ها'!$O$16</f>
        <v>7.8712296447062902E-2</v>
      </c>
    </row>
    <row r="15" spans="2:36" ht="21.75">
      <c r="B15" s="3" t="s">
        <v>99</v>
      </c>
      <c r="C15" s="14"/>
      <c r="D15" s="145" t="s">
        <v>97</v>
      </c>
      <c r="E15" s="145"/>
      <c r="F15" s="145" t="s">
        <v>97</v>
      </c>
      <c r="G15" s="145"/>
      <c r="H15" s="90" t="s">
        <v>64</v>
      </c>
      <c r="I15" s="90"/>
      <c r="J15" s="90" t="s">
        <v>100</v>
      </c>
      <c r="K15" s="90"/>
      <c r="L15" s="90">
        <v>0</v>
      </c>
      <c r="M15" s="90"/>
      <c r="N15" s="90">
        <v>14491</v>
      </c>
      <c r="O15" s="140"/>
      <c r="P15" s="90">
        <v>9029504678</v>
      </c>
      <c r="Q15" s="90"/>
      <c r="R15" s="90">
        <v>12909618910</v>
      </c>
      <c r="S15" s="90"/>
      <c r="T15" s="90">
        <v>0</v>
      </c>
      <c r="U15" s="90"/>
      <c r="V15" s="90">
        <v>0</v>
      </c>
      <c r="W15" s="90"/>
      <c r="X15" s="90">
        <v>0</v>
      </c>
      <c r="Y15" s="90"/>
      <c r="Z15" s="90">
        <v>0</v>
      </c>
      <c r="AA15" s="140"/>
      <c r="AB15" s="90">
        <v>14491</v>
      </c>
      <c r="AC15" s="90"/>
      <c r="AD15" s="90">
        <v>913130</v>
      </c>
      <c r="AE15" s="90"/>
      <c r="AF15" s="90">
        <v>9029504678</v>
      </c>
      <c r="AG15" s="140"/>
      <c r="AH15" s="90">
        <v>13229768499</v>
      </c>
      <c r="AI15" s="140"/>
      <c r="AJ15" s="141">
        <f>AH15/'سرمایه گذاری ها'!$O$16</f>
        <v>3.3569440026579106E-2</v>
      </c>
    </row>
    <row r="16" spans="2:36" ht="21.75">
      <c r="B16" s="3" t="s">
        <v>243</v>
      </c>
      <c r="C16" s="14"/>
      <c r="D16" s="145" t="s">
        <v>97</v>
      </c>
      <c r="E16" s="145"/>
      <c r="F16" s="145" t="s">
        <v>97</v>
      </c>
      <c r="G16" s="145"/>
      <c r="H16" s="90" t="s">
        <v>244</v>
      </c>
      <c r="I16" s="90"/>
      <c r="J16" s="90" t="s">
        <v>245</v>
      </c>
      <c r="K16" s="90"/>
      <c r="L16" s="90">
        <v>0</v>
      </c>
      <c r="M16" s="90"/>
      <c r="N16" s="90">
        <v>12200</v>
      </c>
      <c r="O16" s="140"/>
      <c r="P16" s="90">
        <v>9413505887</v>
      </c>
      <c r="Q16" s="90"/>
      <c r="R16" s="90">
        <v>10145181452</v>
      </c>
      <c r="S16" s="90"/>
      <c r="T16" s="90">
        <v>0</v>
      </c>
      <c r="U16" s="90"/>
      <c r="V16" s="90">
        <v>0</v>
      </c>
      <c r="W16" s="90"/>
      <c r="X16" s="90">
        <v>0</v>
      </c>
      <c r="Y16" s="90"/>
      <c r="Z16" s="90">
        <v>0</v>
      </c>
      <c r="AA16" s="140"/>
      <c r="AB16" s="90">
        <v>12200</v>
      </c>
      <c r="AC16" s="90"/>
      <c r="AD16" s="90">
        <v>841304</v>
      </c>
      <c r="AE16" s="90"/>
      <c r="AF16" s="90">
        <v>9413505887</v>
      </c>
      <c r="AG16" s="140"/>
      <c r="AH16" s="90">
        <v>10262048466</v>
      </c>
      <c r="AI16" s="140"/>
      <c r="AJ16" s="141">
        <f>AH16/'سرمایه گذاری ها'!$O$16</f>
        <v>2.6039096644455587E-2</v>
      </c>
    </row>
    <row r="17" spans="2:36" ht="21.75">
      <c r="B17" s="3" t="s">
        <v>265</v>
      </c>
      <c r="C17" s="14"/>
      <c r="D17" s="145" t="s">
        <v>97</v>
      </c>
      <c r="E17" s="145"/>
      <c r="F17" s="145" t="s">
        <v>97</v>
      </c>
      <c r="G17" s="145"/>
      <c r="H17" s="90" t="s">
        <v>266</v>
      </c>
      <c r="I17" s="90"/>
      <c r="J17" s="90" t="s">
        <v>267</v>
      </c>
      <c r="K17" s="90"/>
      <c r="L17" s="90">
        <v>21</v>
      </c>
      <c r="M17" s="90"/>
      <c r="N17" s="90">
        <v>8000</v>
      </c>
      <c r="O17" s="140"/>
      <c r="P17" s="90">
        <v>7915074344</v>
      </c>
      <c r="Q17" s="90"/>
      <c r="R17" s="90">
        <v>7998550000</v>
      </c>
      <c r="S17" s="90"/>
      <c r="T17" s="90">
        <v>0</v>
      </c>
      <c r="U17" s="90"/>
      <c r="V17" s="90">
        <v>0</v>
      </c>
      <c r="W17" s="90"/>
      <c r="X17" s="90">
        <v>0</v>
      </c>
      <c r="Y17" s="90"/>
      <c r="Z17" s="90">
        <v>0</v>
      </c>
      <c r="AA17" s="140"/>
      <c r="AB17" s="90">
        <v>8000</v>
      </c>
      <c r="AC17" s="90"/>
      <c r="AD17" s="90">
        <v>998230</v>
      </c>
      <c r="AE17" s="90"/>
      <c r="AF17" s="90">
        <v>7915074344</v>
      </c>
      <c r="AG17" s="140"/>
      <c r="AH17" s="90">
        <v>7984392566</v>
      </c>
      <c r="AI17" s="140"/>
      <c r="AJ17" s="141">
        <f>AH17/'سرمایه گذاری ها'!$O$16</f>
        <v>2.0259733752201393E-2</v>
      </c>
    </row>
    <row r="18" spans="2:36" ht="23.25" customHeight="1">
      <c r="B18" s="3" t="s">
        <v>104</v>
      </c>
      <c r="C18" s="14"/>
      <c r="D18" s="145" t="s">
        <v>97</v>
      </c>
      <c r="E18" s="145"/>
      <c r="F18" s="145" t="s">
        <v>97</v>
      </c>
      <c r="G18" s="145"/>
      <c r="H18" s="90" t="s">
        <v>105</v>
      </c>
      <c r="I18" s="90"/>
      <c r="J18" s="90" t="s">
        <v>106</v>
      </c>
      <c r="K18" s="90"/>
      <c r="L18" s="90">
        <v>18</v>
      </c>
      <c r="M18" s="90"/>
      <c r="N18" s="90">
        <v>8000</v>
      </c>
      <c r="O18" s="140"/>
      <c r="P18" s="90">
        <v>8003602283</v>
      </c>
      <c r="Q18" s="90"/>
      <c r="R18" s="90">
        <v>7991207331</v>
      </c>
      <c r="S18" s="90"/>
      <c r="T18" s="90">
        <v>0</v>
      </c>
      <c r="U18" s="90"/>
      <c r="V18" s="90">
        <v>0</v>
      </c>
      <c r="W18" s="90"/>
      <c r="X18" s="90">
        <v>0</v>
      </c>
      <c r="Y18" s="90"/>
      <c r="Z18" s="90">
        <v>0</v>
      </c>
      <c r="AA18" s="140"/>
      <c r="AB18" s="90">
        <v>8000</v>
      </c>
      <c r="AC18" s="90"/>
      <c r="AD18" s="90">
        <v>996100</v>
      </c>
      <c r="AE18" s="90"/>
      <c r="AF18" s="90">
        <v>8003602283</v>
      </c>
      <c r="AG18" s="140"/>
      <c r="AH18" s="90">
        <v>7967355655</v>
      </c>
      <c r="AI18" s="140"/>
      <c r="AJ18" s="141">
        <f>AH18/'سرمایه گذاری ها'!$O$16</f>
        <v>2.0216504003918504E-2</v>
      </c>
    </row>
    <row r="19" spans="2:36" ht="23.25" customHeight="1">
      <c r="B19" s="3" t="s">
        <v>221</v>
      </c>
      <c r="C19" s="14"/>
      <c r="D19" s="145" t="s">
        <v>97</v>
      </c>
      <c r="E19" s="145"/>
      <c r="F19" s="145" t="s">
        <v>97</v>
      </c>
      <c r="G19" s="145"/>
      <c r="H19" s="90" t="s">
        <v>64</v>
      </c>
      <c r="I19" s="90"/>
      <c r="J19" s="90" t="s">
        <v>249</v>
      </c>
      <c r="K19" s="90"/>
      <c r="L19" s="90">
        <v>0</v>
      </c>
      <c r="M19" s="90"/>
      <c r="N19" s="90">
        <v>800</v>
      </c>
      <c r="O19" s="140"/>
      <c r="P19" s="90">
        <v>588778694</v>
      </c>
      <c r="Q19" s="90"/>
      <c r="R19" s="90">
        <v>635895123</v>
      </c>
      <c r="S19" s="90"/>
      <c r="T19" s="90">
        <v>9000</v>
      </c>
      <c r="U19" s="90"/>
      <c r="V19" s="90">
        <v>7022262552</v>
      </c>
      <c r="W19" s="90"/>
      <c r="X19" s="90">
        <v>0</v>
      </c>
      <c r="Y19" s="90"/>
      <c r="Z19" s="90">
        <v>0</v>
      </c>
      <c r="AA19" s="140"/>
      <c r="AB19" s="90">
        <v>9800</v>
      </c>
      <c r="AC19" s="90"/>
      <c r="AD19" s="90">
        <v>799641</v>
      </c>
      <c r="AE19" s="90"/>
      <c r="AF19" s="90">
        <v>7611041246</v>
      </c>
      <c r="AG19" s="140"/>
      <c r="AH19" s="90">
        <v>7835061437</v>
      </c>
      <c r="AI19" s="140"/>
      <c r="AJ19" s="141">
        <f>AH19/'سرمایه گذاری ها'!$O$16</f>
        <v>1.9880818400852217E-2</v>
      </c>
    </row>
    <row r="20" spans="2:36" ht="23.25" customHeight="1">
      <c r="B20" s="3" t="s">
        <v>246</v>
      </c>
      <c r="C20" s="14"/>
      <c r="D20" s="145" t="s">
        <v>97</v>
      </c>
      <c r="E20" s="145"/>
      <c r="F20" s="145" t="s">
        <v>97</v>
      </c>
      <c r="G20" s="145"/>
      <c r="H20" s="90" t="s">
        <v>247</v>
      </c>
      <c r="I20" s="90"/>
      <c r="J20" s="90" t="s">
        <v>248</v>
      </c>
      <c r="K20" s="90"/>
      <c r="L20" s="90">
        <v>0</v>
      </c>
      <c r="M20" s="90"/>
      <c r="N20" s="90">
        <v>7000</v>
      </c>
      <c r="O20" s="140"/>
      <c r="P20" s="90">
        <v>5692031493</v>
      </c>
      <c r="Q20" s="90"/>
      <c r="R20" s="90">
        <v>6137250421</v>
      </c>
      <c r="S20" s="90"/>
      <c r="T20" s="90">
        <v>0</v>
      </c>
      <c r="U20" s="90"/>
      <c r="V20" s="90">
        <v>0</v>
      </c>
      <c r="W20" s="90"/>
      <c r="X20" s="90">
        <v>0</v>
      </c>
      <c r="Y20" s="90"/>
      <c r="Z20" s="90">
        <v>0</v>
      </c>
      <c r="AA20" s="140"/>
      <c r="AB20" s="90">
        <v>7000</v>
      </c>
      <c r="AC20" s="90"/>
      <c r="AD20" s="90">
        <v>890514</v>
      </c>
      <c r="AE20" s="90"/>
      <c r="AF20" s="90">
        <v>5692031493</v>
      </c>
      <c r="AG20" s="140"/>
      <c r="AH20" s="90">
        <v>6232468160</v>
      </c>
      <c r="AI20" s="140"/>
      <c r="AJ20" s="141">
        <f>AH20/'سرمایه گذاری ها'!$O$16</f>
        <v>1.5814370911365394E-2</v>
      </c>
    </row>
    <row r="21" spans="2:36" ht="23.25" customHeight="1">
      <c r="B21" s="3" t="s">
        <v>258</v>
      </c>
      <c r="C21" s="14"/>
      <c r="D21" s="145" t="s">
        <v>97</v>
      </c>
      <c r="E21" s="145"/>
      <c r="F21" s="145" t="s">
        <v>97</v>
      </c>
      <c r="G21" s="145"/>
      <c r="H21" s="90" t="s">
        <v>64</v>
      </c>
      <c r="I21" s="90"/>
      <c r="J21" s="90" t="s">
        <v>259</v>
      </c>
      <c r="K21" s="90"/>
      <c r="L21" s="90">
        <v>0</v>
      </c>
      <c r="M21" s="90"/>
      <c r="N21" s="90">
        <v>5900</v>
      </c>
      <c r="O21" s="140"/>
      <c r="P21" s="90">
        <v>4804820710</v>
      </c>
      <c r="Q21" s="90"/>
      <c r="R21" s="90">
        <v>5061536130</v>
      </c>
      <c r="S21" s="90"/>
      <c r="T21" s="90">
        <v>0</v>
      </c>
      <c r="U21" s="90"/>
      <c r="V21" s="90">
        <v>0</v>
      </c>
      <c r="W21" s="90"/>
      <c r="X21" s="90">
        <v>0</v>
      </c>
      <c r="Y21" s="90"/>
      <c r="Z21" s="90">
        <v>0</v>
      </c>
      <c r="AA21" s="140"/>
      <c r="AB21" s="90">
        <v>5900</v>
      </c>
      <c r="AC21" s="90"/>
      <c r="AD21" s="90">
        <v>868526</v>
      </c>
      <c r="AE21" s="90"/>
      <c r="AF21" s="90">
        <v>4804820710</v>
      </c>
      <c r="AG21" s="140"/>
      <c r="AH21" s="90">
        <v>5123374620</v>
      </c>
      <c r="AI21" s="140"/>
      <c r="AJ21" s="141">
        <f>AH21/'سرمایه گذاری ها'!$O$16</f>
        <v>1.3000138063851053E-2</v>
      </c>
    </row>
    <row r="22" spans="2:36" ht="23.25" customHeight="1">
      <c r="B22" s="3" t="s">
        <v>98</v>
      </c>
      <c r="C22" s="14"/>
      <c r="D22" s="145" t="s">
        <v>97</v>
      </c>
      <c r="E22" s="145"/>
      <c r="F22" s="145" t="s">
        <v>97</v>
      </c>
      <c r="G22" s="145"/>
      <c r="H22" s="90" t="s">
        <v>64</v>
      </c>
      <c r="I22" s="90"/>
      <c r="J22" s="90" t="s">
        <v>254</v>
      </c>
      <c r="K22" s="90"/>
      <c r="L22" s="90">
        <v>0</v>
      </c>
      <c r="M22" s="90"/>
      <c r="N22" s="90">
        <v>6000</v>
      </c>
      <c r="O22" s="140"/>
      <c r="P22" s="90">
        <v>4650242703</v>
      </c>
      <c r="Q22" s="90"/>
      <c r="R22" s="90">
        <v>4964280061</v>
      </c>
      <c r="S22" s="90"/>
      <c r="T22" s="90">
        <v>0</v>
      </c>
      <c r="U22" s="90"/>
      <c r="V22" s="90">
        <v>0</v>
      </c>
      <c r="W22" s="90"/>
      <c r="X22" s="90">
        <v>0</v>
      </c>
      <c r="Y22" s="90"/>
      <c r="Z22" s="90">
        <v>0</v>
      </c>
      <c r="AA22" s="140"/>
      <c r="AB22" s="90">
        <v>6000</v>
      </c>
      <c r="AC22" s="90"/>
      <c r="AD22" s="90">
        <v>838763</v>
      </c>
      <c r="AE22" s="90"/>
      <c r="AF22" s="90">
        <v>4650242703</v>
      </c>
      <c r="AG22" s="140"/>
      <c r="AH22" s="90">
        <v>5031665845</v>
      </c>
      <c r="AI22" s="140"/>
      <c r="AJ22" s="141">
        <f>AH22/'سرمایه گذاری ها'!$O$16</f>
        <v>1.2767434655434931E-2</v>
      </c>
    </row>
    <row r="23" spans="2:36" ht="23.25" customHeight="1">
      <c r="B23" s="3" t="s">
        <v>101</v>
      </c>
      <c r="C23" s="14"/>
      <c r="D23" s="145" t="s">
        <v>97</v>
      </c>
      <c r="E23" s="145"/>
      <c r="F23" s="145" t="s">
        <v>97</v>
      </c>
      <c r="G23" s="145"/>
      <c r="H23" s="90" t="s">
        <v>64</v>
      </c>
      <c r="I23" s="90"/>
      <c r="J23" s="90" t="s">
        <v>102</v>
      </c>
      <c r="K23" s="90"/>
      <c r="L23" s="90">
        <v>0</v>
      </c>
      <c r="M23" s="90"/>
      <c r="N23" s="90">
        <v>7810</v>
      </c>
      <c r="O23" s="140"/>
      <c r="P23" s="90">
        <v>6015514736</v>
      </c>
      <c r="Q23" s="90"/>
      <c r="R23" s="90">
        <v>6579450778</v>
      </c>
      <c r="S23" s="90"/>
      <c r="T23" s="90">
        <v>0</v>
      </c>
      <c r="U23" s="90"/>
      <c r="V23" s="90">
        <v>0</v>
      </c>
      <c r="W23" s="90"/>
      <c r="X23" s="90">
        <v>2000</v>
      </c>
      <c r="Y23" s="90"/>
      <c r="Z23" s="90">
        <v>1653700213</v>
      </c>
      <c r="AA23" s="140"/>
      <c r="AB23" s="90">
        <v>5810</v>
      </c>
      <c r="AC23" s="90"/>
      <c r="AD23" s="90">
        <v>853449</v>
      </c>
      <c r="AE23" s="90"/>
      <c r="AF23" s="90">
        <v>4475050015</v>
      </c>
      <c r="AG23" s="140"/>
      <c r="AH23" s="90">
        <v>4957639954</v>
      </c>
      <c r="AI23" s="140"/>
      <c r="AJ23" s="141">
        <f>AH23/'سرمایه گذاری ها'!$O$16</f>
        <v>1.2579600098199376E-2</v>
      </c>
    </row>
    <row r="24" spans="2:36" ht="23.25" customHeight="1">
      <c r="B24" s="3" t="s">
        <v>184</v>
      </c>
      <c r="C24" s="14"/>
      <c r="D24" s="145" t="s">
        <v>97</v>
      </c>
      <c r="E24" s="145"/>
      <c r="F24" s="145" t="s">
        <v>97</v>
      </c>
      <c r="G24" s="145"/>
      <c r="H24" s="90" t="s">
        <v>185</v>
      </c>
      <c r="I24" s="90"/>
      <c r="J24" s="90" t="s">
        <v>186</v>
      </c>
      <c r="K24" s="90"/>
      <c r="L24" s="90">
        <v>0</v>
      </c>
      <c r="M24" s="90"/>
      <c r="N24" s="90">
        <v>22800</v>
      </c>
      <c r="O24" s="140"/>
      <c r="P24" s="90">
        <v>12776458205</v>
      </c>
      <c r="Q24" s="90"/>
      <c r="R24" s="90">
        <v>15739839836</v>
      </c>
      <c r="S24" s="90"/>
      <c r="T24" s="90">
        <v>0</v>
      </c>
      <c r="U24" s="90"/>
      <c r="V24" s="90">
        <v>0</v>
      </c>
      <c r="W24" s="90"/>
      <c r="X24" s="90">
        <v>15800</v>
      </c>
      <c r="Y24" s="90"/>
      <c r="Z24" s="90">
        <v>10704159526</v>
      </c>
      <c r="AA24" s="140"/>
      <c r="AB24" s="90">
        <v>7000</v>
      </c>
      <c r="AC24" s="90"/>
      <c r="AD24" s="90">
        <v>689722</v>
      </c>
      <c r="AE24" s="90"/>
      <c r="AF24" s="90">
        <v>3922596817</v>
      </c>
      <c r="AG24" s="140"/>
      <c r="AH24" s="90">
        <v>4827178915</v>
      </c>
      <c r="AI24" s="140"/>
      <c r="AJ24" s="141">
        <f>AH24/'سرمایه گذاری ها'!$O$16</f>
        <v>1.224856603476533E-2</v>
      </c>
    </row>
    <row r="25" spans="2:36" ht="23.25" customHeight="1">
      <c r="B25" s="3" t="s">
        <v>268</v>
      </c>
      <c r="C25" s="14"/>
      <c r="D25" s="145" t="s">
        <v>97</v>
      </c>
      <c r="E25" s="145"/>
      <c r="F25" s="145" t="s">
        <v>97</v>
      </c>
      <c r="G25" s="145"/>
      <c r="H25" s="90" t="s">
        <v>244</v>
      </c>
      <c r="I25" s="90"/>
      <c r="J25" s="90" t="s">
        <v>269</v>
      </c>
      <c r="K25" s="90"/>
      <c r="L25" s="90">
        <v>0</v>
      </c>
      <c r="M25" s="90"/>
      <c r="N25" s="90">
        <v>7000</v>
      </c>
      <c r="O25" s="140"/>
      <c r="P25" s="90">
        <v>4475911109</v>
      </c>
      <c r="Q25" s="90"/>
      <c r="R25" s="90">
        <v>4656430868</v>
      </c>
      <c r="S25" s="90"/>
      <c r="T25" s="90">
        <v>0</v>
      </c>
      <c r="U25" s="90"/>
      <c r="V25" s="90">
        <v>0</v>
      </c>
      <c r="W25" s="90"/>
      <c r="X25" s="90">
        <v>0</v>
      </c>
      <c r="Y25" s="90"/>
      <c r="Z25" s="90">
        <v>0</v>
      </c>
      <c r="AA25" s="140"/>
      <c r="AB25" s="90">
        <v>7000</v>
      </c>
      <c r="AC25" s="90"/>
      <c r="AD25" s="90">
        <v>663435</v>
      </c>
      <c r="AE25" s="90"/>
      <c r="AF25" s="90">
        <v>4475911109</v>
      </c>
      <c r="AG25" s="140"/>
      <c r="AH25" s="90">
        <v>4643203266</v>
      </c>
      <c r="AI25" s="140"/>
      <c r="AJ25" s="141">
        <f>AH25/'سرمایه گذاری ها'!$O$16</f>
        <v>1.1781743088020397E-2</v>
      </c>
    </row>
    <row r="26" spans="2:36" ht="23.25" customHeight="1">
      <c r="B26" s="3" t="s">
        <v>255</v>
      </c>
      <c r="C26" s="14"/>
      <c r="D26" s="145" t="s">
        <v>97</v>
      </c>
      <c r="E26" s="145"/>
      <c r="F26" s="145" t="s">
        <v>97</v>
      </c>
      <c r="G26" s="145"/>
      <c r="H26" s="90" t="s">
        <v>256</v>
      </c>
      <c r="I26" s="90"/>
      <c r="J26" s="90" t="s">
        <v>257</v>
      </c>
      <c r="K26" s="90"/>
      <c r="L26" s="90">
        <v>0</v>
      </c>
      <c r="M26" s="90"/>
      <c r="N26" s="90">
        <v>5000</v>
      </c>
      <c r="O26" s="140"/>
      <c r="P26" s="90">
        <v>3128066858</v>
      </c>
      <c r="Q26" s="90"/>
      <c r="R26" s="90">
        <v>3309869977</v>
      </c>
      <c r="S26" s="90"/>
      <c r="T26" s="90">
        <v>0</v>
      </c>
      <c r="U26" s="90"/>
      <c r="V26" s="90">
        <v>0</v>
      </c>
      <c r="W26" s="90"/>
      <c r="X26" s="90">
        <v>0</v>
      </c>
      <c r="Y26" s="90"/>
      <c r="Z26" s="90">
        <v>0</v>
      </c>
      <c r="AA26" s="140"/>
      <c r="AB26" s="90">
        <v>5000</v>
      </c>
      <c r="AC26" s="90"/>
      <c r="AD26" s="90">
        <v>655763</v>
      </c>
      <c r="AE26" s="90"/>
      <c r="AF26" s="90">
        <v>3128066858</v>
      </c>
      <c r="AG26" s="140"/>
      <c r="AH26" s="90">
        <v>3278220714</v>
      </c>
      <c r="AI26" s="140"/>
      <c r="AJ26" s="141">
        <f>AH26/'سرمایه گذاری ها'!$O$16</f>
        <v>8.3182131010705561E-3</v>
      </c>
    </row>
    <row r="27" spans="2:36" ht="23.25" customHeight="1">
      <c r="B27" s="3" t="s">
        <v>150</v>
      </c>
      <c r="C27" s="14"/>
      <c r="D27" s="145" t="s">
        <v>97</v>
      </c>
      <c r="E27" s="145"/>
      <c r="F27" s="145" t="s">
        <v>97</v>
      </c>
      <c r="G27" s="145"/>
      <c r="H27" s="90" t="s">
        <v>188</v>
      </c>
      <c r="I27" s="90"/>
      <c r="J27" s="90" t="s">
        <v>189</v>
      </c>
      <c r="K27" s="90"/>
      <c r="L27" s="90">
        <v>0</v>
      </c>
      <c r="M27" s="90"/>
      <c r="N27" s="90">
        <v>2196</v>
      </c>
      <c r="O27" s="140"/>
      <c r="P27" s="90">
        <v>1328842769</v>
      </c>
      <c r="Q27" s="90"/>
      <c r="R27" s="90">
        <v>1722072105</v>
      </c>
      <c r="S27" s="90"/>
      <c r="T27" s="90">
        <v>0</v>
      </c>
      <c r="U27" s="90"/>
      <c r="V27" s="90">
        <v>0</v>
      </c>
      <c r="W27" s="90"/>
      <c r="X27" s="90">
        <v>0</v>
      </c>
      <c r="Y27" s="90"/>
      <c r="Z27" s="90">
        <v>0</v>
      </c>
      <c r="AA27" s="140"/>
      <c r="AB27" s="90">
        <v>2196</v>
      </c>
      <c r="AC27" s="90"/>
      <c r="AD27" s="90">
        <v>789337</v>
      </c>
      <c r="AE27" s="90"/>
      <c r="AF27" s="90">
        <v>1328842769</v>
      </c>
      <c r="AG27" s="140"/>
      <c r="AH27" s="90">
        <v>1733069876</v>
      </c>
      <c r="AI27" s="140"/>
      <c r="AJ27" s="141">
        <f>AH27/'سرمایه گذاری ها'!$O$16</f>
        <v>4.3975210351300106E-3</v>
      </c>
    </row>
    <row r="28" spans="2:36" ht="23.25" customHeight="1">
      <c r="B28" s="3" t="s">
        <v>273</v>
      </c>
      <c r="C28" s="14"/>
      <c r="D28" s="145" t="s">
        <v>97</v>
      </c>
      <c r="E28" s="145"/>
      <c r="F28" s="145" t="s">
        <v>97</v>
      </c>
      <c r="G28" s="145"/>
      <c r="H28" s="90" t="s">
        <v>274</v>
      </c>
      <c r="I28" s="90"/>
      <c r="J28" s="90" t="s">
        <v>275</v>
      </c>
      <c r="K28" s="90"/>
      <c r="L28" s="90">
        <v>0</v>
      </c>
      <c r="M28" s="90"/>
      <c r="N28" s="90">
        <v>3500</v>
      </c>
      <c r="O28" s="140"/>
      <c r="P28" s="90">
        <v>2177394580</v>
      </c>
      <c r="Q28" s="90"/>
      <c r="R28" s="90">
        <v>2238901125</v>
      </c>
      <c r="S28" s="90"/>
      <c r="T28" s="90">
        <v>0</v>
      </c>
      <c r="U28" s="90"/>
      <c r="V28" s="90">
        <v>0</v>
      </c>
      <c r="W28" s="90"/>
      <c r="X28" s="90">
        <v>2000</v>
      </c>
      <c r="Y28" s="90"/>
      <c r="Z28" s="90">
        <v>1256292261</v>
      </c>
      <c r="AA28" s="140"/>
      <c r="AB28" s="90">
        <v>1500</v>
      </c>
      <c r="AC28" s="90"/>
      <c r="AD28" s="90">
        <v>633847</v>
      </c>
      <c r="AE28" s="90"/>
      <c r="AF28" s="90">
        <v>933169105</v>
      </c>
      <c r="AG28" s="140"/>
      <c r="AH28" s="90">
        <v>950598172</v>
      </c>
      <c r="AI28" s="140"/>
      <c r="AJ28" s="141">
        <f>AH28/'سرمایه گذاری ها'!$O$16</f>
        <v>2.4120639999665747E-3</v>
      </c>
    </row>
    <row r="29" spans="2:36" ht="23.25" customHeight="1">
      <c r="B29" s="3" t="s">
        <v>103</v>
      </c>
      <c r="C29" s="14"/>
      <c r="D29" s="145" t="s">
        <v>97</v>
      </c>
      <c r="E29" s="145"/>
      <c r="F29" s="145" t="s">
        <v>97</v>
      </c>
      <c r="G29" s="145"/>
      <c r="H29" s="90" t="s">
        <v>196</v>
      </c>
      <c r="I29" s="90"/>
      <c r="J29" s="90" t="s">
        <v>197</v>
      </c>
      <c r="K29" s="90"/>
      <c r="L29" s="90">
        <v>0</v>
      </c>
      <c r="M29" s="90"/>
      <c r="N29" s="90">
        <v>1100</v>
      </c>
      <c r="O29" s="140"/>
      <c r="P29" s="90">
        <v>721099791</v>
      </c>
      <c r="Q29" s="90"/>
      <c r="R29" s="90">
        <v>898332547</v>
      </c>
      <c r="S29" s="90"/>
      <c r="T29" s="90">
        <v>0</v>
      </c>
      <c r="U29" s="90"/>
      <c r="V29" s="90">
        <v>0</v>
      </c>
      <c r="W29" s="90"/>
      <c r="X29" s="90">
        <v>0</v>
      </c>
      <c r="Y29" s="90"/>
      <c r="Z29" s="90">
        <v>0</v>
      </c>
      <c r="AA29" s="140"/>
      <c r="AB29" s="90">
        <v>1100</v>
      </c>
      <c r="AC29" s="90"/>
      <c r="AD29" s="90">
        <v>826669</v>
      </c>
      <c r="AE29" s="90"/>
      <c r="AF29" s="90">
        <v>721099791</v>
      </c>
      <c r="AG29" s="140"/>
      <c r="AH29" s="90">
        <v>909171082</v>
      </c>
      <c r="AI29" s="140"/>
      <c r="AJ29" s="141">
        <f>AH29/'سرمایه گذاری ها'!$O$16</f>
        <v>2.3069461958768198E-3</v>
      </c>
    </row>
    <row r="30" spans="2:36" ht="23.25" customHeight="1">
      <c r="B30" s="3" t="s">
        <v>161</v>
      </c>
      <c r="C30" s="14"/>
      <c r="D30" s="145" t="s">
        <v>97</v>
      </c>
      <c r="E30" s="145"/>
      <c r="F30" s="145" t="s">
        <v>97</v>
      </c>
      <c r="G30" s="145"/>
      <c r="H30" s="90" t="s">
        <v>162</v>
      </c>
      <c r="I30" s="90"/>
      <c r="J30" s="90" t="s">
        <v>163</v>
      </c>
      <c r="K30" s="90"/>
      <c r="L30" s="90">
        <v>17</v>
      </c>
      <c r="M30" s="90"/>
      <c r="N30" s="90">
        <v>7200</v>
      </c>
      <c r="O30" s="140"/>
      <c r="P30" s="90">
        <v>6772827352</v>
      </c>
      <c r="Q30" s="90"/>
      <c r="R30" s="90">
        <v>7163637355</v>
      </c>
      <c r="S30" s="90"/>
      <c r="T30" s="90">
        <v>0</v>
      </c>
      <c r="U30" s="90"/>
      <c r="V30" s="90">
        <v>0</v>
      </c>
      <c r="W30" s="90"/>
      <c r="X30" s="90">
        <v>7200</v>
      </c>
      <c r="Y30" s="90"/>
      <c r="Z30" s="90">
        <v>7200000000</v>
      </c>
      <c r="AA30" s="140"/>
      <c r="AB30" s="90">
        <v>0</v>
      </c>
      <c r="AC30" s="90"/>
      <c r="AD30" s="90">
        <v>0</v>
      </c>
      <c r="AE30" s="90"/>
      <c r="AF30" s="90">
        <v>0</v>
      </c>
      <c r="AG30" s="140"/>
      <c r="AH30" s="90">
        <v>0</v>
      </c>
      <c r="AI30" s="140"/>
      <c r="AJ30" s="141">
        <f>AH30/'سرمایه گذاری ها'!$O$16</f>
        <v>0</v>
      </c>
    </row>
    <row r="31" spans="2:36" ht="21.75">
      <c r="B31" s="3"/>
      <c r="C31" s="3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>
        <v>5.1000000000000004E-3</v>
      </c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88"/>
      <c r="AJ31" s="141"/>
    </row>
    <row r="32" spans="2:36" ht="27" thickBot="1">
      <c r="B32" s="169" t="s">
        <v>84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2"/>
      <c r="N32" s="65">
        <f>SUM(N13:N30)</f>
        <v>228297</v>
      </c>
      <c r="O32" s="27"/>
      <c r="P32" s="65">
        <f>SUM(P13:P30)</f>
        <v>162470798885</v>
      </c>
      <c r="Q32" s="27"/>
      <c r="R32" s="65">
        <f>SUM(R13:R30)</f>
        <v>184993463359</v>
      </c>
      <c r="S32" s="27"/>
      <c r="T32" s="65">
        <f>SUM(T13:T31)</f>
        <v>11800.0051</v>
      </c>
      <c r="U32" s="27"/>
      <c r="V32" s="65">
        <f>SUM(V13:V30)</f>
        <v>8979481232</v>
      </c>
      <c r="W32" s="27"/>
      <c r="X32" s="65">
        <f>SUM(X13:X30)</f>
        <v>35600</v>
      </c>
      <c r="Y32" s="27"/>
      <c r="Z32" s="65">
        <f>SUM(Z13:Z30)</f>
        <v>26867098708</v>
      </c>
      <c r="AA32" s="27"/>
      <c r="AB32" s="65">
        <f>SUM(AB13:AB30)</f>
        <v>204497</v>
      </c>
      <c r="AC32" s="66"/>
      <c r="AD32" s="65"/>
      <c r="AE32" s="27"/>
      <c r="AF32" s="65">
        <f>SUM(AF13:AF30)</f>
        <v>148051890191</v>
      </c>
      <c r="AG32" s="27"/>
      <c r="AH32" s="65">
        <f>SUM(AH13:AH30)</f>
        <v>167862418085</v>
      </c>
      <c r="AI32" s="27"/>
      <c r="AJ32" s="76">
        <f>SUM(AJ13:AJ31)</f>
        <v>0.42593696004936843</v>
      </c>
    </row>
    <row r="33" spans="18:79" ht="21" customHeight="1" thickTop="1">
      <c r="T33"/>
      <c r="U33"/>
    </row>
    <row r="34" spans="18:79">
      <c r="T34"/>
      <c r="U34"/>
    </row>
    <row r="35" spans="18:79" ht="21.75">
      <c r="T35"/>
      <c r="U35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</row>
    <row r="36" spans="18:79" ht="21.75">
      <c r="T36"/>
      <c r="U36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8:79" ht="21.75">
      <c r="T37"/>
      <c r="U37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8:79" ht="21.75">
      <c r="T38"/>
      <c r="U38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8:79" ht="33">
      <c r="R39" s="52">
        <v>4</v>
      </c>
      <c r="T39"/>
      <c r="U39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8:79" ht="21.75">
      <c r="T40"/>
      <c r="U40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8:79" ht="21.75">
      <c r="T41"/>
      <c r="U41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8:79" ht="21.75">
      <c r="T42"/>
      <c r="U42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8:79" ht="21.75">
      <c r="T43"/>
      <c r="U4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8:79" ht="21.75">
      <c r="T44"/>
      <c r="U44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8:79" ht="21.75">
      <c r="T45"/>
      <c r="U45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8:79">
      <c r="T46"/>
      <c r="U46"/>
    </row>
  </sheetData>
  <sortState xmlns:xlrd2="http://schemas.microsoft.com/office/spreadsheetml/2017/richdata2" ref="B13:AJ31">
    <sortCondition descending="1" ref="AH13:AH31"/>
  </sortState>
  <mergeCells count="29">
    <mergeCell ref="B8:P8"/>
    <mergeCell ref="B32:L32"/>
    <mergeCell ref="B2:AJ2"/>
    <mergeCell ref="B3:AJ3"/>
    <mergeCell ref="B4:AJ4"/>
    <mergeCell ref="AD11:AD12"/>
    <mergeCell ref="AF11:AF12"/>
    <mergeCell ref="AH11:AH12"/>
    <mergeCell ref="AJ11:AJ12"/>
    <mergeCell ref="AB10:AJ10"/>
    <mergeCell ref="X12"/>
    <mergeCell ref="Z12"/>
    <mergeCell ref="X11:Z11"/>
    <mergeCell ref="T10:Z10"/>
    <mergeCell ref="AB11:AB12"/>
    <mergeCell ref="R11:R12"/>
    <mergeCell ref="N10:R10"/>
    <mergeCell ref="T12"/>
    <mergeCell ref="V12"/>
    <mergeCell ref="T11:V11"/>
    <mergeCell ref="L11:L12"/>
    <mergeCell ref="B10:L10"/>
    <mergeCell ref="N11:N12"/>
    <mergeCell ref="P11:P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N29" sqref="N29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70" t="s">
        <v>124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2:32" ht="39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</row>
    <row r="4" spans="2:32" ht="39">
      <c r="B4" s="170" t="s">
        <v>276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</row>
    <row r="5" spans="2:32" ht="129" customHeigh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2:32" ht="129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2:32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0">
      <c r="B8" s="13" t="s">
        <v>114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2" s="15" customFormat="1" ht="31.5" customHeight="1">
      <c r="B10" s="151" t="s">
        <v>32</v>
      </c>
      <c r="C10" s="151" t="s">
        <v>32</v>
      </c>
      <c r="D10" s="151" t="s">
        <v>32</v>
      </c>
      <c r="E10" s="151" t="s">
        <v>32</v>
      </c>
      <c r="F10" s="151" t="s">
        <v>32</v>
      </c>
      <c r="G10" s="151" t="s">
        <v>32</v>
      </c>
      <c r="H10" s="151" t="s">
        <v>32</v>
      </c>
      <c r="I10" s="151" t="s">
        <v>32</v>
      </c>
      <c r="J10" s="151" t="s">
        <v>32</v>
      </c>
      <c r="L10" s="172"/>
      <c r="M10" s="151" t="s">
        <v>2</v>
      </c>
      <c r="N10" s="151" t="s">
        <v>2</v>
      </c>
      <c r="O10" s="151" t="s">
        <v>2</v>
      </c>
      <c r="P10" s="151" t="s">
        <v>2</v>
      </c>
      <c r="R10" s="151" t="s">
        <v>3</v>
      </c>
      <c r="S10" s="151" t="s">
        <v>3</v>
      </c>
      <c r="T10" s="151" t="s">
        <v>3</v>
      </c>
      <c r="U10" s="151" t="s">
        <v>3</v>
      </c>
      <c r="V10" s="151"/>
      <c r="W10" s="151" t="s">
        <v>3</v>
      </c>
      <c r="X10" s="151" t="s">
        <v>3</v>
      </c>
      <c r="Z10" s="151" t="s">
        <v>277</v>
      </c>
      <c r="AA10" s="151" t="s">
        <v>4</v>
      </c>
      <c r="AB10" s="151" t="s">
        <v>4</v>
      </c>
      <c r="AC10" s="151" t="s">
        <v>4</v>
      </c>
      <c r="AD10" s="151" t="s">
        <v>4</v>
      </c>
      <c r="AE10" s="151" t="s">
        <v>4</v>
      </c>
      <c r="AF10" s="151" t="s">
        <v>4</v>
      </c>
    </row>
    <row r="11" spans="2:32" s="15" customFormat="1">
      <c r="B11" s="152" t="s">
        <v>33</v>
      </c>
      <c r="C11" s="22"/>
      <c r="D11" s="152" t="s">
        <v>90</v>
      </c>
      <c r="E11" s="22"/>
      <c r="F11" s="152" t="s">
        <v>25</v>
      </c>
      <c r="G11" s="22"/>
      <c r="H11" s="152" t="s">
        <v>34</v>
      </c>
      <c r="I11" s="22"/>
      <c r="J11" s="152" t="s">
        <v>22</v>
      </c>
      <c r="L11" s="167" t="s">
        <v>5</v>
      </c>
      <c r="M11" s="22"/>
      <c r="N11" s="152" t="s">
        <v>6</v>
      </c>
      <c r="O11" s="22"/>
      <c r="P11" s="152" t="s">
        <v>7</v>
      </c>
      <c r="R11" s="152" t="s">
        <v>8</v>
      </c>
      <c r="S11" s="152" t="s">
        <v>8</v>
      </c>
      <c r="T11" s="152" t="s">
        <v>8</v>
      </c>
      <c r="U11" s="22"/>
      <c r="V11" s="167" t="s">
        <v>9</v>
      </c>
      <c r="W11" s="152" t="s">
        <v>9</v>
      </c>
      <c r="X11" s="152" t="s">
        <v>9</v>
      </c>
      <c r="Z11" s="152" t="s">
        <v>5</v>
      </c>
      <c r="AA11" s="22"/>
      <c r="AB11" s="152" t="s">
        <v>6</v>
      </c>
      <c r="AC11" s="22"/>
      <c r="AD11" s="152" t="s">
        <v>7</v>
      </c>
      <c r="AE11" s="22"/>
      <c r="AF11" s="152" t="s">
        <v>35</v>
      </c>
    </row>
    <row r="12" spans="2:32" s="15" customFormat="1" ht="75.75" customHeight="1">
      <c r="B12" s="153" t="s">
        <v>33</v>
      </c>
      <c r="C12" s="23"/>
      <c r="D12" s="153" t="s">
        <v>24</v>
      </c>
      <c r="E12" s="23"/>
      <c r="F12" s="153" t="s">
        <v>25</v>
      </c>
      <c r="G12" s="23"/>
      <c r="H12" s="153" t="s">
        <v>34</v>
      </c>
      <c r="I12" s="23"/>
      <c r="J12" s="153" t="s">
        <v>22</v>
      </c>
      <c r="L12" s="153"/>
      <c r="M12" s="23"/>
      <c r="N12" s="153" t="s">
        <v>6</v>
      </c>
      <c r="O12" s="23"/>
      <c r="P12" s="153" t="s">
        <v>7</v>
      </c>
      <c r="R12" s="153" t="s">
        <v>5</v>
      </c>
      <c r="S12" s="23"/>
      <c r="T12" s="153" t="s">
        <v>6</v>
      </c>
      <c r="U12" s="23"/>
      <c r="V12" s="166" t="s">
        <v>5</v>
      </c>
      <c r="W12" s="23"/>
      <c r="X12" s="153" t="s">
        <v>12</v>
      </c>
      <c r="Z12" s="153" t="s">
        <v>5</v>
      </c>
      <c r="AA12" s="23"/>
      <c r="AB12" s="153" t="s">
        <v>6</v>
      </c>
      <c r="AC12" s="23"/>
      <c r="AD12" s="153" t="s">
        <v>7</v>
      </c>
      <c r="AE12" s="23"/>
      <c r="AF12" s="153" t="s">
        <v>35</v>
      </c>
    </row>
    <row r="13" spans="2:32" s="15" customFormat="1" ht="32.25" customHeight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28">
        <v>0</v>
      </c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7"/>
      <c r="AF13" s="135"/>
    </row>
    <row r="14" spans="2:32" ht="27" thickBot="1">
      <c r="B14" s="173" t="s">
        <v>84</v>
      </c>
      <c r="C14" s="173"/>
      <c r="D14" s="173"/>
      <c r="E14" s="173"/>
      <c r="F14" s="173"/>
      <c r="G14" s="173"/>
      <c r="H14" s="173"/>
      <c r="I14" s="173"/>
      <c r="J14" s="173"/>
      <c r="K14" s="26"/>
      <c r="L14" s="136">
        <f>SUM(L13:L13)</f>
        <v>0</v>
      </c>
      <c r="M14" s="127"/>
      <c r="N14" s="136" t="s">
        <v>225</v>
      </c>
      <c r="O14" s="127"/>
      <c r="P14" s="136" t="s">
        <v>225</v>
      </c>
      <c r="Q14" s="127"/>
      <c r="R14" s="136" t="s">
        <v>225</v>
      </c>
      <c r="S14" s="127"/>
      <c r="T14" s="136" t="s">
        <v>225</v>
      </c>
      <c r="U14" s="127"/>
      <c r="V14" s="136" t="s">
        <v>225</v>
      </c>
      <c r="W14" s="127"/>
      <c r="X14" s="136" t="s">
        <v>225</v>
      </c>
      <c r="Y14" s="127"/>
      <c r="Z14" s="136" t="s">
        <v>225</v>
      </c>
      <c r="AA14" s="127"/>
      <c r="AB14" s="136" t="s">
        <v>225</v>
      </c>
      <c r="AC14" s="127"/>
      <c r="AD14" s="136" t="s">
        <v>225</v>
      </c>
      <c r="AE14" s="127"/>
      <c r="AF14" s="137">
        <f>SUM(AF13:AF13)</f>
        <v>0</v>
      </c>
    </row>
    <row r="15" spans="2:32" ht="21.75" thickTop="1">
      <c r="L15" s="126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52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9"/>
  <sheetViews>
    <sheetView rightToLeft="1" view="pageBreakPreview" topLeftCell="A7" zoomScale="70" zoomScaleNormal="100" zoomScaleSheetLayoutView="70" workbookViewId="0">
      <selection activeCell="T22" sqref="T22"/>
    </sheetView>
  </sheetViews>
  <sheetFormatPr defaultRowHeight="21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30">
      <c r="B3" s="149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30">
      <c r="B4" s="149" t="s">
        <v>276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>
      <c r="B6" s="13" t="s">
        <v>95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>
      <c r="B8" s="150" t="s">
        <v>36</v>
      </c>
      <c r="D8" s="151" t="s">
        <v>37</v>
      </c>
      <c r="E8" s="151" t="s">
        <v>37</v>
      </c>
      <c r="F8" s="151" t="s">
        <v>37</v>
      </c>
      <c r="G8" s="151" t="s">
        <v>37</v>
      </c>
      <c r="H8" s="151" t="s">
        <v>37</v>
      </c>
      <c r="I8" s="151" t="s">
        <v>37</v>
      </c>
      <c r="J8" s="151" t="s">
        <v>37</v>
      </c>
      <c r="L8" s="151" t="s">
        <v>272</v>
      </c>
      <c r="N8" s="151" t="s">
        <v>3</v>
      </c>
      <c r="O8" s="151" t="s">
        <v>3</v>
      </c>
      <c r="P8" s="151" t="s">
        <v>3</v>
      </c>
      <c r="R8" s="151" t="s">
        <v>277</v>
      </c>
      <c r="S8" s="151" t="s">
        <v>4</v>
      </c>
      <c r="T8" s="151" t="s">
        <v>4</v>
      </c>
    </row>
    <row r="9" spans="2:28" s="4" customFormat="1">
      <c r="B9" s="176" t="s">
        <v>36</v>
      </c>
      <c r="D9" s="174" t="s">
        <v>38</v>
      </c>
      <c r="E9" s="35"/>
      <c r="F9" s="174" t="s">
        <v>39</v>
      </c>
      <c r="G9" s="35"/>
      <c r="H9" s="174" t="s">
        <v>40</v>
      </c>
      <c r="I9" s="35"/>
      <c r="J9" s="174" t="s">
        <v>25</v>
      </c>
      <c r="L9" s="174" t="s">
        <v>41</v>
      </c>
      <c r="N9" s="174" t="s">
        <v>42</v>
      </c>
      <c r="O9" s="35"/>
      <c r="P9" s="174" t="s">
        <v>43</v>
      </c>
      <c r="R9" s="174" t="s">
        <v>41</v>
      </c>
      <c r="S9" s="35"/>
      <c r="T9" s="175" t="s">
        <v>35</v>
      </c>
    </row>
    <row r="10" spans="2:28" s="4" customFormat="1">
      <c r="B10" s="3" t="s">
        <v>228</v>
      </c>
      <c r="C10" s="3"/>
      <c r="D10" s="131" t="s">
        <v>260</v>
      </c>
      <c r="E10" s="131"/>
      <c r="F10" s="131" t="s">
        <v>108</v>
      </c>
      <c r="G10" s="131"/>
      <c r="H10" s="131" t="s">
        <v>261</v>
      </c>
      <c r="I10" s="131"/>
      <c r="J10" s="131">
        <v>23</v>
      </c>
      <c r="K10" s="131"/>
      <c r="L10" s="131">
        <v>51000000000</v>
      </c>
      <c r="M10" s="131"/>
      <c r="N10" s="131">
        <v>0</v>
      </c>
      <c r="O10" s="131"/>
      <c r="P10" s="131">
        <v>0</v>
      </c>
      <c r="Q10" s="131"/>
      <c r="R10" s="131">
        <v>51000000000</v>
      </c>
      <c r="S10" s="6"/>
      <c r="T10" s="39">
        <f>R10/'سرمایه گذاری ها'!$O$16</f>
        <v>0.12940826904756064</v>
      </c>
      <c r="V10"/>
    </row>
    <row r="11" spans="2:28" s="4" customFormat="1">
      <c r="B11" s="3" t="s">
        <v>208</v>
      </c>
      <c r="C11" s="3"/>
      <c r="D11" s="131" t="s">
        <v>209</v>
      </c>
      <c r="E11" s="131"/>
      <c r="F11" s="131" t="s">
        <v>108</v>
      </c>
      <c r="G11" s="131"/>
      <c r="H11" s="131" t="s">
        <v>210</v>
      </c>
      <c r="I11" s="131"/>
      <c r="J11" s="131">
        <v>22</v>
      </c>
      <c r="K11" s="131"/>
      <c r="L11" s="131">
        <v>28000000000</v>
      </c>
      <c r="M11" s="131"/>
      <c r="N11" s="131">
        <v>0</v>
      </c>
      <c r="O11" s="131"/>
      <c r="P11" s="131">
        <v>0</v>
      </c>
      <c r="Q11" s="131"/>
      <c r="R11" s="131">
        <v>28000000000</v>
      </c>
      <c r="S11" s="6"/>
      <c r="T11" s="39">
        <f>R11/'سرمایه گذاری ها'!$O$16</f>
        <v>7.1047677124150929E-2</v>
      </c>
      <c r="V11"/>
    </row>
    <row r="12" spans="2:28" s="4" customFormat="1">
      <c r="B12" s="3" t="s">
        <v>213</v>
      </c>
      <c r="C12" s="3"/>
      <c r="D12" s="131" t="s">
        <v>214</v>
      </c>
      <c r="E12" s="131"/>
      <c r="F12" s="131" t="s">
        <v>108</v>
      </c>
      <c r="G12" s="131"/>
      <c r="H12" s="131" t="s">
        <v>202</v>
      </c>
      <c r="I12" s="131"/>
      <c r="J12" s="131">
        <v>22</v>
      </c>
      <c r="K12" s="131"/>
      <c r="L12" s="131">
        <v>20000000000</v>
      </c>
      <c r="M12" s="131"/>
      <c r="N12" s="131">
        <v>0</v>
      </c>
      <c r="O12" s="131"/>
      <c r="P12" s="131">
        <v>0</v>
      </c>
      <c r="Q12" s="131"/>
      <c r="R12" s="131">
        <v>20000000000</v>
      </c>
      <c r="S12" s="6"/>
      <c r="T12" s="39">
        <f>R12/'سرمایه گذاری ها'!$O$16</f>
        <v>5.0748340802964954E-2</v>
      </c>
      <c r="V12"/>
    </row>
    <row r="13" spans="2:28" s="4" customFormat="1">
      <c r="B13" s="3" t="s">
        <v>208</v>
      </c>
      <c r="C13" s="3"/>
      <c r="D13" s="131" t="s">
        <v>211</v>
      </c>
      <c r="E13" s="131"/>
      <c r="F13" s="131" t="s">
        <v>108</v>
      </c>
      <c r="G13" s="131"/>
      <c r="H13" s="131" t="s">
        <v>212</v>
      </c>
      <c r="I13" s="131"/>
      <c r="J13" s="131">
        <v>22</v>
      </c>
      <c r="K13" s="131"/>
      <c r="L13" s="131">
        <v>19000000000</v>
      </c>
      <c r="M13" s="131"/>
      <c r="N13" s="131">
        <v>0</v>
      </c>
      <c r="O13" s="131"/>
      <c r="P13" s="131">
        <v>0</v>
      </c>
      <c r="Q13" s="131"/>
      <c r="R13" s="131">
        <v>19000000000</v>
      </c>
      <c r="S13" s="6"/>
      <c r="T13" s="39">
        <f>R13/'سرمایه گذاری ها'!$O$16</f>
        <v>4.8210923762816708E-2</v>
      </c>
      <c r="V13"/>
    </row>
    <row r="14" spans="2:28" s="4" customFormat="1">
      <c r="B14" s="3" t="s">
        <v>213</v>
      </c>
      <c r="C14" s="3"/>
      <c r="D14" s="131" t="s">
        <v>222</v>
      </c>
      <c r="E14" s="131"/>
      <c r="F14" s="131" t="s">
        <v>108</v>
      </c>
      <c r="G14" s="131"/>
      <c r="H14" s="131" t="s">
        <v>223</v>
      </c>
      <c r="I14" s="131"/>
      <c r="J14" s="131">
        <v>22</v>
      </c>
      <c r="K14" s="131"/>
      <c r="L14" s="131">
        <v>17000000000</v>
      </c>
      <c r="M14" s="131"/>
      <c r="N14" s="131">
        <v>0</v>
      </c>
      <c r="O14" s="131"/>
      <c r="P14" s="131">
        <v>0</v>
      </c>
      <c r="Q14" s="131"/>
      <c r="R14" s="131">
        <v>17000000000</v>
      </c>
      <c r="S14" s="6"/>
      <c r="T14" s="39">
        <f>R14/'سرمایه گذاری ها'!$O$16</f>
        <v>4.3136089682520209E-2</v>
      </c>
      <c r="V14"/>
    </row>
    <row r="15" spans="2:28" s="4" customFormat="1">
      <c r="B15" s="3" t="s">
        <v>213</v>
      </c>
      <c r="C15" s="3"/>
      <c r="D15" s="131" t="s">
        <v>231</v>
      </c>
      <c r="E15" s="131"/>
      <c r="F15" s="131" t="s">
        <v>108</v>
      </c>
      <c r="G15" s="131"/>
      <c r="H15" s="131" t="s">
        <v>230</v>
      </c>
      <c r="I15" s="131"/>
      <c r="J15" s="131">
        <v>23</v>
      </c>
      <c r="K15" s="131"/>
      <c r="L15" s="131">
        <v>10000000000</v>
      </c>
      <c r="M15" s="131"/>
      <c r="N15" s="131">
        <v>0</v>
      </c>
      <c r="O15" s="131"/>
      <c r="P15" s="131">
        <v>0</v>
      </c>
      <c r="Q15" s="131"/>
      <c r="R15" s="131">
        <v>10000000000</v>
      </c>
      <c r="S15" s="6"/>
      <c r="T15" s="39">
        <f>R15/'سرمایه گذاری ها'!$O$16</f>
        <v>2.5374170401482477E-2</v>
      </c>
      <c r="V15"/>
    </row>
    <row r="16" spans="2:28" s="4" customFormat="1">
      <c r="B16" s="3" t="s">
        <v>112</v>
      </c>
      <c r="C16" s="3"/>
      <c r="D16" s="131" t="s">
        <v>262</v>
      </c>
      <c r="E16" s="131"/>
      <c r="F16" s="131" t="s">
        <v>108</v>
      </c>
      <c r="G16" s="131"/>
      <c r="H16" s="131" t="s">
        <v>263</v>
      </c>
      <c r="I16" s="131"/>
      <c r="J16" s="131">
        <v>23</v>
      </c>
      <c r="K16" s="131"/>
      <c r="L16" s="131">
        <v>10000000000</v>
      </c>
      <c r="M16" s="131"/>
      <c r="N16" s="131">
        <v>0</v>
      </c>
      <c r="O16" s="131"/>
      <c r="P16" s="131">
        <v>0</v>
      </c>
      <c r="Q16" s="131"/>
      <c r="R16" s="131">
        <v>10000000000</v>
      </c>
      <c r="S16" s="6"/>
      <c r="T16" s="39">
        <f>R16/'سرمایه گذاری ها'!$O$16</f>
        <v>2.5374170401482477E-2</v>
      </c>
      <c r="V16"/>
    </row>
    <row r="17" spans="2:22" s="4" customFormat="1">
      <c r="B17" s="3" t="s">
        <v>213</v>
      </c>
      <c r="C17" s="3"/>
      <c r="D17" s="131" t="s">
        <v>240</v>
      </c>
      <c r="E17" s="131"/>
      <c r="F17" s="131" t="s">
        <v>108</v>
      </c>
      <c r="G17" s="131"/>
      <c r="H17" s="131" t="s">
        <v>241</v>
      </c>
      <c r="I17" s="131"/>
      <c r="J17" s="131">
        <v>23</v>
      </c>
      <c r="K17" s="131"/>
      <c r="L17" s="131">
        <v>5000000000</v>
      </c>
      <c r="M17" s="131"/>
      <c r="N17" s="131">
        <v>0</v>
      </c>
      <c r="O17" s="131"/>
      <c r="P17" s="131">
        <v>0</v>
      </c>
      <c r="Q17" s="131"/>
      <c r="R17" s="131">
        <v>5000000000</v>
      </c>
      <c r="S17" s="6"/>
      <c r="T17" s="39">
        <f>R17/'سرمایه گذاری ها'!$O$16</f>
        <v>1.2687085200741239E-2</v>
      </c>
      <c r="V17"/>
    </row>
    <row r="18" spans="2:22" s="4" customFormat="1">
      <c r="B18" s="3" t="s">
        <v>172</v>
      </c>
      <c r="C18" s="3"/>
      <c r="D18" s="131" t="s">
        <v>173</v>
      </c>
      <c r="E18" s="131"/>
      <c r="F18" s="131" t="s">
        <v>44</v>
      </c>
      <c r="G18" s="131"/>
      <c r="H18" s="131" t="s">
        <v>174</v>
      </c>
      <c r="I18" s="131"/>
      <c r="J18" s="131">
        <v>0</v>
      </c>
      <c r="K18" s="131"/>
      <c r="L18" s="131">
        <v>3520107676</v>
      </c>
      <c r="M18" s="131"/>
      <c r="N18" s="131">
        <v>38513192103</v>
      </c>
      <c r="O18" s="131"/>
      <c r="P18" s="131">
        <v>41305658645</v>
      </c>
      <c r="Q18" s="131"/>
      <c r="R18" s="131">
        <v>727641134</v>
      </c>
      <c r="S18" s="6"/>
      <c r="T18" s="39">
        <f>R18/'سرمایه گذاری ها'!$O$16</f>
        <v>1.8463290125243946E-3</v>
      </c>
      <c r="V18"/>
    </row>
    <row r="19" spans="2:22" s="4" customFormat="1">
      <c r="B19" s="3" t="s">
        <v>112</v>
      </c>
      <c r="C19" s="3"/>
      <c r="D19" s="131" t="s">
        <v>147</v>
      </c>
      <c r="E19" s="131"/>
      <c r="F19" s="131" t="s">
        <v>44</v>
      </c>
      <c r="G19" s="131"/>
      <c r="H19" s="131" t="s">
        <v>146</v>
      </c>
      <c r="I19" s="131"/>
      <c r="J19" s="131">
        <v>0</v>
      </c>
      <c r="K19" s="131"/>
      <c r="L19" s="131">
        <v>148924142</v>
      </c>
      <c r="M19" s="131"/>
      <c r="N19" s="131">
        <v>147949212</v>
      </c>
      <c r="O19" s="131"/>
      <c r="P19" s="131">
        <v>504000</v>
      </c>
      <c r="Q19" s="131"/>
      <c r="R19" s="131">
        <v>296369354</v>
      </c>
      <c r="S19" s="6"/>
      <c r="T19" s="39">
        <f>R19/'سرمایه گذاری ها'!$O$16</f>
        <v>7.520126490173282E-4</v>
      </c>
      <c r="V19"/>
    </row>
    <row r="20" spans="2:22" s="4" customFormat="1">
      <c r="B20" s="3" t="s">
        <v>213</v>
      </c>
      <c r="C20" s="3"/>
      <c r="D20" s="131" t="s">
        <v>215</v>
      </c>
      <c r="E20" s="131"/>
      <c r="F20" s="131" t="s">
        <v>44</v>
      </c>
      <c r="G20" s="131"/>
      <c r="H20" s="131" t="s">
        <v>202</v>
      </c>
      <c r="I20" s="131"/>
      <c r="J20" s="131">
        <v>0</v>
      </c>
      <c r="K20" s="131"/>
      <c r="L20" s="131">
        <v>27751370</v>
      </c>
      <c r="M20" s="131"/>
      <c r="N20" s="131">
        <v>1084938206</v>
      </c>
      <c r="O20" s="131"/>
      <c r="P20" s="131">
        <v>951460097</v>
      </c>
      <c r="Q20" s="131"/>
      <c r="R20" s="131">
        <v>161229479</v>
      </c>
      <c r="S20" s="6"/>
      <c r="T20" s="39">
        <f>R20/'سرمایه گذاری ها'!$O$16</f>
        <v>4.0910642738882405E-4</v>
      </c>
      <c r="V20"/>
    </row>
    <row r="21" spans="2:22" s="4" customFormat="1">
      <c r="B21" s="3" t="s">
        <v>45</v>
      </c>
      <c r="C21" s="3"/>
      <c r="D21" s="131" t="s">
        <v>125</v>
      </c>
      <c r="E21" s="131"/>
      <c r="F21" s="131" t="s">
        <v>47</v>
      </c>
      <c r="G21" s="131"/>
      <c r="H21" s="131" t="s">
        <v>126</v>
      </c>
      <c r="I21" s="131"/>
      <c r="J21" s="131">
        <v>0</v>
      </c>
      <c r="K21" s="131"/>
      <c r="L21" s="131">
        <v>20000000</v>
      </c>
      <c r="M21" s="131"/>
      <c r="N21" s="131">
        <v>0</v>
      </c>
      <c r="O21" s="131"/>
      <c r="P21" s="131">
        <v>1512000</v>
      </c>
      <c r="Q21" s="131"/>
      <c r="R21" s="131">
        <v>18488000</v>
      </c>
      <c r="S21" s="6"/>
      <c r="T21" s="39">
        <f>R21/'سرمایه گذاری ها'!$O$16</f>
        <v>4.6911766238260801E-5</v>
      </c>
      <c r="V21"/>
    </row>
    <row r="22" spans="2:22" s="4" customFormat="1">
      <c r="B22" s="3" t="s">
        <v>134</v>
      </c>
      <c r="C22" s="3"/>
      <c r="D22" s="131" t="s">
        <v>135</v>
      </c>
      <c r="E22" s="131"/>
      <c r="F22" s="131" t="s">
        <v>108</v>
      </c>
      <c r="G22" s="131"/>
      <c r="H22" s="131" t="s">
        <v>136</v>
      </c>
      <c r="I22" s="131"/>
      <c r="J22" s="131">
        <v>0</v>
      </c>
      <c r="K22" s="131"/>
      <c r="L22" s="131">
        <v>1970356</v>
      </c>
      <c r="M22" s="131"/>
      <c r="N22" s="131">
        <v>0</v>
      </c>
      <c r="O22" s="131"/>
      <c r="P22" s="131">
        <v>0</v>
      </c>
      <c r="Q22" s="131"/>
      <c r="R22" s="131">
        <v>1970356</v>
      </c>
      <c r="S22" s="6"/>
      <c r="T22" s="39">
        <f>R22/'سرمایه گذاری ها'!$O$16</f>
        <v>4.9996148895583409E-6</v>
      </c>
      <c r="V22"/>
    </row>
    <row r="23" spans="2:22" s="4" customFormat="1">
      <c r="B23" s="3" t="s">
        <v>45</v>
      </c>
      <c r="C23" s="3"/>
      <c r="D23" s="131" t="s">
        <v>128</v>
      </c>
      <c r="E23" s="131"/>
      <c r="F23" s="131" t="s">
        <v>44</v>
      </c>
      <c r="G23" s="131"/>
      <c r="H23" s="131" t="s">
        <v>129</v>
      </c>
      <c r="I23" s="131"/>
      <c r="J23" s="131">
        <v>0</v>
      </c>
      <c r="K23" s="131"/>
      <c r="L23" s="131">
        <v>979650</v>
      </c>
      <c r="M23" s="131"/>
      <c r="N23" s="131">
        <v>4010</v>
      </c>
      <c r="O23" s="131"/>
      <c r="P23" s="131">
        <v>0</v>
      </c>
      <c r="Q23" s="131"/>
      <c r="R23" s="131">
        <v>983660</v>
      </c>
      <c r="S23" s="6"/>
      <c r="T23" s="39">
        <f>R23/'سرمایه گذاری ها'!$O$16</f>
        <v>2.4959556457122254E-6</v>
      </c>
      <c r="V23"/>
    </row>
    <row r="24" spans="2:22" s="4" customFormat="1">
      <c r="B24" s="3" t="s">
        <v>208</v>
      </c>
      <c r="C24" s="3"/>
      <c r="D24" s="131" t="s">
        <v>216</v>
      </c>
      <c r="E24" s="131"/>
      <c r="F24" s="131" t="s">
        <v>44</v>
      </c>
      <c r="G24" s="131"/>
      <c r="H24" s="131" t="s">
        <v>212</v>
      </c>
      <c r="I24" s="131"/>
      <c r="J24" s="131">
        <v>0</v>
      </c>
      <c r="K24" s="131"/>
      <c r="L24" s="131">
        <v>1286980</v>
      </c>
      <c r="M24" s="131"/>
      <c r="N24" s="131">
        <v>965756640</v>
      </c>
      <c r="O24" s="131"/>
      <c r="P24" s="131">
        <v>966178670</v>
      </c>
      <c r="Q24" s="131"/>
      <c r="R24" s="131">
        <v>864950</v>
      </c>
      <c r="S24" s="6"/>
      <c r="T24" s="39">
        <f>R24/'سرمایه گذاری ها'!$O$16</f>
        <v>2.1947388688762267E-6</v>
      </c>
      <c r="V24"/>
    </row>
    <row r="25" spans="2:22" s="4" customFormat="1">
      <c r="B25" s="3" t="s">
        <v>228</v>
      </c>
      <c r="C25" s="3"/>
      <c r="D25" s="131" t="s">
        <v>233</v>
      </c>
      <c r="E25" s="131"/>
      <c r="F25" s="131" t="s">
        <v>44</v>
      </c>
      <c r="G25" s="131"/>
      <c r="H25" s="131" t="s">
        <v>230</v>
      </c>
      <c r="I25" s="131"/>
      <c r="J25" s="131">
        <v>0</v>
      </c>
      <c r="K25" s="131"/>
      <c r="L25" s="131">
        <v>1090612550</v>
      </c>
      <c r="M25" s="131"/>
      <c r="N25" s="131">
        <v>1089866080</v>
      </c>
      <c r="O25" s="131"/>
      <c r="P25" s="131">
        <v>2179716650</v>
      </c>
      <c r="Q25" s="131"/>
      <c r="R25" s="131">
        <v>761980</v>
      </c>
      <c r="S25" s="6"/>
      <c r="T25" s="39">
        <f>R25/'سرمایه گذاری ها'!$O$16</f>
        <v>1.9334610362521616E-6</v>
      </c>
      <c r="V25"/>
    </row>
    <row r="26" spans="2:22" s="4" customFormat="1">
      <c r="B26" s="3" t="s">
        <v>45</v>
      </c>
      <c r="C26" s="3"/>
      <c r="D26" s="131" t="s">
        <v>127</v>
      </c>
      <c r="E26" s="131"/>
      <c r="F26" s="131" t="s">
        <v>44</v>
      </c>
      <c r="G26" s="131"/>
      <c r="H26" s="131" t="s">
        <v>126</v>
      </c>
      <c r="I26" s="131"/>
      <c r="J26" s="131">
        <v>0</v>
      </c>
      <c r="K26" s="131"/>
      <c r="L26" s="131">
        <v>705754</v>
      </c>
      <c r="M26" s="131"/>
      <c r="N26" s="131">
        <v>2888</v>
      </c>
      <c r="O26" s="131"/>
      <c r="P26" s="131">
        <v>0</v>
      </c>
      <c r="Q26" s="131"/>
      <c r="R26" s="131">
        <v>708642</v>
      </c>
      <c r="S26" s="6"/>
      <c r="T26" s="39">
        <f>R26/'سرمایه گذاری ها'!$O$16</f>
        <v>1.7981202861647345E-6</v>
      </c>
      <c r="V26"/>
    </row>
    <row r="27" spans="2:22" s="4" customFormat="1">
      <c r="B27" s="3" t="s">
        <v>164</v>
      </c>
      <c r="C27" s="3"/>
      <c r="D27" s="131" t="s">
        <v>165</v>
      </c>
      <c r="E27" s="131"/>
      <c r="F27" s="131" t="s">
        <v>44</v>
      </c>
      <c r="G27" s="131"/>
      <c r="H27" s="131" t="s">
        <v>166</v>
      </c>
      <c r="I27" s="131"/>
      <c r="J27" s="131">
        <v>0</v>
      </c>
      <c r="K27" s="131"/>
      <c r="L27" s="131">
        <v>460162</v>
      </c>
      <c r="M27" s="131"/>
      <c r="N27" s="131">
        <v>1883</v>
      </c>
      <c r="O27" s="131"/>
      <c r="P27" s="131">
        <v>0</v>
      </c>
      <c r="Q27" s="131"/>
      <c r="R27" s="131">
        <v>462045</v>
      </c>
      <c r="S27" s="6"/>
      <c r="T27" s="39">
        <f>R27/'سرمایه گذاری ها'!$O$16</f>
        <v>1.1724008563152971E-6</v>
      </c>
      <c r="V27"/>
    </row>
    <row r="28" spans="2:22" s="4" customFormat="1">
      <c r="B28" s="3" t="s">
        <v>130</v>
      </c>
      <c r="C28" s="3"/>
      <c r="D28" s="131" t="s">
        <v>131</v>
      </c>
      <c r="E28" s="131"/>
      <c r="F28" s="131" t="s">
        <v>47</v>
      </c>
      <c r="G28" s="131"/>
      <c r="H28" s="131" t="s">
        <v>132</v>
      </c>
      <c r="I28" s="131"/>
      <c r="J28" s="131">
        <v>0</v>
      </c>
      <c r="K28" s="131"/>
      <c r="L28" s="131">
        <v>302819</v>
      </c>
      <c r="M28" s="131"/>
      <c r="N28" s="131">
        <v>29561</v>
      </c>
      <c r="O28" s="131"/>
      <c r="P28" s="131">
        <v>0</v>
      </c>
      <c r="Q28" s="131"/>
      <c r="R28" s="131">
        <v>332380</v>
      </c>
      <c r="S28" s="6"/>
      <c r="T28" s="39">
        <f>R28/'سرمایه گذاری ها'!$O$16</f>
        <v>8.4338667580447462E-7</v>
      </c>
      <c r="V28"/>
    </row>
    <row r="29" spans="2:22" s="4" customFormat="1">
      <c r="B29" s="3" t="s">
        <v>141</v>
      </c>
      <c r="C29" s="3"/>
      <c r="D29" s="131" t="s">
        <v>142</v>
      </c>
      <c r="E29" s="131"/>
      <c r="F29" s="131" t="s">
        <v>44</v>
      </c>
      <c r="G29" s="131"/>
      <c r="H29" s="131" t="s">
        <v>143</v>
      </c>
      <c r="I29" s="131"/>
      <c r="J29" s="131">
        <v>0</v>
      </c>
      <c r="K29" s="131"/>
      <c r="L29" s="131">
        <v>313617</v>
      </c>
      <c r="M29" s="131"/>
      <c r="N29" s="131">
        <v>1001283</v>
      </c>
      <c r="O29" s="131"/>
      <c r="P29" s="131">
        <v>1008000</v>
      </c>
      <c r="Q29" s="131"/>
      <c r="R29" s="131">
        <v>306900</v>
      </c>
      <c r="S29" s="6"/>
      <c r="T29" s="39">
        <f>R29/'سرمایه گذاری ها'!$O$16</f>
        <v>7.787332896214972E-7</v>
      </c>
      <c r="V29"/>
    </row>
    <row r="30" spans="2:22" s="4" customFormat="1">
      <c r="B30" s="3" t="s">
        <v>111</v>
      </c>
      <c r="C30" s="3"/>
      <c r="D30" s="131" t="s">
        <v>168</v>
      </c>
      <c r="E30" s="131"/>
      <c r="F30" s="131" t="s">
        <v>47</v>
      </c>
      <c r="G30" s="131"/>
      <c r="H30" s="131" t="s">
        <v>169</v>
      </c>
      <c r="I30" s="131"/>
      <c r="J30" s="131">
        <v>0</v>
      </c>
      <c r="K30" s="131"/>
      <c r="L30" s="131">
        <v>249993</v>
      </c>
      <c r="M30" s="131"/>
      <c r="N30" s="131">
        <v>0</v>
      </c>
      <c r="O30" s="131"/>
      <c r="P30" s="131">
        <v>0</v>
      </c>
      <c r="Q30" s="131"/>
      <c r="R30" s="131">
        <v>249993</v>
      </c>
      <c r="S30" s="6"/>
      <c r="T30" s="39">
        <f>R30/'سرمایه گذاری ها'!$O$16</f>
        <v>6.3433649811778094E-7</v>
      </c>
      <c r="V30"/>
    </row>
    <row r="31" spans="2:22" s="4" customFormat="1">
      <c r="B31" s="3" t="s">
        <v>111</v>
      </c>
      <c r="C31" s="3"/>
      <c r="D31" s="131" t="s">
        <v>144</v>
      </c>
      <c r="E31" s="131"/>
      <c r="F31" s="131" t="s">
        <v>44</v>
      </c>
      <c r="G31" s="131"/>
      <c r="H31" s="131" t="s">
        <v>109</v>
      </c>
      <c r="I31" s="131"/>
      <c r="J31" s="131">
        <v>0</v>
      </c>
      <c r="K31" s="131"/>
      <c r="L31" s="131">
        <v>218368</v>
      </c>
      <c r="M31" s="131"/>
      <c r="N31" s="131">
        <v>0</v>
      </c>
      <c r="O31" s="131"/>
      <c r="P31" s="131">
        <v>0</v>
      </c>
      <c r="Q31" s="131"/>
      <c r="R31" s="131">
        <v>218368</v>
      </c>
      <c r="S31" s="6"/>
      <c r="T31" s="39">
        <f>R31/'سرمایه گذاری ها'!$O$16</f>
        <v>5.540906842230926E-7</v>
      </c>
      <c r="V31"/>
    </row>
    <row r="32" spans="2:22" s="4" customFormat="1">
      <c r="B32" s="3" t="s">
        <v>130</v>
      </c>
      <c r="C32" s="3"/>
      <c r="D32" s="131" t="s">
        <v>133</v>
      </c>
      <c r="E32" s="131"/>
      <c r="F32" s="131" t="s">
        <v>44</v>
      </c>
      <c r="G32" s="131"/>
      <c r="H32" s="131" t="s">
        <v>132</v>
      </c>
      <c r="I32" s="131"/>
      <c r="J32" s="131">
        <v>0</v>
      </c>
      <c r="K32" s="131"/>
      <c r="L32" s="131">
        <v>172847</v>
      </c>
      <c r="M32" s="131"/>
      <c r="N32" s="131">
        <v>710</v>
      </c>
      <c r="O32" s="131"/>
      <c r="P32" s="131">
        <v>0</v>
      </c>
      <c r="Q32" s="131"/>
      <c r="R32" s="131">
        <v>173557</v>
      </c>
      <c r="S32" s="6"/>
      <c r="T32" s="39">
        <f>R32/'سرمایه گذاری ها'!$O$16</f>
        <v>4.4038648923700941E-7</v>
      </c>
      <c r="V32"/>
    </row>
    <row r="33" spans="2:22" s="4" customFormat="1">
      <c r="B33" s="3" t="s">
        <v>107</v>
      </c>
      <c r="C33" s="3"/>
      <c r="D33" s="131" t="s">
        <v>137</v>
      </c>
      <c r="E33" s="131"/>
      <c r="F33" s="131" t="s">
        <v>44</v>
      </c>
      <c r="G33" s="131"/>
      <c r="H33" s="131" t="s">
        <v>138</v>
      </c>
      <c r="I33" s="131"/>
      <c r="J33" s="131">
        <v>0</v>
      </c>
      <c r="K33" s="131"/>
      <c r="L33" s="131">
        <v>100000</v>
      </c>
      <c r="M33" s="131"/>
      <c r="N33" s="131">
        <v>411</v>
      </c>
      <c r="O33" s="131"/>
      <c r="P33" s="131">
        <v>411</v>
      </c>
      <c r="Q33" s="131"/>
      <c r="R33" s="131">
        <v>100000</v>
      </c>
      <c r="S33" s="6"/>
      <c r="T33" s="39">
        <f>R33/'سرمایه گذاری ها'!$O$16</f>
        <v>2.5374170401482475E-7</v>
      </c>
      <c r="V33"/>
    </row>
    <row r="34" spans="2:22" s="4" customFormat="1">
      <c r="B34" s="3" t="s">
        <v>46</v>
      </c>
      <c r="C34" s="3"/>
      <c r="D34" s="131" t="s">
        <v>139</v>
      </c>
      <c r="E34" s="131"/>
      <c r="F34" s="131" t="s">
        <v>44</v>
      </c>
      <c r="G34" s="131"/>
      <c r="H34" s="131" t="s">
        <v>140</v>
      </c>
      <c r="I34" s="131"/>
      <c r="J34" s="131">
        <v>0</v>
      </c>
      <c r="K34" s="131"/>
      <c r="L34" s="131">
        <v>2206</v>
      </c>
      <c r="M34" s="131"/>
      <c r="N34" s="131">
        <v>0</v>
      </c>
      <c r="O34" s="131"/>
      <c r="P34" s="131">
        <v>0</v>
      </c>
      <c r="Q34" s="131"/>
      <c r="R34" s="131">
        <v>2206</v>
      </c>
      <c r="S34" s="6"/>
      <c r="T34" s="39">
        <f>R34/'سرمایه گذاری ها'!$O$16</f>
        <v>5.5975419905670344E-9</v>
      </c>
      <c r="V34"/>
    </row>
    <row r="35" spans="2:22" s="4" customFormat="1">
      <c r="B35" s="5"/>
      <c r="C35" s="5"/>
      <c r="D35" s="6"/>
      <c r="E35" s="6"/>
      <c r="F35" s="6"/>
      <c r="G35" s="6"/>
      <c r="H35" s="6"/>
      <c r="I35" s="6"/>
      <c r="J35" s="85"/>
      <c r="K35" s="6"/>
      <c r="L35" s="85">
        <v>3.6200000000000003E-2</v>
      </c>
      <c r="M35" s="6"/>
      <c r="N35" s="85"/>
      <c r="O35" s="6"/>
      <c r="P35" s="85"/>
      <c r="Q35" s="6"/>
      <c r="R35" s="85"/>
      <c r="S35" s="6"/>
      <c r="T35" s="39">
        <f>R35/'سرمایه گذاری ها'!$O$16</f>
        <v>0</v>
      </c>
      <c r="V35"/>
    </row>
    <row r="36" spans="2:22" ht="27" thickBot="1">
      <c r="B36" s="62" t="s">
        <v>84</v>
      </c>
      <c r="C36" s="62"/>
      <c r="D36" s="62"/>
      <c r="E36" s="62"/>
      <c r="F36" s="62"/>
      <c r="G36" s="62"/>
      <c r="H36" s="62"/>
      <c r="I36" s="62"/>
      <c r="J36" s="62"/>
      <c r="L36" s="65">
        <f>SUM(L10:L35)</f>
        <v>164814158490.03619</v>
      </c>
      <c r="M36" s="65">
        <f t="shared" ref="M36:Q36" si="0">SUM(M10:M26)</f>
        <v>0</v>
      </c>
      <c r="N36" s="65">
        <f>SUM(N10:N35)</f>
        <v>41802742987</v>
      </c>
      <c r="O36" s="65">
        <f t="shared" si="0"/>
        <v>0</v>
      </c>
      <c r="P36" s="65">
        <f>SUM(P10:P35)</f>
        <v>45406038473</v>
      </c>
      <c r="Q36" s="65">
        <f t="shared" si="0"/>
        <v>0</v>
      </c>
      <c r="R36" s="65">
        <f>SUM(R10:R35)</f>
        <v>161210863004</v>
      </c>
      <c r="T36" s="31">
        <f>SUM(T10:T35)</f>
        <v>0.40905919084335446</v>
      </c>
      <c r="V36"/>
    </row>
    <row r="37" spans="2:22" ht="21.75" thickTop="1">
      <c r="L37"/>
      <c r="V37"/>
    </row>
    <row r="38" spans="2:22" ht="33">
      <c r="J38" s="52">
        <v>6</v>
      </c>
      <c r="L38"/>
      <c r="V38"/>
    </row>
    <row r="39" spans="2:22">
      <c r="L39"/>
      <c r="V39"/>
    </row>
    <row r="40" spans="2:22">
      <c r="L40"/>
      <c r="V40"/>
    </row>
    <row r="41" spans="2:22">
      <c r="L41"/>
      <c r="V41"/>
    </row>
    <row r="42" spans="2:22">
      <c r="L42"/>
      <c r="V42"/>
    </row>
    <row r="43" spans="2:22">
      <c r="L43"/>
      <c r="V43"/>
    </row>
    <row r="44" spans="2:22">
      <c r="L44"/>
      <c r="V44"/>
    </row>
    <row r="45" spans="2:22">
      <c r="L45"/>
      <c r="V45"/>
    </row>
    <row r="46" spans="2:22">
      <c r="L46"/>
      <c r="V46"/>
    </row>
    <row r="47" spans="2:22">
      <c r="L47"/>
      <c r="V47"/>
    </row>
    <row r="48" spans="2:22">
      <c r="V48"/>
    </row>
    <row r="49" spans="12:22">
      <c r="L49" s="3"/>
      <c r="V49"/>
    </row>
  </sheetData>
  <sortState xmlns:xlrd2="http://schemas.microsoft.com/office/spreadsheetml/2017/richdata2" ref="B10:T26">
    <sortCondition descending="1" ref="R10:R26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3"/>
  <sheetViews>
    <sheetView rightToLeft="1" view="pageBreakPreview" topLeftCell="A7" zoomScale="55" zoomScaleNormal="70" zoomScaleSheetLayoutView="55" workbookViewId="0">
      <selection activeCell="L29" sqref="L29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77" t="s">
        <v>124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2:28" ht="35.25"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2:28" ht="35.25">
      <c r="B4" s="177" t="s">
        <v>276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2:28" ht="138.75" customHeight="1"/>
    <row r="6" spans="2:28" s="2" customFormat="1" ht="30">
      <c r="B6" s="13" t="s">
        <v>96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/>
      <c r="W6" s="12"/>
      <c r="X6" s="12"/>
      <c r="Y6" s="12"/>
      <c r="Z6" s="12"/>
      <c r="AA6" s="12"/>
      <c r="AB6" s="12"/>
    </row>
    <row r="7" spans="2:28" s="2" customFormat="1" ht="69" customHeight="1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/>
      <c r="W7" s="12"/>
      <c r="X7" s="12"/>
      <c r="Y7" s="12"/>
      <c r="Z7" s="12"/>
      <c r="AA7" s="12"/>
      <c r="AB7" s="12"/>
    </row>
    <row r="8" spans="2:28" ht="30">
      <c r="B8" s="179" t="s">
        <v>89</v>
      </c>
      <c r="D8" s="149" t="s">
        <v>277</v>
      </c>
      <c r="E8" s="149" t="s">
        <v>4</v>
      </c>
      <c r="F8" s="149" t="s">
        <v>4</v>
      </c>
      <c r="G8" s="149" t="s">
        <v>4</v>
      </c>
      <c r="H8" s="149" t="s">
        <v>4</v>
      </c>
      <c r="I8" s="149" t="s">
        <v>4</v>
      </c>
      <c r="J8" s="149" t="s">
        <v>4</v>
      </c>
      <c r="K8" s="149" t="s">
        <v>4</v>
      </c>
      <c r="L8" s="149" t="s">
        <v>4</v>
      </c>
      <c r="M8" s="149" t="s">
        <v>4</v>
      </c>
      <c r="N8" s="149" t="s">
        <v>4</v>
      </c>
    </row>
    <row r="9" spans="2:28" ht="30">
      <c r="B9" s="179" t="s">
        <v>1</v>
      </c>
      <c r="D9" s="178" t="s">
        <v>5</v>
      </c>
      <c r="E9" s="24"/>
      <c r="F9" s="178" t="s">
        <v>27</v>
      </c>
      <c r="G9" s="24"/>
      <c r="H9" s="178" t="s">
        <v>28</v>
      </c>
      <c r="I9" s="24"/>
      <c r="J9" s="178" t="s">
        <v>29</v>
      </c>
      <c r="K9" s="24"/>
      <c r="L9" s="174" t="s">
        <v>30</v>
      </c>
      <c r="M9" s="24"/>
      <c r="N9" s="178" t="s">
        <v>31</v>
      </c>
    </row>
    <row r="10" spans="2:28" ht="30">
      <c r="B10" s="113" t="s">
        <v>181</v>
      </c>
      <c r="D10" s="111">
        <v>72400</v>
      </c>
      <c r="E10" s="112"/>
      <c r="F10" s="111">
        <v>696840</v>
      </c>
      <c r="G10" s="112"/>
      <c r="H10" s="111">
        <v>716657</v>
      </c>
      <c r="J10" s="96" t="s">
        <v>278</v>
      </c>
      <c r="L10" s="110">
        <v>51885966800</v>
      </c>
      <c r="N10" s="12" t="s">
        <v>178</v>
      </c>
    </row>
    <row r="11" spans="2:28" ht="30">
      <c r="B11" s="113" t="s">
        <v>156</v>
      </c>
      <c r="D11" s="111">
        <v>31100</v>
      </c>
      <c r="E11" s="112"/>
      <c r="F11" s="111">
        <v>977870</v>
      </c>
      <c r="G11" s="112"/>
      <c r="H11" s="111">
        <v>997629</v>
      </c>
      <c r="J11" s="96" t="s">
        <v>279</v>
      </c>
      <c r="L11" s="110">
        <v>31026261900</v>
      </c>
      <c r="N11" s="12" t="s">
        <v>178</v>
      </c>
    </row>
    <row r="12" spans="2:28" ht="30">
      <c r="B12" s="113" t="s">
        <v>99</v>
      </c>
      <c r="D12" s="111">
        <v>14491</v>
      </c>
      <c r="E12" s="112"/>
      <c r="F12" s="111">
        <v>887880</v>
      </c>
      <c r="G12" s="112"/>
      <c r="H12" s="111">
        <v>913130</v>
      </c>
      <c r="J12" s="96" t="s">
        <v>278</v>
      </c>
      <c r="L12" s="110">
        <v>13232166830</v>
      </c>
      <c r="N12" s="12" t="s">
        <v>178</v>
      </c>
    </row>
    <row r="13" spans="2:28" ht="30">
      <c r="B13" s="113" t="s">
        <v>243</v>
      </c>
      <c r="D13" s="111">
        <v>12200</v>
      </c>
      <c r="E13" s="112"/>
      <c r="F13" s="111">
        <v>818040</v>
      </c>
      <c r="G13" s="112"/>
      <c r="H13" s="111">
        <v>841304</v>
      </c>
      <c r="J13" s="96" t="s">
        <v>278</v>
      </c>
      <c r="L13" s="110">
        <v>10263908800</v>
      </c>
      <c r="N13" s="12" t="s">
        <v>178</v>
      </c>
    </row>
    <row r="14" spans="2:28" ht="30">
      <c r="B14" s="113" t="s">
        <v>265</v>
      </c>
      <c r="D14" s="111">
        <v>8000</v>
      </c>
      <c r="E14" s="112"/>
      <c r="F14" s="111">
        <v>1000000</v>
      </c>
      <c r="G14" s="112"/>
      <c r="H14" s="111">
        <v>998230</v>
      </c>
      <c r="J14" s="96" t="s">
        <v>280</v>
      </c>
      <c r="L14" s="110">
        <v>7985840000</v>
      </c>
      <c r="N14" s="12" t="s">
        <v>178</v>
      </c>
    </row>
    <row r="15" spans="2:28" ht="30">
      <c r="B15" s="113" t="s">
        <v>104</v>
      </c>
      <c r="D15" s="111">
        <v>8000</v>
      </c>
      <c r="E15" s="112"/>
      <c r="F15" s="111">
        <v>988070</v>
      </c>
      <c r="G15" s="112"/>
      <c r="H15" s="111">
        <v>996100</v>
      </c>
      <c r="J15" s="96" t="s">
        <v>281</v>
      </c>
      <c r="L15" s="110">
        <v>7968800000</v>
      </c>
      <c r="N15" s="12" t="s">
        <v>178</v>
      </c>
    </row>
    <row r="16" spans="2:28" ht="30">
      <c r="B16" s="113" t="s">
        <v>221</v>
      </c>
      <c r="D16" s="111">
        <v>9800</v>
      </c>
      <c r="E16" s="112"/>
      <c r="F16" s="111">
        <v>777530</v>
      </c>
      <c r="G16" s="112"/>
      <c r="H16" s="111">
        <v>799641</v>
      </c>
      <c r="J16" s="96" t="s">
        <v>278</v>
      </c>
      <c r="L16" s="110">
        <v>7836481800</v>
      </c>
      <c r="N16" s="12" t="s">
        <v>178</v>
      </c>
    </row>
    <row r="17" spans="2:14" ht="30">
      <c r="B17" s="113" t="s">
        <v>246</v>
      </c>
      <c r="D17" s="111">
        <v>7000</v>
      </c>
      <c r="E17" s="112"/>
      <c r="F17" s="111">
        <v>865890</v>
      </c>
      <c r="G17" s="112"/>
      <c r="H17" s="111">
        <v>890514</v>
      </c>
      <c r="J17" s="96" t="s">
        <v>278</v>
      </c>
      <c r="L17" s="110">
        <v>6233598000</v>
      </c>
      <c r="N17" s="12" t="s">
        <v>178</v>
      </c>
    </row>
    <row r="18" spans="2:14" ht="30">
      <c r="B18" s="113" t="s">
        <v>258</v>
      </c>
      <c r="D18" s="111">
        <v>5900</v>
      </c>
      <c r="E18" s="112"/>
      <c r="F18" s="111">
        <v>844510</v>
      </c>
      <c r="G18" s="112"/>
      <c r="H18" s="111">
        <v>868526</v>
      </c>
      <c r="J18" s="96" t="s">
        <v>278</v>
      </c>
      <c r="L18" s="110">
        <v>5124303400</v>
      </c>
      <c r="N18" s="12" t="s">
        <v>178</v>
      </c>
    </row>
    <row r="19" spans="2:14" ht="30">
      <c r="B19" s="113" t="s">
        <v>98</v>
      </c>
      <c r="D19" s="111">
        <v>6000</v>
      </c>
      <c r="E19" s="112"/>
      <c r="F19" s="111">
        <v>815570</v>
      </c>
      <c r="G19" s="112"/>
      <c r="H19" s="111">
        <v>838763</v>
      </c>
      <c r="J19" s="96" t="s">
        <v>278</v>
      </c>
      <c r="L19" s="110">
        <v>5032578000</v>
      </c>
      <c r="N19" s="12" t="s">
        <v>178</v>
      </c>
    </row>
    <row r="20" spans="2:14" ht="30">
      <c r="B20" s="113" t="s">
        <v>101</v>
      </c>
      <c r="D20" s="111">
        <v>5810</v>
      </c>
      <c r="E20" s="112"/>
      <c r="F20" s="111">
        <v>829850</v>
      </c>
      <c r="G20" s="112"/>
      <c r="H20" s="111">
        <v>853449</v>
      </c>
      <c r="J20" s="96" t="s">
        <v>278</v>
      </c>
      <c r="L20" s="110">
        <v>4958538690</v>
      </c>
      <c r="N20" s="12" t="s">
        <v>178</v>
      </c>
    </row>
    <row r="21" spans="2:14" ht="30">
      <c r="B21" s="113" t="s">
        <v>184</v>
      </c>
      <c r="D21" s="111">
        <v>7000</v>
      </c>
      <c r="E21" s="112"/>
      <c r="F21" s="111">
        <v>670650</v>
      </c>
      <c r="G21" s="112"/>
      <c r="H21" s="111">
        <v>689722</v>
      </c>
      <c r="J21" s="96" t="s">
        <v>278</v>
      </c>
      <c r="L21" s="110">
        <v>4828054000</v>
      </c>
      <c r="N21" s="12" t="s">
        <v>178</v>
      </c>
    </row>
    <row r="22" spans="2:14" ht="30">
      <c r="B22" s="113" t="s">
        <v>268</v>
      </c>
      <c r="D22" s="111">
        <v>7000</v>
      </c>
      <c r="E22" s="112"/>
      <c r="F22" s="111">
        <v>645090</v>
      </c>
      <c r="G22" s="112"/>
      <c r="H22" s="111">
        <v>663435</v>
      </c>
      <c r="J22" s="96" t="s">
        <v>278</v>
      </c>
      <c r="L22" s="110">
        <v>4644045000</v>
      </c>
      <c r="N22" s="12" t="s">
        <v>178</v>
      </c>
    </row>
    <row r="23" spans="2:14" ht="30">
      <c r="B23" s="113" t="s">
        <v>255</v>
      </c>
      <c r="D23" s="111">
        <v>5000</v>
      </c>
      <c r="E23" s="112"/>
      <c r="F23" s="111">
        <v>637630</v>
      </c>
      <c r="G23" s="112"/>
      <c r="H23" s="111">
        <v>655763</v>
      </c>
      <c r="J23" s="96" t="s">
        <v>278</v>
      </c>
      <c r="L23" s="110">
        <v>3278815000</v>
      </c>
      <c r="N23" s="12" t="s">
        <v>178</v>
      </c>
    </row>
    <row r="24" spans="2:14" ht="30">
      <c r="B24" s="113" t="s">
        <v>150</v>
      </c>
      <c r="D24" s="111">
        <v>2196</v>
      </c>
      <c r="E24" s="112"/>
      <c r="F24" s="111">
        <v>767510</v>
      </c>
      <c r="G24" s="112"/>
      <c r="H24" s="111">
        <v>789337</v>
      </c>
      <c r="J24" s="96" t="s">
        <v>278</v>
      </c>
      <c r="L24" s="110">
        <v>1733384052</v>
      </c>
      <c r="N24" s="12" t="s">
        <v>178</v>
      </c>
    </row>
    <row r="25" spans="2:14" ht="30">
      <c r="B25" s="113" t="s">
        <v>273</v>
      </c>
      <c r="D25" s="111">
        <v>1500</v>
      </c>
      <c r="E25" s="112"/>
      <c r="F25" s="111">
        <v>616320</v>
      </c>
      <c r="G25" s="112"/>
      <c r="H25" s="111">
        <v>633847</v>
      </c>
      <c r="J25" s="96" t="s">
        <v>278</v>
      </c>
      <c r="L25" s="110">
        <v>950770500</v>
      </c>
      <c r="N25" s="12" t="s">
        <v>178</v>
      </c>
    </row>
    <row r="26" spans="2:14" ht="30">
      <c r="B26" s="113" t="s">
        <v>103</v>
      </c>
      <c r="D26" s="111">
        <v>1100</v>
      </c>
      <c r="E26" s="112"/>
      <c r="F26" s="111">
        <v>803810</v>
      </c>
      <c r="G26" s="112"/>
      <c r="H26" s="111">
        <v>826669</v>
      </c>
      <c r="J26" s="96" t="s">
        <v>278</v>
      </c>
      <c r="L26" s="110">
        <v>909335900</v>
      </c>
      <c r="N26" s="12" t="s">
        <v>178</v>
      </c>
    </row>
    <row r="27" spans="2:14" ht="26.25" customHeight="1">
      <c r="B27" s="91"/>
      <c r="D27" s="92"/>
      <c r="E27" s="80"/>
      <c r="F27" s="92"/>
      <c r="G27" s="80"/>
      <c r="H27" s="93"/>
      <c r="J27" s="91"/>
      <c r="L27" s="92"/>
      <c r="N27" s="12"/>
    </row>
    <row r="28" spans="2:14" ht="31.5" thickBot="1">
      <c r="B28" s="79" t="s">
        <v>84</v>
      </c>
      <c r="D28" s="97"/>
      <c r="E28" s="98"/>
      <c r="F28" s="97">
        <f>SUM(F10:F27)</f>
        <v>13643060</v>
      </c>
      <c r="G28" s="98"/>
      <c r="H28" s="97">
        <f>SUM(H10:H27)</f>
        <v>13972716</v>
      </c>
      <c r="I28" s="99"/>
      <c r="J28" s="133">
        <f>SUM(J10:J26)</f>
        <v>0</v>
      </c>
      <c r="K28" s="99"/>
      <c r="L28" s="97">
        <f>SUM(L10:L27)</f>
        <v>167892848672</v>
      </c>
      <c r="M28" s="99"/>
      <c r="N28" s="100"/>
    </row>
    <row r="29" spans="2:14" ht="21.75" thickTop="1">
      <c r="H29"/>
      <c r="L29"/>
    </row>
    <row r="30" spans="2:14">
      <c r="L30"/>
    </row>
    <row r="31" spans="2:14">
      <c r="L31"/>
    </row>
    <row r="32" spans="2:14">
      <c r="L32"/>
    </row>
    <row r="33" spans="8:12">
      <c r="L33"/>
    </row>
    <row r="34" spans="8:12" ht="30">
      <c r="H34" s="99">
        <v>7</v>
      </c>
      <c r="L34"/>
    </row>
    <row r="35" spans="8:12">
      <c r="L35"/>
    </row>
    <row r="36" spans="8:12">
      <c r="L36"/>
    </row>
    <row r="37" spans="8:12">
      <c r="L37"/>
    </row>
    <row r="38" spans="8:12">
      <c r="L38"/>
    </row>
    <row r="39" spans="8:12">
      <c r="L39"/>
    </row>
    <row r="40" spans="8:12">
      <c r="L40"/>
    </row>
    <row r="41" spans="8:12">
      <c r="L41"/>
    </row>
    <row r="42" spans="8:12">
      <c r="L42"/>
    </row>
    <row r="43" spans="8:12">
      <c r="L43"/>
    </row>
    <row r="44" spans="8:12">
      <c r="L44"/>
    </row>
    <row r="45" spans="8:12">
      <c r="L45"/>
    </row>
    <row r="46" spans="8:12">
      <c r="L46"/>
    </row>
    <row r="47" spans="8:12">
      <c r="L47"/>
    </row>
    <row r="48" spans="8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zoomScale="42" zoomScaleNormal="85" zoomScaleSheetLayoutView="42" workbookViewId="0">
      <selection activeCell="D11" sqref="D11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</row>
    <row r="4" spans="2:28" ht="30">
      <c r="B4" s="149" t="s">
        <v>276</v>
      </c>
      <c r="C4" s="149"/>
      <c r="D4" s="149"/>
      <c r="E4" s="149"/>
      <c r="F4" s="149"/>
      <c r="G4" s="149"/>
      <c r="H4" s="149"/>
    </row>
    <row r="5" spans="2:28" ht="64.5" customHeight="1"/>
    <row r="6" spans="2:28" ht="30">
      <c r="B6" s="13" t="s">
        <v>115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>
      <c r="B8" s="180" t="s">
        <v>52</v>
      </c>
      <c r="C8" s="37"/>
      <c r="D8" s="180" t="s">
        <v>41</v>
      </c>
      <c r="E8" s="37"/>
      <c r="F8" s="180" t="s">
        <v>72</v>
      </c>
      <c r="G8" s="37"/>
      <c r="H8" s="180" t="s">
        <v>11</v>
      </c>
    </row>
    <row r="9" spans="2:28" s="4" customFormat="1">
      <c r="B9" s="4" t="s">
        <v>81</v>
      </c>
      <c r="D9" s="81">
        <f>'سرمایه‌گذاری در سهام'!J41</f>
        <v>2809361162</v>
      </c>
      <c r="F9" s="39">
        <f>D9/$D$13</f>
        <v>0.33561037941667826</v>
      </c>
      <c r="G9" s="6"/>
      <c r="H9" s="39">
        <f>D9/'سرمایه گذاری ها'!$O$16</f>
        <v>7.128520884389482E-3</v>
      </c>
    </row>
    <row r="10" spans="2:28" s="4" customFormat="1" ht="42">
      <c r="B10" s="4" t="s">
        <v>82</v>
      </c>
      <c r="D10" s="81">
        <f>'سرمایه‌گذاری در اوراق بهادار'!J39</f>
        <v>2223519408</v>
      </c>
      <c r="F10" s="39">
        <f>D10/$D$13</f>
        <v>0.2656248695443551</v>
      </c>
      <c r="G10" s="6"/>
      <c r="H10" s="39">
        <f>D10/'سرمایه گذاری ها'!$O$16</f>
        <v>5.6419960349595438E-3</v>
      </c>
      <c r="L10" s="45">
        <v>0</v>
      </c>
      <c r="V10" s="45">
        <v>6.5500000000000003E-2</v>
      </c>
    </row>
    <row r="11" spans="2:28" s="4" customFormat="1">
      <c r="B11" s="4" t="s">
        <v>83</v>
      </c>
      <c r="D11" s="81">
        <f>'درآمد سپرده بانکی'!F40</f>
        <v>3338020136</v>
      </c>
      <c r="F11" s="39">
        <f>D11/$D$13</f>
        <v>0.39876475103896664</v>
      </c>
      <c r="G11" s="6"/>
      <c r="H11" s="39">
        <f>D11/'سرمایه گذاری ها'!$O$16</f>
        <v>8.4699491734443709E-3</v>
      </c>
      <c r="L11" s="45">
        <v>0</v>
      </c>
      <c r="V11" s="45">
        <v>5.4600000000000003E-2</v>
      </c>
    </row>
    <row r="12" spans="2:28" s="4" customFormat="1" ht="12" customHeight="1">
      <c r="D12" s="81"/>
      <c r="F12" s="39"/>
      <c r="G12" s="6"/>
      <c r="H12" s="39"/>
      <c r="L12" s="45">
        <v>0</v>
      </c>
      <c r="V12" s="45">
        <v>5.3400000000000003E-2</v>
      </c>
    </row>
    <row r="13" spans="2:28" ht="24.75" thickBot="1">
      <c r="B13" s="30" t="s">
        <v>84</v>
      </c>
      <c r="D13" s="82">
        <f>SUM(D9:D11)</f>
        <v>8370900706</v>
      </c>
      <c r="E13" s="25"/>
      <c r="F13" s="67">
        <f>SUM(F9:F11)</f>
        <v>1</v>
      </c>
      <c r="G13" s="61"/>
      <c r="H13" s="68">
        <f>SUM(H9:H11)</f>
        <v>2.1240466092793397E-2</v>
      </c>
      <c r="L13" s="117">
        <v>0.3836</v>
      </c>
      <c r="V13" s="117">
        <v>4.36E-2</v>
      </c>
    </row>
    <row r="14" spans="2:28" ht="21.75" thickTop="1">
      <c r="D14" s="3"/>
      <c r="L14" s="117">
        <v>0</v>
      </c>
      <c r="V14" s="117">
        <v>2.8000000000000001E-2</v>
      </c>
    </row>
    <row r="15" spans="2:28">
      <c r="L15" s="117">
        <v>0.25369999999999998</v>
      </c>
      <c r="V15" s="117">
        <v>2.2200000000000001E-2</v>
      </c>
    </row>
    <row r="16" spans="2:28">
      <c r="L16" s="117">
        <v>0</v>
      </c>
      <c r="V16" s="117">
        <v>1.9199999999999998E-2</v>
      </c>
    </row>
    <row r="17" spans="4:22">
      <c r="L17" s="117">
        <v>0.2044</v>
      </c>
      <c r="V17" s="117">
        <v>1.38E-2</v>
      </c>
    </row>
    <row r="18" spans="4:22" ht="27" customHeight="1">
      <c r="D18" s="54">
        <v>8</v>
      </c>
      <c r="L18" s="117">
        <v>0.11650000000000001</v>
      </c>
      <c r="V18" s="117">
        <v>1.32E-2</v>
      </c>
    </row>
    <row r="19" spans="4:22">
      <c r="L19" s="117">
        <v>0</v>
      </c>
      <c r="V19" s="117">
        <v>1.21E-2</v>
      </c>
    </row>
    <row r="20" spans="4:22">
      <c r="L20" s="117">
        <v>6.3700000000000007E-2</v>
      </c>
      <c r="V20" s="117">
        <v>1.14E-2</v>
      </c>
    </row>
    <row r="21" spans="4:22">
      <c r="L21" s="117">
        <v>0</v>
      </c>
      <c r="V21" s="117">
        <v>8.8999999999999999E-3</v>
      </c>
    </row>
    <row r="22" spans="4:22">
      <c r="L22" s="117">
        <v>0.13189999999999999</v>
      </c>
      <c r="V22" s="117">
        <v>8.3999999999999995E-3</v>
      </c>
    </row>
    <row r="23" spans="4:22">
      <c r="L23" s="117">
        <v>3.9899999999999998E-2</v>
      </c>
      <c r="V23" s="117">
        <v>7.9000000000000008E-3</v>
      </c>
    </row>
    <row r="24" spans="4:22">
      <c r="L24" s="117">
        <v>0.18509999999999999</v>
      </c>
      <c r="V24" s="117">
        <v>7.7999999999999996E-3</v>
      </c>
    </row>
    <row r="25" spans="4:22">
      <c r="L25" s="117">
        <v>1.89E-2</v>
      </c>
      <c r="V25" s="117">
        <v>6.6E-3</v>
      </c>
    </row>
    <row r="26" spans="4:22">
      <c r="L26" s="117">
        <v>5.16E-2</v>
      </c>
      <c r="V26" s="117">
        <v>5.1000000000000004E-3</v>
      </c>
    </row>
    <row r="27" spans="4:22">
      <c r="L27" s="117">
        <v>3.6200000000000003E-2</v>
      </c>
      <c r="V27" s="117">
        <v>4.1000000000000003E-3</v>
      </c>
    </row>
    <row r="28" spans="4:22">
      <c r="L28" s="117">
        <v>0</v>
      </c>
      <c r="V28" s="117">
        <v>2.7000000000000001E-3</v>
      </c>
    </row>
    <row r="29" spans="4:22">
      <c r="L29" s="117">
        <v>1.8200000000000001E-2</v>
      </c>
      <c r="V29" s="117">
        <v>1.6999999999999999E-3</v>
      </c>
    </row>
    <row r="30" spans="4:22">
      <c r="L30" s="117">
        <v>3.3000000000000002E-2</v>
      </c>
      <c r="V30" s="117">
        <v>1.4E-3</v>
      </c>
    </row>
    <row r="31" spans="4:22">
      <c r="L31" s="117">
        <v>5.7999999999999996E-3</v>
      </c>
      <c r="V31" s="117">
        <v>6.9999999999999999E-4</v>
      </c>
    </row>
    <row r="32" spans="4:22">
      <c r="L32" s="117">
        <v>2.0000000000000001E-4</v>
      </c>
      <c r="V32" s="117">
        <v>0</v>
      </c>
    </row>
    <row r="33" spans="12:22">
      <c r="L33" s="117">
        <v>0</v>
      </c>
      <c r="V33" s="117">
        <v>0</v>
      </c>
    </row>
    <row r="34" spans="12:22">
      <c r="L34" s="117">
        <v>0</v>
      </c>
      <c r="V34" s="117">
        <v>0</v>
      </c>
    </row>
    <row r="35" spans="12:22">
      <c r="L35" s="117">
        <v>0</v>
      </c>
      <c r="V35" s="117">
        <v>0</v>
      </c>
    </row>
    <row r="36" spans="12:22">
      <c r="L36" s="117">
        <v>1E-4</v>
      </c>
      <c r="V36" s="117">
        <v>-1E-4</v>
      </c>
    </row>
    <row r="37" spans="12:22">
      <c r="L37" s="117">
        <v>-9.1000000000000004E-3</v>
      </c>
      <c r="V37" s="117">
        <v>-1E-3</v>
      </c>
    </row>
    <row r="38" spans="12:22">
      <c r="L38" s="117">
        <v>0</v>
      </c>
      <c r="V38" s="117">
        <v>-2.8E-3</v>
      </c>
    </row>
    <row r="39" spans="12:22">
      <c r="L39" s="117">
        <v>0</v>
      </c>
      <c r="V39" s="117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2024-01-22T06:17:43Z</cp:lastPrinted>
  <dcterms:created xsi:type="dcterms:W3CDTF">2021-12-28T12:49:50Z</dcterms:created>
  <dcterms:modified xsi:type="dcterms:W3CDTF">2024-01-27T10:04:35Z</dcterms:modified>
</cp:coreProperties>
</file>