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مهر\پایدار\"/>
    </mc:Choice>
  </mc:AlternateContent>
  <xr:revisionPtr revIDLastSave="0" documentId="13_ncr:1_{6C94DD69-B17A-411F-9523-C63665E2F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سهام!$C$11:$AA$27</definedName>
    <definedName name="_xlnm.Print_Area" localSheetId="4">'اوراق مشارکت'!$A$1:$AL$40</definedName>
    <definedName name="_xlnm.Print_Area" localSheetId="8">'جمع درآمدها'!$A$1:$J$20</definedName>
    <definedName name="_xlnm.Print_Area" localSheetId="15">'درآمد سپرده بانکی'!$A$1:$N$43</definedName>
    <definedName name="_xlnm.Print_Area" localSheetId="11">'درآمد سود سهام'!$A$1:$U$34</definedName>
    <definedName name="_xlnm.Print_Area" localSheetId="12">'درآمد ناشی از تغییر قیمت اوراق'!$A$1:$S$44</definedName>
    <definedName name="_xlnm.Print_Area" localSheetId="13">'درآمد ناشی از فروش'!$A$1:$U$49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بهادار'!$A$1:$U$42</definedName>
    <definedName name="_xlnm.Print_Area" localSheetId="9">'سود اوراق بهادار و سپرده بانکی'!$A$1:$U$46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AJ13" i="3" l="1"/>
  <c r="AH33" i="3"/>
  <c r="D9" i="15"/>
  <c r="F14" i="14"/>
  <c r="D14" i="14"/>
  <c r="J40" i="13"/>
  <c r="N36" i="12"/>
  <c r="P36" i="12"/>
  <c r="R36" i="12"/>
  <c r="P47" i="10"/>
  <c r="R47" i="10"/>
  <c r="P42" i="9"/>
  <c r="R42" i="9"/>
  <c r="L38" i="11"/>
  <c r="V38" i="11"/>
  <c r="T38" i="11"/>
  <c r="T43" i="7"/>
  <c r="F28" i="4"/>
  <c r="H28" i="4"/>
  <c r="L28" i="4"/>
  <c r="N33" i="3"/>
  <c r="P33" i="3"/>
  <c r="R33" i="3"/>
  <c r="T33" i="3"/>
  <c r="Y29" i="1"/>
  <c r="E29" i="1"/>
  <c r="V33" i="3"/>
  <c r="X33" i="3"/>
  <c r="T17" i="8"/>
  <c r="R38" i="11"/>
  <c r="J43" i="7"/>
  <c r="L43" i="7"/>
  <c r="N43" i="7"/>
  <c r="P43" i="7"/>
  <c r="R43" i="7"/>
  <c r="J28" i="4"/>
  <c r="R41" i="6"/>
  <c r="L41" i="6" l="1"/>
  <c r="N41" i="6"/>
  <c r="P41" i="6"/>
  <c r="Q29" i="1"/>
  <c r="S29" i="1"/>
  <c r="U29" i="1"/>
  <c r="W29" i="1"/>
  <c r="D47" i="10"/>
  <c r="F47" i="10"/>
  <c r="H47" i="10"/>
  <c r="J47" i="10"/>
  <c r="L47" i="10"/>
  <c r="N47" i="10"/>
  <c r="F17" i="8"/>
  <c r="H17" i="8"/>
  <c r="J17" i="8"/>
  <c r="L17" i="8"/>
  <c r="N17" i="8"/>
  <c r="P17" i="8"/>
  <c r="R17" i="8"/>
  <c r="P38" i="11"/>
  <c r="AB33" i="3"/>
  <c r="Z33" i="3"/>
  <c r="F40" i="13"/>
  <c r="D11" i="15" s="1"/>
  <c r="L36" i="12"/>
  <c r="J36" i="12"/>
  <c r="D10" i="15" s="1"/>
  <c r="E47" i="10"/>
  <c r="G47" i="10"/>
  <c r="I47" i="10"/>
  <c r="K47" i="10"/>
  <c r="M47" i="10"/>
  <c r="O47" i="10"/>
  <c r="Q47" i="10"/>
  <c r="D42" i="9"/>
  <c r="F42" i="9"/>
  <c r="H42" i="9"/>
  <c r="J42" i="9"/>
  <c r="L42" i="9"/>
  <c r="N42" i="9"/>
  <c r="L14" i="5" l="1"/>
  <c r="AF33" i="3"/>
  <c r="K29" i="1"/>
  <c r="D36" i="12" l="1"/>
  <c r="F36" i="12"/>
  <c r="H36" i="12"/>
  <c r="F38" i="11"/>
  <c r="J38" i="11"/>
  <c r="I12" i="16" l="1"/>
  <c r="D13" i="15" l="1"/>
  <c r="F9" i="15" s="1"/>
  <c r="E13" i="16"/>
  <c r="F11" i="15" l="1"/>
  <c r="F10" i="15"/>
  <c r="G29" i="1"/>
  <c r="M29" i="1"/>
  <c r="O29" i="1"/>
  <c r="F13" i="15" l="1"/>
  <c r="O13" i="16"/>
  <c r="L41" i="15"/>
  <c r="V41" i="16"/>
  <c r="V41" i="15"/>
  <c r="V45" i="7"/>
  <c r="V34" i="8"/>
  <c r="V44" i="9"/>
  <c r="V42" i="12"/>
  <c r="V43" i="13"/>
  <c r="M13" i="16"/>
  <c r="I13" i="16"/>
  <c r="K13" i="16"/>
  <c r="H38" i="11" l="1"/>
  <c r="N38" i="11"/>
  <c r="G13" i="16" l="1"/>
  <c r="O12" i="16" l="1"/>
  <c r="E12" i="16"/>
  <c r="G12" i="16"/>
  <c r="K12" i="16"/>
  <c r="M12" i="16"/>
  <c r="M14" i="16"/>
  <c r="O14" i="16"/>
  <c r="E14" i="16"/>
  <c r="I29" i="1"/>
  <c r="G14" i="16" s="1"/>
  <c r="I14" i="16"/>
  <c r="I16" i="16" s="1"/>
  <c r="G16" i="16" l="1"/>
  <c r="E16" i="16"/>
  <c r="M16" i="16"/>
  <c r="O16" i="16"/>
  <c r="K14" i="16"/>
  <c r="K16" i="16" s="1"/>
  <c r="Q16" i="16" l="1"/>
  <c r="T21" i="6"/>
  <c r="T29" i="6"/>
  <c r="T33" i="6"/>
  <c r="T37" i="6"/>
  <c r="T38" i="6"/>
  <c r="Q14" i="16"/>
  <c r="T22" i="6"/>
  <c r="T30" i="6"/>
  <c r="Q13" i="16"/>
  <c r="T27" i="6"/>
  <c r="T31" i="6"/>
  <c r="T35" i="6"/>
  <c r="T39" i="6"/>
  <c r="T28" i="6"/>
  <c r="T32" i="6"/>
  <c r="T36" i="6"/>
  <c r="T34" i="6"/>
  <c r="Q12" i="16"/>
  <c r="AJ22" i="3"/>
  <c r="AJ26" i="3"/>
  <c r="AJ30" i="3"/>
  <c r="AJ24" i="3"/>
  <c r="AJ28" i="3"/>
  <c r="AJ21" i="3"/>
  <c r="AJ25" i="3"/>
  <c r="AJ29" i="3"/>
  <c r="AJ19" i="3"/>
  <c r="AJ23" i="3"/>
  <c r="AJ27" i="3"/>
  <c r="AJ31" i="3"/>
  <c r="AJ20" i="3"/>
  <c r="AJ17" i="3"/>
  <c r="AJ14" i="3"/>
  <c r="AJ18" i="3"/>
  <c r="AJ15" i="3"/>
  <c r="AJ16" i="3"/>
  <c r="AA18" i="1"/>
  <c r="AA19" i="1"/>
  <c r="AA16" i="1"/>
  <c r="AA17" i="1"/>
  <c r="T13" i="6"/>
  <c r="T17" i="6"/>
  <c r="T25" i="6"/>
  <c r="T19" i="6"/>
  <c r="T16" i="6"/>
  <c r="T20" i="6"/>
  <c r="T24" i="6"/>
  <c r="T14" i="6"/>
  <c r="T18" i="6"/>
  <c r="T26" i="6"/>
  <c r="T40" i="6"/>
  <c r="T15" i="6"/>
  <c r="T23" i="6"/>
  <c r="T12" i="6"/>
  <c r="H11" i="15"/>
  <c r="H10" i="15"/>
  <c r="H9" i="15"/>
  <c r="AA27" i="1"/>
  <c r="AA24" i="1"/>
  <c r="AA25" i="1"/>
  <c r="AA26" i="1"/>
  <c r="AA23" i="1"/>
  <c r="AF14" i="5"/>
  <c r="AA11" i="1"/>
  <c r="T11" i="6"/>
  <c r="T10" i="6"/>
  <c r="T41" i="6" s="1"/>
  <c r="D38" i="11"/>
  <c r="AJ33" i="3" l="1"/>
  <c r="H13" i="15"/>
  <c r="E36" i="12"/>
  <c r="G36" i="12"/>
  <c r="I36" i="12"/>
  <c r="K36" i="12"/>
  <c r="M36" i="12"/>
  <c r="O36" i="12"/>
  <c r="Q36" i="12"/>
  <c r="M41" i="6"/>
  <c r="O41" i="6"/>
  <c r="Q41" i="6"/>
  <c r="P16" i="16" l="1"/>
  <c r="N16" i="16"/>
  <c r="L41" i="16"/>
  <c r="J16" i="16"/>
  <c r="H16" i="16"/>
  <c r="F16" i="16"/>
  <c r="D16" i="16"/>
  <c r="AA15" i="1" l="1"/>
  <c r="AA20" i="1"/>
  <c r="AA21" i="1"/>
  <c r="AA14" i="1"/>
  <c r="AA12" i="1"/>
  <c r="AA13" i="1"/>
  <c r="AA22" i="1"/>
  <c r="AA29" i="1" l="1"/>
</calcChain>
</file>

<file path=xl/sharedStrings.xml><?xml version="1.0" encoding="utf-8"?>
<sst xmlns="http://schemas.openxmlformats.org/spreadsheetml/2006/main" count="1128" uniqueCount="288">
  <si>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</si>
  <si>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</si>
  <si>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</si>
  <si>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</si>
  <si>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</si>
  <si>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</si>
  <si>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</si>
  <si>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</si>
  <si>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</si>
  <si>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</si>
  <si>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</si>
  <si>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</si>
  <si>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</si>
  <si>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</si>
  <si>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</si>
  <si>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</si>
  <si>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</si>
  <si>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</si>
  <si>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</si>
  <si>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</si>
  <si>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</si>
  <si>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</si>
  <si>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</si>
  <si>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</si>
  <si>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</si>
  <si>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</si>
  <si>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</si>
  <si>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</si>
  <si>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</si>
  <si>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</si>
  <si>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</si>
  <si>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</si>
  <si>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</si>
  <si>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</si>
  <si>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</si>
  <si>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</si>
  <si>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</si>
  <si>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</si>
  <si>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</si>
  <si>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</si>
  <si>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</si>
  <si>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</si>
  <si>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</si>
  <si>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</si>
  <si>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</si>
  <si>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</si>
  <si>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</si>
  <si>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</si>
  <si>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</si>
  <si>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</si>
  <si>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</si>
  <si>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</si>
  <si>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</si>
  <si>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</si>
  <si>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</si>
  <si>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</si>
  <si>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</si>
  <si>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</si>
  <si>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</si>
  <si>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</si>
  <si>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</si>
  <si>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</si>
  <si>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</si>
  <si>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</si>
  <si>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</si>
  <si>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</si>
  <si>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</si>
  <si>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</si>
  <si>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</si>
  <si>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</si>
  <si>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</si>
  <si>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</si>
  <si>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</si>
  <si>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</si>
  <si>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</si>
  <si>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</si>
  <si>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</si>
  <si>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</si>
  <si>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</si>
  <si>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</si>
  <si>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</si>
  <si>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</si>
  <si>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</si>
  <si>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</si>
  <si>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</si>
  <si>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</si>
  <si>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</si>
  <si>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</si>
  <si>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</si>
  <si>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</si>
  <si>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</si>
  <si>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</si>
  <si>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</si>
  <si>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</si>
  <si>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</si>
  <si>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</si>
  <si>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</si>
  <si>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</si>
  <si>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</si>
  <si>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</si>
  <si>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</si>
  <si>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</si>
  <si>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</si>
  <si>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</si>
  <si>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</si>
  <si>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</si>
  <si>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</si>
  <si>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</si>
  <si>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</si>
  <si>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</si>
  <si>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</si>
  <si>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</si>
  <si>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</si>
  <si>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</si>
  <si>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</si>
  <si>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</si>
  <si>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</si>
  <si>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</si>
  <si>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</si>
  <si>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</si>
  <si>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</si>
  <si>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</si>
  <si>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</si>
  <si>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</si>
  <si>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</si>
  <si>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</si>
  <si>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</si>
  <si>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</si>
  <si>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</si>
  <si>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</si>
  <si>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</si>
  <si>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</si>
  <si>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</si>
  <si>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</si>
  <si>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</si>
  <si>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</si>
  <si>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</si>
  <si>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</si>
  <si>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</si>
  <si>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</si>
  <si>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</si>
  <si>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</si>
  <si>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</si>
  <si>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</si>
  <si>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</si>
  <si>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</si>
  <si>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1399/08/18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</si>
  <si>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</si>
  <si>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</si>
  <si>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</si>
  <si>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</si>
  <si>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</si>
  <si>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</si>
  <si>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</si>
  <si>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</si>
  <si>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</si>
  <si>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</si>
  <si>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</si>
  <si>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</si>
  <si>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</si>
  <si>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</si>
  <si>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</si>
  <si>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</si>
  <si>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1399/09/25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</si>
  <si>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</si>
  <si>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</si>
  <si>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</si>
  <si>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</si>
  <si>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</si>
  <si>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</si>
  <si>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</si>
  <si>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</si>
  <si>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</si>
  <si>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</si>
  <si>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</si>
  <si>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</si>
  <si>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</si>
  <si>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</si>
  <si>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</si>
  <si>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</si>
  <si>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</si>
  <si>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</si>
  <si>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</si>
  <si>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</si>
  <si>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</si>
  <si>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</si>
  <si>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</si>
  <si>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</si>
  <si>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</si>
  <si>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1401/04/01</t>
  </si>
  <si>
    <t>1402/07/30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</si>
  <si>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</si>
  <si>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</si>
  <si>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</si>
  <si>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</si>
  <si>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</si>
  <si>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</si>
  <si>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</si>
  <si>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</si>
  <si>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</si>
  <si>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</si>
  <si>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</si>
  <si>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</si>
  <si>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</si>
  <si>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</si>
  <si>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</si>
  <si>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</si>
  <si>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1399/11/21</t>
  </si>
  <si>
    <t>1402/08/07</t>
  </si>
  <si>
    <t>اسنادخزانه-م7بودجه99-020704</t>
  </si>
  <si>
    <t>1402/07/04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</si>
  <si>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</si>
  <si>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</si>
  <si>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</si>
  <si>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</si>
  <si>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</si>
  <si>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</si>
  <si>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</si>
  <si>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</si>
  <si>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</si>
  <si>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</si>
  <si>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</si>
  <si>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</si>
  <si>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</si>
  <si>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</si>
  <si>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</si>
  <si>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گواهی اعتبارمولد رفاه0208</t>
  </si>
  <si>
    <t>1401/09/01</t>
  </si>
  <si>
    <t>1402/08/30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</si>
  <si>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</si>
  <si>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</si>
  <si>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</si>
  <si>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</si>
  <si>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</si>
  <si>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</si>
  <si>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</si>
  <si>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</si>
  <si>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</si>
  <si>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</si>
  <si>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</si>
  <si>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</si>
  <si>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1402/04/13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</si>
  <si>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</si>
  <si>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</si>
  <si>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</si>
  <si>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</si>
  <si>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</si>
  <si>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</si>
  <si>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</si>
  <si>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1402/05/07</t>
  </si>
  <si>
    <t>026660386000000151</t>
  </si>
  <si>
    <t>1402/05/21</t>
  </si>
  <si>
    <t>141.1405.1452722.4</t>
  </si>
  <si>
    <t>1402/06/31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</si>
  <si>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</si>
  <si>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</si>
  <si>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</si>
  <si>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</si>
  <si>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</si>
  <si>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</si>
  <si>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</si>
  <si>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</si>
  <si>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</si>
  <si>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فنرسازی‌زر</t>
  </si>
  <si>
    <t>کشتیرانی دریای خزر</t>
  </si>
  <si>
    <t>برای ماه منتهی به 1402/07/30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</si>
  <si>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</si>
  <si>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</si>
  <si>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</si>
  <si>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</si>
  <si>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</si>
  <si>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</si>
  <si>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</si>
  <si>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</si>
  <si>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0406126472009</t>
  </si>
  <si>
    <t>1402/07/09</t>
  </si>
  <si>
    <t>2.28%</t>
  </si>
  <si>
    <t>2.35%</t>
  </si>
  <si>
    <t>2.14%</t>
  </si>
  <si>
    <t>2.25%</t>
  </si>
  <si>
    <t>1.90%</t>
  </si>
  <si>
    <t>2.27%</t>
  </si>
  <si>
    <t>2.26%</t>
  </si>
  <si>
    <t>2.19%</t>
  </si>
  <si>
    <t>1.64%</t>
  </si>
  <si>
    <t>2.05%</t>
  </si>
  <si>
    <t>2.23%</t>
  </si>
  <si>
    <t>2.36%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</si>
</sst>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Border="1" applyAlignment="1">
      <alignment horizontal="center" vertical="center"/>
    </xf>
    <xf numFmtId="164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4" fontId="15" fillId="0" borderId="4" xfId="1" applyNumberFormat="1" applyFont="1" applyBorder="1" applyAlignment="1">
      <alignment horizontal="center" vertical="center"/>
    </xf>
    <xf numFmtId="164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4" fontId="3" fillId="0" borderId="0" xfId="1" applyNumberFormat="1" applyFont="1" applyAlignment="1">
      <alignment horizontal="center" vertical="center" wrapText="1"/>
    </xf>
    <xf numFmtId="164" fontId="3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4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16" fillId="0" borderId="0" xfId="0" applyNumberFormat="1" applyFont="1"/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4" fontId="0" fillId="0" borderId="0" xfId="0" applyNumberFormat="1"/>
    <xf numFmtId="0" fontId="10" fillId="0" borderId="0" xfId="0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52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4A6A1F-A2D1-D27B-3FDB-171145742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08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G58" sqref="G58"/>
    </sheetView>
  </sheetViews>
  <sheetFormatPr defaultRowHeight="1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6"/>
  <sheetViews>
    <sheetView rightToLeft="1" view="pageBreakPreview" topLeftCell="A13" zoomScale="60" zoomScaleNormal="70" workbookViewId="0">
      <selection activeCell="T44" sqref="T44"/>
    </sheetView>
  </sheetViews>
  <sheetFormatPr defaultRowHeight="21.75" customHeight="1"/>
  <cols>
    <col min="1" max="1" width="2.7109375" style="35" customWidth="1"/>
    <col min="2" max="2" width="38.85546875" style="35" customWidth="1"/>
    <col min="3" max="3" width="1" style="35" customWidth="1"/>
    <col min="4" max="4" width="13.140625" style="35" bestFit="1" customWidth="1"/>
    <col min="5" max="5" width="1" style="35" customWidth="1"/>
    <col min="6" max="6" width="14.85546875" style="35" customWidth="1"/>
    <col min="7" max="7" width="1" style="35" customWidth="1"/>
    <col min="8" max="8" width="5.85546875" style="35" bestFit="1" customWidth="1"/>
    <col min="9" max="9" width="1" style="35" customWidth="1"/>
    <col min="10" max="10" width="16.42578125" style="35" bestFit="1" customWidth="1"/>
    <col min="11" max="11" width="3" style="35" bestFit="1" customWidth="1"/>
    <col min="12" max="12" width="13.140625" style="35" bestFit="1" customWidth="1"/>
    <col min="13" max="13" width="3" style="35" bestFit="1" customWidth="1"/>
    <col min="14" max="14" width="16.42578125" style="35" bestFit="1" customWidth="1"/>
    <col min="15" max="15" width="3" style="35" bestFit="1" customWidth="1"/>
    <col min="16" max="16" width="17.85546875" style="35" bestFit="1" customWidth="1"/>
    <col min="17" max="17" width="3" style="35" bestFit="1" customWidth="1"/>
    <col min="18" max="18" width="13.28515625" style="35" customWidth="1"/>
    <col min="19" max="19" width="3" style="35" bestFit="1" customWidth="1"/>
    <col min="20" max="20" width="17.85546875" style="35" bestFit="1" customWidth="1"/>
    <col min="21" max="21" width="1" style="35" customWidth="1"/>
    <col min="22" max="22" width="9.140625" style="35" customWidth="1"/>
    <col min="23" max="16384" width="9.140625" style="35"/>
  </cols>
  <sheetData>
    <row r="2" spans="2:28" ht="27" customHeight="1">
      <c r="B2" s="184" t="s">
        <v>124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2:28" ht="27" customHeight="1">
      <c r="B3" s="184" t="s">
        <v>48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2:28" ht="27" customHeight="1">
      <c r="B4" s="184" t="s">
        <v>265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</row>
    <row r="5" spans="2:28" s="36" customFormat="1" ht="21.75" customHeight="1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2:28" s="2" customFormat="1" ht="30.75" customHeight="1">
      <c r="B6" s="183" t="s">
        <v>116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62"/>
      <c r="R6" s="62"/>
      <c r="S6" s="62"/>
      <c r="T6" s="62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>
      <c r="B7" s="61"/>
      <c r="C7" s="26"/>
      <c r="D7" s="26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3"/>
      <c r="V7" s="13"/>
      <c r="W7" s="13"/>
      <c r="X7" s="13"/>
      <c r="Y7" s="13"/>
      <c r="Z7" s="13"/>
      <c r="AA7" s="13"/>
      <c r="AB7" s="13"/>
    </row>
    <row r="8" spans="2:28" s="36" customFormat="1" ht="21.75" customHeight="1">
      <c r="B8" s="182" t="s">
        <v>49</v>
      </c>
      <c r="C8" s="182" t="s">
        <v>49</v>
      </c>
      <c r="D8" s="182" t="s">
        <v>49</v>
      </c>
      <c r="E8" s="182" t="s">
        <v>49</v>
      </c>
      <c r="F8" s="182" t="s">
        <v>49</v>
      </c>
      <c r="G8" s="182" t="s">
        <v>49</v>
      </c>
      <c r="H8" s="182" t="s">
        <v>49</v>
      </c>
      <c r="I8" s="106"/>
      <c r="J8" s="182" t="s">
        <v>50</v>
      </c>
      <c r="K8" s="182" t="s">
        <v>50</v>
      </c>
      <c r="L8" s="182" t="s">
        <v>50</v>
      </c>
      <c r="M8" s="182" t="s">
        <v>50</v>
      </c>
      <c r="N8" s="182" t="s">
        <v>50</v>
      </c>
      <c r="O8" s="106"/>
      <c r="P8" s="182" t="s">
        <v>51</v>
      </c>
      <c r="Q8" s="182" t="s">
        <v>51</v>
      </c>
      <c r="R8" s="182" t="s">
        <v>51</v>
      </c>
      <c r="S8" s="182" t="s">
        <v>51</v>
      </c>
      <c r="T8" s="182" t="s">
        <v>51</v>
      </c>
    </row>
    <row r="9" spans="2:28" s="37" customFormat="1" ht="58.5" customHeight="1">
      <c r="B9" s="181" t="s">
        <v>52</v>
      </c>
      <c r="C9" s="107"/>
      <c r="D9" s="181" t="s">
        <v>53</v>
      </c>
      <c r="E9" s="107"/>
      <c r="F9" s="181" t="s">
        <v>24</v>
      </c>
      <c r="G9" s="107"/>
      <c r="H9" s="181" t="s">
        <v>25</v>
      </c>
      <c r="I9" s="106"/>
      <c r="J9" s="181" t="s">
        <v>54</v>
      </c>
      <c r="K9" s="107"/>
      <c r="L9" s="181" t="s">
        <v>55</v>
      </c>
      <c r="M9" s="107"/>
      <c r="N9" s="181" t="s">
        <v>56</v>
      </c>
      <c r="O9" s="106"/>
      <c r="P9" s="181" t="s">
        <v>54</v>
      </c>
      <c r="Q9" s="107"/>
      <c r="R9" s="181" t="s">
        <v>55</v>
      </c>
      <c r="S9" s="107"/>
      <c r="T9" s="181" t="s">
        <v>56</v>
      </c>
    </row>
    <row r="10" spans="2:28" s="36" customFormat="1" ht="23.25" customHeight="1">
      <c r="B10" s="108" t="s">
        <v>157</v>
      </c>
      <c r="C10" s="106"/>
      <c r="D10" s="109" t="s">
        <v>57</v>
      </c>
      <c r="E10" s="106"/>
      <c r="F10" s="106" t="s">
        <v>159</v>
      </c>
      <c r="G10" s="106"/>
      <c r="H10" s="109">
        <v>18</v>
      </c>
      <c r="I10" s="106"/>
      <c r="J10" s="110">
        <v>495260907</v>
      </c>
      <c r="K10" s="111"/>
      <c r="L10" s="110" t="s">
        <v>57</v>
      </c>
      <c r="M10" s="111"/>
      <c r="N10" s="110">
        <v>495260907</v>
      </c>
      <c r="O10" s="111"/>
      <c r="P10" s="110">
        <v>4265625975</v>
      </c>
      <c r="Q10" s="111"/>
      <c r="R10" s="110" t="s">
        <v>57</v>
      </c>
      <c r="S10" s="111"/>
      <c r="T10" s="110">
        <v>4265625975</v>
      </c>
      <c r="V10" s="130">
        <v>6.5500000000000003E-2</v>
      </c>
    </row>
    <row r="11" spans="2:28" s="36" customFormat="1" ht="23.25" customHeight="1">
      <c r="B11" s="108" t="s">
        <v>214</v>
      </c>
      <c r="C11" s="106"/>
      <c r="D11" s="109">
        <v>13</v>
      </c>
      <c r="E11" s="106"/>
      <c r="F11" s="106" t="s">
        <v>57</v>
      </c>
      <c r="G11" s="106"/>
      <c r="H11" s="109">
        <v>22</v>
      </c>
      <c r="I11" s="106"/>
      <c r="J11" s="110">
        <v>577643835</v>
      </c>
      <c r="K11" s="111"/>
      <c r="L11" s="110">
        <v>-131211</v>
      </c>
      <c r="M11" s="111"/>
      <c r="N11" s="110">
        <v>577775046</v>
      </c>
      <c r="O11" s="111"/>
      <c r="P11" s="110">
        <v>3276383551</v>
      </c>
      <c r="Q11" s="111"/>
      <c r="R11" s="110">
        <v>2361804</v>
      </c>
      <c r="S11" s="111"/>
      <c r="T11" s="110">
        <v>3274021747</v>
      </c>
      <c r="V11" s="130">
        <v>5.4600000000000003E-2</v>
      </c>
    </row>
    <row r="12" spans="2:28" s="36" customFormat="1" ht="23.25" customHeight="1">
      <c r="B12" s="108" t="s">
        <v>214</v>
      </c>
      <c r="C12" s="106"/>
      <c r="D12" s="109">
        <v>9</v>
      </c>
      <c r="E12" s="106"/>
      <c r="F12" s="106" t="s">
        <v>57</v>
      </c>
      <c r="G12" s="106"/>
      <c r="H12" s="109">
        <v>22</v>
      </c>
      <c r="I12" s="106"/>
      <c r="J12" s="110">
        <v>391972603</v>
      </c>
      <c r="K12" s="111"/>
      <c r="L12" s="110">
        <v>-61789</v>
      </c>
      <c r="M12" s="111"/>
      <c r="N12" s="110">
        <v>392034392</v>
      </c>
      <c r="O12" s="111"/>
      <c r="P12" s="110">
        <v>2531463852</v>
      </c>
      <c r="Q12" s="111"/>
      <c r="R12" s="110">
        <v>1359342</v>
      </c>
      <c r="S12" s="111"/>
      <c r="T12" s="110">
        <v>2530104510</v>
      </c>
      <c r="V12" s="130">
        <v>5.3400000000000003E-2</v>
      </c>
    </row>
    <row r="13" spans="2:28" s="36" customFormat="1" ht="23.25" customHeight="1">
      <c r="B13" s="108" t="s">
        <v>219</v>
      </c>
      <c r="C13" s="106"/>
      <c r="D13" s="109">
        <v>18</v>
      </c>
      <c r="E13" s="106"/>
      <c r="F13" s="106" t="s">
        <v>57</v>
      </c>
      <c r="G13" s="106"/>
      <c r="H13" s="109">
        <v>22</v>
      </c>
      <c r="I13" s="106"/>
      <c r="J13" s="110">
        <v>429589987</v>
      </c>
      <c r="K13" s="111"/>
      <c r="L13" s="110">
        <v>-129383</v>
      </c>
      <c r="M13" s="111"/>
      <c r="N13" s="110">
        <v>429719370</v>
      </c>
      <c r="O13" s="111"/>
      <c r="P13" s="110">
        <v>2364936227</v>
      </c>
      <c r="Q13" s="111"/>
      <c r="R13" s="110">
        <v>1681973</v>
      </c>
      <c r="S13" s="111"/>
      <c r="T13" s="110">
        <v>2363254254</v>
      </c>
      <c r="V13" s="130">
        <v>4.36E-2</v>
      </c>
    </row>
    <row r="14" spans="2:28" s="36" customFormat="1" ht="23.25" customHeight="1">
      <c r="B14" s="108" t="s">
        <v>236</v>
      </c>
      <c r="C14" s="106"/>
      <c r="D14" s="109">
        <v>12</v>
      </c>
      <c r="E14" s="106"/>
      <c r="F14" s="106" t="s">
        <v>57</v>
      </c>
      <c r="G14" s="106"/>
      <c r="H14" s="109">
        <v>23</v>
      </c>
      <c r="I14" s="106"/>
      <c r="J14" s="110">
        <v>542465756</v>
      </c>
      <c r="K14" s="111"/>
      <c r="L14" s="110">
        <v>-2559889</v>
      </c>
      <c r="M14" s="111"/>
      <c r="N14" s="110">
        <v>545025645</v>
      </c>
      <c r="O14" s="111"/>
      <c r="P14" s="110">
        <v>2194520458</v>
      </c>
      <c r="Q14" s="111"/>
      <c r="R14" s="110">
        <v>277578</v>
      </c>
      <c r="S14" s="111"/>
      <c r="T14" s="110">
        <v>2194242880</v>
      </c>
      <c r="V14" s="130">
        <v>2.8000000000000001E-2</v>
      </c>
    </row>
    <row r="15" spans="2:28" s="36" customFormat="1" ht="23.25" customHeight="1">
      <c r="B15" s="108" t="s">
        <v>165</v>
      </c>
      <c r="C15" s="106"/>
      <c r="D15" s="109">
        <v>20</v>
      </c>
      <c r="E15" s="106"/>
      <c r="F15" s="106" t="s">
        <v>57</v>
      </c>
      <c r="G15" s="106"/>
      <c r="H15" s="109">
        <v>18</v>
      </c>
      <c r="I15" s="106"/>
      <c r="J15" s="110">
        <v>0</v>
      </c>
      <c r="K15" s="111"/>
      <c r="L15" s="110">
        <v>0</v>
      </c>
      <c r="M15" s="111"/>
      <c r="N15" s="110">
        <v>0</v>
      </c>
      <c r="O15" s="111"/>
      <c r="P15" s="110">
        <v>1988219183</v>
      </c>
      <c r="Q15" s="111"/>
      <c r="R15" s="110">
        <v>0</v>
      </c>
      <c r="S15" s="111"/>
      <c r="T15" s="110">
        <v>1988219183</v>
      </c>
      <c r="V15" s="130">
        <v>2.2200000000000001E-2</v>
      </c>
    </row>
    <row r="16" spans="2:28" s="36" customFormat="1" ht="23.25" customHeight="1">
      <c r="B16" s="108" t="s">
        <v>219</v>
      </c>
      <c r="C16" s="106"/>
      <c r="D16" s="109">
        <v>7</v>
      </c>
      <c r="E16" s="106"/>
      <c r="F16" s="106" t="s">
        <v>57</v>
      </c>
      <c r="G16" s="106"/>
      <c r="H16" s="109">
        <v>22</v>
      </c>
      <c r="I16" s="106"/>
      <c r="J16" s="110">
        <v>365150795</v>
      </c>
      <c r="K16" s="111"/>
      <c r="L16" s="110">
        <v>-43050</v>
      </c>
      <c r="M16" s="111"/>
      <c r="N16" s="110">
        <v>365193845</v>
      </c>
      <c r="O16" s="111"/>
      <c r="P16" s="110">
        <v>1744121470</v>
      </c>
      <c r="Q16" s="111"/>
      <c r="R16" s="110">
        <v>1033212</v>
      </c>
      <c r="S16" s="111"/>
      <c r="T16" s="110">
        <v>1743088258</v>
      </c>
      <c r="V16" s="130">
        <v>1.9199999999999998E-2</v>
      </c>
    </row>
    <row r="17" spans="2:22" s="36" customFormat="1" ht="23.25" customHeight="1">
      <c r="B17" s="108" t="s">
        <v>176</v>
      </c>
      <c r="C17" s="106"/>
      <c r="D17" s="109">
        <v>10</v>
      </c>
      <c r="E17" s="106"/>
      <c r="F17" s="106" t="s">
        <v>57</v>
      </c>
      <c r="G17" s="106"/>
      <c r="H17" s="109">
        <v>18</v>
      </c>
      <c r="I17" s="106"/>
      <c r="J17" s="110">
        <v>4258889</v>
      </c>
      <c r="K17" s="111"/>
      <c r="L17" s="110">
        <v>0</v>
      </c>
      <c r="M17" s="111"/>
      <c r="N17" s="110">
        <v>4258889</v>
      </c>
      <c r="O17" s="111"/>
      <c r="P17" s="110">
        <v>954610551</v>
      </c>
      <c r="Q17" s="111"/>
      <c r="R17" s="110">
        <v>0</v>
      </c>
      <c r="S17" s="111"/>
      <c r="T17" s="110">
        <v>954610551</v>
      </c>
      <c r="V17" s="130">
        <v>1.38E-2</v>
      </c>
    </row>
    <row r="18" spans="2:22" s="36" customFormat="1" ht="23.25" customHeight="1">
      <c r="B18" s="108" t="s">
        <v>104</v>
      </c>
      <c r="C18" s="106"/>
      <c r="D18" s="109" t="s">
        <v>57</v>
      </c>
      <c r="E18" s="106"/>
      <c r="F18" s="106" t="s">
        <v>106</v>
      </c>
      <c r="G18" s="106"/>
      <c r="H18" s="109">
        <v>18</v>
      </c>
      <c r="I18" s="106"/>
      <c r="J18" s="110">
        <v>110130407</v>
      </c>
      <c r="K18" s="111"/>
      <c r="L18" s="110" t="s">
        <v>57</v>
      </c>
      <c r="M18" s="111"/>
      <c r="N18" s="110">
        <v>110130407</v>
      </c>
      <c r="O18" s="111"/>
      <c r="P18" s="110">
        <v>843264383</v>
      </c>
      <c r="Q18" s="111"/>
      <c r="R18" s="110" t="s">
        <v>57</v>
      </c>
      <c r="S18" s="111"/>
      <c r="T18" s="110">
        <v>843264383</v>
      </c>
      <c r="V18" s="130">
        <v>1.32E-2</v>
      </c>
    </row>
    <row r="19" spans="2:22" s="36" customFormat="1" ht="23.25" customHeight="1">
      <c r="B19" s="108" t="s">
        <v>219</v>
      </c>
      <c r="C19" s="106"/>
      <c r="D19" s="109">
        <v>12</v>
      </c>
      <c r="E19" s="106"/>
      <c r="F19" s="106" t="s">
        <v>57</v>
      </c>
      <c r="G19" s="106"/>
      <c r="H19" s="109">
        <v>23</v>
      </c>
      <c r="I19" s="106"/>
      <c r="J19" s="110">
        <v>228493973</v>
      </c>
      <c r="K19" s="111"/>
      <c r="L19" s="110">
        <v>-47291</v>
      </c>
      <c r="M19" s="111"/>
      <c r="N19" s="110">
        <v>228541264</v>
      </c>
      <c r="O19" s="111"/>
      <c r="P19" s="110">
        <v>779180531</v>
      </c>
      <c r="Q19" s="111"/>
      <c r="R19" s="110">
        <v>898531</v>
      </c>
      <c r="S19" s="111"/>
      <c r="T19" s="110">
        <v>778282000</v>
      </c>
      <c r="V19" s="130"/>
    </row>
    <row r="20" spans="2:22" s="36" customFormat="1" ht="23.25" customHeight="1">
      <c r="B20" s="108" t="s">
        <v>162</v>
      </c>
      <c r="C20" s="106"/>
      <c r="D20" s="109" t="s">
        <v>57</v>
      </c>
      <c r="E20" s="106"/>
      <c r="F20" s="106" t="s">
        <v>164</v>
      </c>
      <c r="G20" s="106"/>
      <c r="H20" s="109">
        <v>17</v>
      </c>
      <c r="I20" s="106"/>
      <c r="J20" s="110">
        <v>102658783</v>
      </c>
      <c r="K20" s="111"/>
      <c r="L20" s="110" t="s">
        <v>57</v>
      </c>
      <c r="M20" s="111"/>
      <c r="N20" s="110">
        <v>102658783</v>
      </c>
      <c r="O20" s="111"/>
      <c r="P20" s="110">
        <v>726238905</v>
      </c>
      <c r="Q20" s="111"/>
      <c r="R20" s="110" t="s">
        <v>57</v>
      </c>
      <c r="S20" s="111"/>
      <c r="T20" s="110">
        <v>726238905</v>
      </c>
      <c r="V20" s="130"/>
    </row>
    <row r="21" spans="2:22" s="36" customFormat="1" ht="23.25" customHeight="1">
      <c r="B21" s="108" t="s">
        <v>236</v>
      </c>
      <c r="C21" s="106"/>
      <c r="D21" s="109">
        <v>13</v>
      </c>
      <c r="E21" s="106"/>
      <c r="F21" s="106" t="s">
        <v>57</v>
      </c>
      <c r="G21" s="106"/>
      <c r="H21" s="109">
        <v>23</v>
      </c>
      <c r="I21" s="106"/>
      <c r="J21" s="110">
        <v>163835594</v>
      </c>
      <c r="K21" s="111"/>
      <c r="L21" s="110">
        <v>-672279</v>
      </c>
      <c r="M21" s="111"/>
      <c r="N21" s="110">
        <v>164507873</v>
      </c>
      <c r="O21" s="111"/>
      <c r="P21" s="110">
        <v>667945114</v>
      </c>
      <c r="Q21" s="111"/>
      <c r="R21" s="110">
        <v>663373</v>
      </c>
      <c r="S21" s="111"/>
      <c r="T21" s="110">
        <v>667281741</v>
      </c>
      <c r="V21" s="130"/>
    </row>
    <row r="22" spans="2:22" s="36" customFormat="1" ht="23.25" customHeight="1">
      <c r="B22" s="108" t="s">
        <v>236</v>
      </c>
      <c r="C22" s="106"/>
      <c r="D22" s="109">
        <v>7</v>
      </c>
      <c r="E22" s="106"/>
      <c r="F22" s="106" t="s">
        <v>57</v>
      </c>
      <c r="G22" s="106"/>
      <c r="H22" s="109">
        <v>23</v>
      </c>
      <c r="I22" s="106"/>
      <c r="J22" s="110">
        <v>122465786</v>
      </c>
      <c r="K22" s="111"/>
      <c r="L22" s="110">
        <v>-310419</v>
      </c>
      <c r="M22" s="111"/>
      <c r="N22" s="110">
        <v>122776205</v>
      </c>
      <c r="O22" s="111"/>
      <c r="P22" s="110">
        <v>330410941</v>
      </c>
      <c r="Q22" s="111"/>
      <c r="R22" s="110">
        <v>43314</v>
      </c>
      <c r="S22" s="111"/>
      <c r="T22" s="110">
        <v>330367627</v>
      </c>
      <c r="V22" s="130">
        <v>1.21E-2</v>
      </c>
    </row>
    <row r="23" spans="2:22" s="36" customFormat="1" ht="23.25" customHeight="1">
      <c r="B23" s="108" t="s">
        <v>219</v>
      </c>
      <c r="C23" s="106"/>
      <c r="D23" s="109">
        <v>21</v>
      </c>
      <c r="E23" s="106"/>
      <c r="F23" s="106" t="s">
        <v>57</v>
      </c>
      <c r="G23" s="106"/>
      <c r="H23" s="109">
        <v>23</v>
      </c>
      <c r="I23" s="106"/>
      <c r="J23" s="110">
        <v>108767536</v>
      </c>
      <c r="K23" s="111"/>
      <c r="L23" s="110">
        <v>-41148</v>
      </c>
      <c r="M23" s="111"/>
      <c r="N23" s="110">
        <v>108808684</v>
      </c>
      <c r="O23" s="111"/>
      <c r="P23" s="110">
        <v>249589855</v>
      </c>
      <c r="Q23" s="111"/>
      <c r="R23" s="110">
        <v>411481</v>
      </c>
      <c r="S23" s="111"/>
      <c r="T23" s="110">
        <v>249178374</v>
      </c>
      <c r="V23" s="130"/>
    </row>
    <row r="24" spans="2:22" s="36" customFormat="1" ht="23.25" customHeight="1">
      <c r="B24" s="108" t="s">
        <v>236</v>
      </c>
      <c r="C24" s="106"/>
      <c r="D24" s="109">
        <v>21</v>
      </c>
      <c r="E24" s="106"/>
      <c r="F24" s="106" t="s">
        <v>57</v>
      </c>
      <c r="G24" s="106"/>
      <c r="H24" s="109">
        <v>23</v>
      </c>
      <c r="I24" s="106"/>
      <c r="J24" s="110">
        <v>81917784</v>
      </c>
      <c r="K24" s="111"/>
      <c r="L24" s="110">
        <v>-254045</v>
      </c>
      <c r="M24" s="111"/>
      <c r="N24" s="110">
        <v>82171829</v>
      </c>
      <c r="O24" s="111"/>
      <c r="P24" s="110">
        <v>211095828</v>
      </c>
      <c r="Q24" s="111"/>
      <c r="R24" s="110">
        <v>323817</v>
      </c>
      <c r="S24" s="111"/>
      <c r="T24" s="110">
        <v>210772011</v>
      </c>
      <c r="V24" s="130"/>
    </row>
    <row r="25" spans="2:22" s="36" customFormat="1" ht="23.25" customHeight="1">
      <c r="B25" s="108" t="s">
        <v>112</v>
      </c>
      <c r="C25" s="106"/>
      <c r="D25" s="109">
        <v>9</v>
      </c>
      <c r="E25" s="106"/>
      <c r="F25" s="106" t="s">
        <v>57</v>
      </c>
      <c r="G25" s="106"/>
      <c r="H25" s="109">
        <v>23</v>
      </c>
      <c r="I25" s="106"/>
      <c r="J25" s="110">
        <v>132328749</v>
      </c>
      <c r="K25" s="111"/>
      <c r="L25" s="110">
        <v>746235</v>
      </c>
      <c r="M25" s="111"/>
      <c r="N25" s="110">
        <v>131582514</v>
      </c>
      <c r="O25" s="111"/>
      <c r="P25" s="110">
        <v>132328749</v>
      </c>
      <c r="Q25" s="111"/>
      <c r="R25" s="110">
        <v>746235</v>
      </c>
      <c r="S25" s="111"/>
      <c r="T25" s="110">
        <v>131582514</v>
      </c>
      <c r="V25" s="130"/>
    </row>
    <row r="26" spans="2:22" s="36" customFormat="1" ht="23.25" customHeight="1">
      <c r="B26" s="108" t="s">
        <v>236</v>
      </c>
      <c r="C26" s="106"/>
      <c r="D26" s="109">
        <v>27</v>
      </c>
      <c r="E26" s="106"/>
      <c r="F26" s="106" t="s">
        <v>57</v>
      </c>
      <c r="G26" s="106"/>
      <c r="H26" s="109">
        <v>23</v>
      </c>
      <c r="I26" s="106"/>
      <c r="J26" s="110">
        <v>96410958</v>
      </c>
      <c r="K26" s="111"/>
      <c r="L26" s="110">
        <v>1612866</v>
      </c>
      <c r="M26" s="111"/>
      <c r="N26" s="110">
        <v>94798092</v>
      </c>
      <c r="O26" s="111"/>
      <c r="P26" s="110">
        <v>96410958</v>
      </c>
      <c r="Q26" s="111"/>
      <c r="R26" s="110">
        <v>1612866</v>
      </c>
      <c r="S26" s="111"/>
      <c r="T26" s="110">
        <v>94798092</v>
      </c>
      <c r="V26" s="130"/>
    </row>
    <row r="27" spans="2:22" s="36" customFormat="1" ht="23.25" customHeight="1">
      <c r="B27" s="108" t="s">
        <v>160</v>
      </c>
      <c r="C27" s="106"/>
      <c r="D27" s="109" t="s">
        <v>57</v>
      </c>
      <c r="E27" s="106"/>
      <c r="F27" s="106" t="s">
        <v>161</v>
      </c>
      <c r="G27" s="106"/>
      <c r="H27" s="109">
        <v>18</v>
      </c>
      <c r="I27" s="106"/>
      <c r="J27" s="110">
        <v>0</v>
      </c>
      <c r="K27" s="111"/>
      <c r="L27" s="110" t="s">
        <v>57</v>
      </c>
      <c r="M27" s="111"/>
      <c r="N27" s="110">
        <v>0</v>
      </c>
      <c r="O27" s="111"/>
      <c r="P27" s="110">
        <v>20348385</v>
      </c>
      <c r="Q27" s="111"/>
      <c r="R27" s="110" t="s">
        <v>57</v>
      </c>
      <c r="S27" s="111"/>
      <c r="T27" s="110">
        <v>20348385</v>
      </c>
      <c r="V27" s="130"/>
    </row>
    <row r="28" spans="2:22" s="36" customFormat="1" ht="23.25" customHeight="1">
      <c r="B28" s="108" t="s">
        <v>214</v>
      </c>
      <c r="C28" s="106"/>
      <c r="D28" s="109">
        <v>9</v>
      </c>
      <c r="E28" s="106"/>
      <c r="F28" s="106" t="s">
        <v>57</v>
      </c>
      <c r="G28" s="106"/>
      <c r="H28" s="109">
        <v>0</v>
      </c>
      <c r="I28" s="106"/>
      <c r="J28" s="110">
        <v>0</v>
      </c>
      <c r="K28" s="111"/>
      <c r="L28" s="110">
        <v>0</v>
      </c>
      <c r="M28" s="111"/>
      <c r="N28" s="110">
        <v>0</v>
      </c>
      <c r="O28" s="111"/>
      <c r="P28" s="110">
        <v>625327</v>
      </c>
      <c r="Q28" s="111"/>
      <c r="R28" s="110">
        <v>0</v>
      </c>
      <c r="S28" s="111"/>
      <c r="T28" s="110">
        <v>625327</v>
      </c>
      <c r="V28" s="130"/>
    </row>
    <row r="29" spans="2:22" s="36" customFormat="1" ht="23.25" customHeight="1">
      <c r="B29" s="108" t="s">
        <v>219</v>
      </c>
      <c r="C29" s="106"/>
      <c r="D29" s="109">
        <v>18</v>
      </c>
      <c r="E29" s="106"/>
      <c r="F29" s="106" t="s">
        <v>57</v>
      </c>
      <c r="G29" s="106"/>
      <c r="H29" s="109">
        <v>0</v>
      </c>
      <c r="I29" s="106"/>
      <c r="J29" s="110">
        <v>4119</v>
      </c>
      <c r="K29" s="111"/>
      <c r="L29" s="110">
        <v>0</v>
      </c>
      <c r="M29" s="111"/>
      <c r="N29" s="110">
        <v>4119</v>
      </c>
      <c r="O29" s="111"/>
      <c r="P29" s="110">
        <v>611404</v>
      </c>
      <c r="Q29" s="111"/>
      <c r="R29" s="110">
        <v>0</v>
      </c>
      <c r="S29" s="111"/>
      <c r="T29" s="110">
        <v>611404</v>
      </c>
      <c r="V29" s="130"/>
    </row>
    <row r="30" spans="2:22" s="36" customFormat="1" ht="23.25" customHeight="1">
      <c r="B30" s="108" t="s">
        <v>130</v>
      </c>
      <c r="C30" s="106"/>
      <c r="D30" s="109">
        <v>13</v>
      </c>
      <c r="E30" s="106"/>
      <c r="F30" s="106" t="s">
        <v>57</v>
      </c>
      <c r="G30" s="106"/>
      <c r="H30" s="109">
        <v>0</v>
      </c>
      <c r="I30" s="106"/>
      <c r="J30" s="110">
        <v>30122</v>
      </c>
      <c r="K30" s="111"/>
      <c r="L30" s="110">
        <v>0</v>
      </c>
      <c r="M30" s="111"/>
      <c r="N30" s="110">
        <v>30122</v>
      </c>
      <c r="O30" s="111"/>
      <c r="P30" s="110">
        <v>178788</v>
      </c>
      <c r="Q30" s="111"/>
      <c r="R30" s="110">
        <v>0</v>
      </c>
      <c r="S30" s="111"/>
      <c r="T30" s="110">
        <v>178788</v>
      </c>
      <c r="V30" s="130"/>
    </row>
    <row r="31" spans="2:22" s="36" customFormat="1" ht="23.25" customHeight="1">
      <c r="B31" s="108" t="s">
        <v>236</v>
      </c>
      <c r="C31" s="106"/>
      <c r="D31" s="109">
        <v>12</v>
      </c>
      <c r="E31" s="106"/>
      <c r="F31" s="106" t="s">
        <v>57</v>
      </c>
      <c r="G31" s="106"/>
      <c r="H31" s="109">
        <v>0</v>
      </c>
      <c r="I31" s="106"/>
      <c r="J31" s="110">
        <v>112234</v>
      </c>
      <c r="K31" s="111"/>
      <c r="L31" s="110">
        <v>0</v>
      </c>
      <c r="M31" s="111"/>
      <c r="N31" s="110">
        <v>112234</v>
      </c>
      <c r="O31" s="111"/>
      <c r="P31" s="110">
        <v>112314</v>
      </c>
      <c r="Q31" s="111"/>
      <c r="R31" s="110">
        <v>0</v>
      </c>
      <c r="S31" s="111"/>
      <c r="T31" s="110">
        <v>112314</v>
      </c>
      <c r="V31" s="130"/>
    </row>
    <row r="32" spans="2:22" s="36" customFormat="1" ht="23.25" customHeight="1">
      <c r="B32" s="108" t="s">
        <v>165</v>
      </c>
      <c r="C32" s="106"/>
      <c r="D32" s="109">
        <v>20</v>
      </c>
      <c r="E32" s="106"/>
      <c r="F32" s="106" t="s">
        <v>57</v>
      </c>
      <c r="G32" s="106"/>
      <c r="H32" s="109">
        <v>0</v>
      </c>
      <c r="I32" s="106"/>
      <c r="J32" s="110">
        <v>1930</v>
      </c>
      <c r="K32" s="111"/>
      <c r="L32" s="110">
        <v>0</v>
      </c>
      <c r="M32" s="111"/>
      <c r="N32" s="110">
        <v>1930</v>
      </c>
      <c r="O32" s="111"/>
      <c r="P32" s="110">
        <v>41919</v>
      </c>
      <c r="Q32" s="111"/>
      <c r="R32" s="110">
        <v>0</v>
      </c>
      <c r="S32" s="111"/>
      <c r="T32" s="110">
        <v>41919</v>
      </c>
      <c r="V32" s="130">
        <v>1.14E-2</v>
      </c>
    </row>
    <row r="33" spans="2:22" s="36" customFormat="1" ht="23.25" customHeight="1">
      <c r="B33" s="108" t="s">
        <v>45</v>
      </c>
      <c r="C33" s="106"/>
      <c r="D33" s="109">
        <v>27</v>
      </c>
      <c r="E33" s="106"/>
      <c r="F33" s="106" t="s">
        <v>57</v>
      </c>
      <c r="G33" s="106"/>
      <c r="H33" s="109">
        <v>0</v>
      </c>
      <c r="I33" s="106"/>
      <c r="J33" s="110">
        <v>4092</v>
      </c>
      <c r="K33" s="111"/>
      <c r="L33" s="110">
        <v>0</v>
      </c>
      <c r="M33" s="111"/>
      <c r="N33" s="110">
        <v>4092</v>
      </c>
      <c r="O33" s="111"/>
      <c r="P33" s="110">
        <v>30805</v>
      </c>
      <c r="Q33" s="111"/>
      <c r="R33" s="110">
        <v>0</v>
      </c>
      <c r="S33" s="111"/>
      <c r="T33" s="110">
        <v>30805</v>
      </c>
      <c r="V33" s="130"/>
    </row>
    <row r="34" spans="2:22" s="36" customFormat="1" ht="23.25" customHeight="1">
      <c r="B34" s="108" t="s">
        <v>134</v>
      </c>
      <c r="C34" s="106"/>
      <c r="D34" s="109">
        <v>13</v>
      </c>
      <c r="E34" s="106"/>
      <c r="F34" s="106" t="s">
        <v>57</v>
      </c>
      <c r="G34" s="106"/>
      <c r="H34" s="109">
        <v>0</v>
      </c>
      <c r="I34" s="106"/>
      <c r="J34" s="110">
        <v>0</v>
      </c>
      <c r="K34" s="111"/>
      <c r="L34" s="110">
        <v>0</v>
      </c>
      <c r="M34" s="111"/>
      <c r="N34" s="110">
        <v>0</v>
      </c>
      <c r="O34" s="111"/>
      <c r="P34" s="110">
        <v>30122</v>
      </c>
      <c r="Q34" s="111"/>
      <c r="R34" s="110">
        <v>0</v>
      </c>
      <c r="S34" s="111"/>
      <c r="T34" s="110">
        <v>30122</v>
      </c>
      <c r="V34" s="130"/>
    </row>
    <row r="35" spans="2:22" s="36" customFormat="1" ht="23.25" customHeight="1">
      <c r="B35" s="108" t="s">
        <v>45</v>
      </c>
      <c r="C35" s="106"/>
      <c r="D35" s="109">
        <v>24</v>
      </c>
      <c r="E35" s="106"/>
      <c r="F35" s="106" t="s">
        <v>57</v>
      </c>
      <c r="G35" s="106"/>
      <c r="H35" s="109">
        <v>0</v>
      </c>
      <c r="I35" s="106"/>
      <c r="J35" s="110">
        <v>2972</v>
      </c>
      <c r="K35" s="111"/>
      <c r="L35" s="110">
        <v>0</v>
      </c>
      <c r="M35" s="111"/>
      <c r="N35" s="110">
        <v>2972</v>
      </c>
      <c r="O35" s="111"/>
      <c r="P35" s="110">
        <v>18253</v>
      </c>
      <c r="Q35" s="111"/>
      <c r="R35" s="110">
        <v>0</v>
      </c>
      <c r="S35" s="111"/>
      <c r="T35" s="110">
        <v>18253</v>
      </c>
      <c r="V35" s="130"/>
    </row>
    <row r="36" spans="2:22" s="36" customFormat="1" ht="23.25" customHeight="1">
      <c r="B36" s="108" t="s">
        <v>112</v>
      </c>
      <c r="C36" s="106"/>
      <c r="D36" s="109">
        <v>21</v>
      </c>
      <c r="E36" s="106"/>
      <c r="F36" s="106" t="s">
        <v>57</v>
      </c>
      <c r="G36" s="106"/>
      <c r="H36" s="109">
        <v>0</v>
      </c>
      <c r="I36" s="106"/>
      <c r="J36" s="110">
        <v>0</v>
      </c>
      <c r="K36" s="111"/>
      <c r="L36" s="110">
        <v>0</v>
      </c>
      <c r="M36" s="111"/>
      <c r="N36" s="110">
        <v>0</v>
      </c>
      <c r="O36" s="111"/>
      <c r="P36" s="110">
        <v>17247</v>
      </c>
      <c r="Q36" s="111"/>
      <c r="R36" s="110">
        <v>0</v>
      </c>
      <c r="S36" s="111"/>
      <c r="T36" s="110">
        <v>17247</v>
      </c>
      <c r="V36" s="130"/>
    </row>
    <row r="37" spans="2:22" s="36" customFormat="1" ht="23.25" customHeight="1">
      <c r="B37" s="108" t="s">
        <v>141</v>
      </c>
      <c r="C37" s="106"/>
      <c r="D37" s="109">
        <v>17</v>
      </c>
      <c r="E37" s="106"/>
      <c r="F37" s="106" t="s">
        <v>57</v>
      </c>
      <c r="G37" s="106"/>
      <c r="H37" s="109">
        <v>0</v>
      </c>
      <c r="I37" s="106"/>
      <c r="J37" s="110">
        <v>1315</v>
      </c>
      <c r="K37" s="111"/>
      <c r="L37" s="110">
        <v>0</v>
      </c>
      <c r="M37" s="111"/>
      <c r="N37" s="110">
        <v>1315</v>
      </c>
      <c r="O37" s="111"/>
      <c r="P37" s="110">
        <v>12682</v>
      </c>
      <c r="Q37" s="111"/>
      <c r="R37" s="110">
        <v>0</v>
      </c>
      <c r="S37" s="111"/>
      <c r="T37" s="110">
        <v>12682</v>
      </c>
      <c r="V37" s="130">
        <v>8.8999999999999999E-3</v>
      </c>
    </row>
    <row r="38" spans="2:22" s="36" customFormat="1" ht="24.75" customHeight="1">
      <c r="B38" s="108" t="s">
        <v>110</v>
      </c>
      <c r="C38" s="106"/>
      <c r="D38" s="109">
        <v>18</v>
      </c>
      <c r="E38" s="106"/>
      <c r="F38" s="106" t="s">
        <v>57</v>
      </c>
      <c r="G38" s="106"/>
      <c r="H38" s="109">
        <v>0</v>
      </c>
      <c r="I38" s="106"/>
      <c r="J38" s="110">
        <v>1747</v>
      </c>
      <c r="K38" s="111"/>
      <c r="L38" s="110">
        <v>0</v>
      </c>
      <c r="M38" s="111"/>
      <c r="N38" s="110">
        <v>1747</v>
      </c>
      <c r="O38" s="111"/>
      <c r="P38" s="110">
        <v>11237</v>
      </c>
      <c r="Q38" s="111"/>
      <c r="R38" s="110">
        <v>0</v>
      </c>
      <c r="S38" s="111"/>
      <c r="T38" s="110">
        <v>11237</v>
      </c>
      <c r="V38" s="130"/>
    </row>
    <row r="39" spans="2:22" s="36" customFormat="1" ht="24.75" customHeight="1">
      <c r="B39" s="108" t="s">
        <v>111</v>
      </c>
      <c r="C39" s="106"/>
      <c r="D39" s="109">
        <v>23</v>
      </c>
      <c r="E39" s="106"/>
      <c r="F39" s="106" t="s">
        <v>57</v>
      </c>
      <c r="G39" s="106"/>
      <c r="H39" s="109">
        <v>0</v>
      </c>
      <c r="I39" s="106"/>
      <c r="J39" s="110">
        <v>1816</v>
      </c>
      <c r="K39" s="111"/>
      <c r="L39" s="110">
        <v>0</v>
      </c>
      <c r="M39" s="111"/>
      <c r="N39" s="110">
        <v>1816</v>
      </c>
      <c r="O39" s="111"/>
      <c r="P39" s="110">
        <v>6871</v>
      </c>
      <c r="Q39" s="111"/>
      <c r="R39" s="110">
        <v>0</v>
      </c>
      <c r="S39" s="111"/>
      <c r="T39" s="110">
        <v>6871</v>
      </c>
      <c r="V39" s="130"/>
    </row>
    <row r="40" spans="2:22" s="36" customFormat="1" ht="24.75" customHeight="1">
      <c r="B40" s="108" t="s">
        <v>130</v>
      </c>
      <c r="C40" s="106"/>
      <c r="D40" s="109">
        <v>13</v>
      </c>
      <c r="E40" s="106"/>
      <c r="F40" s="106" t="s">
        <v>57</v>
      </c>
      <c r="G40" s="106"/>
      <c r="H40" s="109">
        <v>0</v>
      </c>
      <c r="I40" s="106"/>
      <c r="J40" s="110">
        <v>725</v>
      </c>
      <c r="K40" s="111"/>
      <c r="L40" s="110">
        <v>0</v>
      </c>
      <c r="M40" s="111"/>
      <c r="N40" s="110">
        <v>725</v>
      </c>
      <c r="O40" s="111"/>
      <c r="P40" s="110">
        <v>4371</v>
      </c>
      <c r="Q40" s="111"/>
      <c r="R40" s="110">
        <v>0</v>
      </c>
      <c r="S40" s="111"/>
      <c r="T40" s="110">
        <v>4371</v>
      </c>
      <c r="V40" s="130"/>
    </row>
    <row r="41" spans="2:22" s="36" customFormat="1" ht="24.75" customHeight="1">
      <c r="B41" s="108" t="s">
        <v>107</v>
      </c>
      <c r="C41" s="106"/>
      <c r="D41" s="109">
        <v>18</v>
      </c>
      <c r="E41" s="106"/>
      <c r="F41" s="106" t="s">
        <v>57</v>
      </c>
      <c r="G41" s="106"/>
      <c r="H41" s="109">
        <v>0</v>
      </c>
      <c r="I41" s="106"/>
      <c r="J41" s="110">
        <v>425</v>
      </c>
      <c r="K41" s="111"/>
      <c r="L41" s="110">
        <v>0</v>
      </c>
      <c r="M41" s="111"/>
      <c r="N41" s="110">
        <v>425</v>
      </c>
      <c r="O41" s="111"/>
      <c r="P41" s="110">
        <v>2947</v>
      </c>
      <c r="Q41" s="111"/>
      <c r="R41" s="110">
        <v>0</v>
      </c>
      <c r="S41" s="111"/>
      <c r="T41" s="110">
        <v>2947</v>
      </c>
      <c r="V41" s="130"/>
    </row>
    <row r="42" spans="2:22" s="36" customFormat="1" ht="21.75" customHeight="1">
      <c r="B42" s="106"/>
      <c r="C42" s="106"/>
      <c r="D42" s="109"/>
      <c r="E42" s="106"/>
      <c r="F42" s="106"/>
      <c r="G42" s="106"/>
      <c r="H42" s="109"/>
      <c r="I42" s="106"/>
      <c r="J42" s="110"/>
      <c r="K42" s="111"/>
      <c r="L42" s="110">
        <v>0</v>
      </c>
      <c r="M42" s="111"/>
      <c r="N42" s="110"/>
      <c r="O42" s="111"/>
      <c r="P42" s="110"/>
      <c r="Q42" s="111"/>
      <c r="R42" s="110"/>
      <c r="S42" s="111"/>
      <c r="T42" s="110"/>
      <c r="V42" s="130">
        <v>-2.8E-3</v>
      </c>
    </row>
    <row r="43" spans="2:22" s="36" customFormat="1" ht="21.75" customHeight="1" thickBot="1">
      <c r="B43" s="180" t="s">
        <v>84</v>
      </c>
      <c r="C43" s="180"/>
      <c r="D43" s="180"/>
      <c r="E43" s="180"/>
      <c r="F43" s="180"/>
      <c r="G43" s="180"/>
      <c r="H43" s="180"/>
      <c r="I43" s="106"/>
      <c r="J43" s="112">
        <f>SUM(J10:J41)</f>
        <v>3953513839</v>
      </c>
      <c r="K43" s="112"/>
      <c r="L43" s="112">
        <f>SUM(L11:L42)</f>
        <v>-1891403</v>
      </c>
      <c r="M43" s="112"/>
      <c r="N43" s="112">
        <f>SUM(N10:N41)</f>
        <v>3955405242</v>
      </c>
      <c r="O43" s="112"/>
      <c r="P43" s="112">
        <f>SUM(P10:P41)</f>
        <v>23378399203</v>
      </c>
      <c r="Q43" s="112"/>
      <c r="R43" s="112">
        <f>SUM(R10:R41)</f>
        <v>11413526</v>
      </c>
      <c r="S43" s="112"/>
      <c r="T43" s="112">
        <f>SUM(T10:T41)</f>
        <v>23366985677</v>
      </c>
      <c r="V43" s="130">
        <v>-6.1000000000000004E-3</v>
      </c>
    </row>
    <row r="44" spans="2:22" ht="21.75" customHeight="1" thickTop="1"/>
    <row r="45" spans="2:22" ht="21.75" customHeight="1">
      <c r="L45" s="121"/>
      <c r="V45" s="35">
        <f>SUM(V10:V43)</f>
        <v>0.33700000000000002</v>
      </c>
    </row>
    <row r="46" spans="2:22" ht="21.75" customHeight="1">
      <c r="J46" s="60">
        <v>9</v>
      </c>
    </row>
  </sheetData>
  <sortState xmlns:xlrd2="http://schemas.microsoft.com/office/spreadsheetml/2017/richdata2" ref="B10:T41">
    <sortCondition descending="1" ref="T10:T41"/>
  </sortState>
  <mergeCells count="18">
    <mergeCell ref="B6:P6"/>
    <mergeCell ref="B8:H8"/>
    <mergeCell ref="B2:T2"/>
    <mergeCell ref="B3:T3"/>
    <mergeCell ref="B4:T4"/>
    <mergeCell ref="B43:H43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1"/>
  <sheetViews>
    <sheetView rightToLeft="1" zoomScale="85" zoomScaleNormal="85" zoomScaleSheetLayoutView="70" workbookViewId="0">
      <selection activeCell="T11" sqref="T11"/>
    </sheetView>
  </sheetViews>
  <sheetFormatPr defaultRowHeight="21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2:28" ht="35.25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</row>
    <row r="4" spans="2:28" ht="35.25">
      <c r="B4" s="185" t="s">
        <v>265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7" spans="2:28" s="2" customFormat="1" ht="30">
      <c r="B7" s="14" t="s">
        <v>117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K8" s="150" t="s">
        <v>50</v>
      </c>
      <c r="L8" s="150" t="s">
        <v>50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  <c r="S8" s="150" t="s">
        <v>51</v>
      </c>
      <c r="T8" s="150" t="s">
        <v>51</v>
      </c>
      <c r="U8" s="150" t="s">
        <v>51</v>
      </c>
      <c r="V8" s="150" t="s">
        <v>51</v>
      </c>
    </row>
    <row r="9" spans="2:28" s="43" customFormat="1" ht="55.5" customHeight="1">
      <c r="B9" s="149" t="s">
        <v>1</v>
      </c>
      <c r="D9" s="186" t="s">
        <v>69</v>
      </c>
      <c r="E9" s="44"/>
      <c r="F9" s="186" t="s">
        <v>70</v>
      </c>
      <c r="G9" s="44"/>
      <c r="H9" s="186" t="s">
        <v>71</v>
      </c>
      <c r="I9" s="44"/>
      <c r="J9" s="186" t="s">
        <v>41</v>
      </c>
      <c r="K9" s="44"/>
      <c r="L9" s="186" t="s">
        <v>72</v>
      </c>
      <c r="N9" s="186" t="s">
        <v>69</v>
      </c>
      <c r="O9" s="44"/>
      <c r="P9" s="186" t="s">
        <v>70</v>
      </c>
      <c r="Q9" s="44"/>
      <c r="R9" s="186" t="s">
        <v>71</v>
      </c>
      <c r="S9" s="44"/>
      <c r="T9" s="186" t="s">
        <v>41</v>
      </c>
      <c r="U9" s="44"/>
      <c r="V9" s="186" t="s">
        <v>72</v>
      </c>
    </row>
    <row r="10" spans="2:28">
      <c r="B10" s="4" t="s">
        <v>181</v>
      </c>
      <c r="D10" s="29">
        <v>0</v>
      </c>
      <c r="F10" s="29">
        <v>0</v>
      </c>
      <c r="H10" s="29">
        <v>0</v>
      </c>
      <c r="J10" s="29">
        <v>0</v>
      </c>
      <c r="L10" s="48">
        <v>0</v>
      </c>
      <c r="N10" s="29">
        <v>37466400</v>
      </c>
      <c r="P10" s="29">
        <v>0</v>
      </c>
      <c r="R10" s="29">
        <v>2976630534</v>
      </c>
      <c r="T10" s="29">
        <v>3014096934</v>
      </c>
      <c r="V10" s="42">
        <v>5.4300000000000001E-2</v>
      </c>
    </row>
    <row r="11" spans="2:28">
      <c r="B11" s="4" t="s">
        <v>193</v>
      </c>
      <c r="D11" s="29">
        <v>0</v>
      </c>
      <c r="F11" s="29">
        <v>0</v>
      </c>
      <c r="H11" s="29">
        <v>0</v>
      </c>
      <c r="J11" s="29">
        <v>0</v>
      </c>
      <c r="L11" s="48">
        <v>0</v>
      </c>
      <c r="N11" s="29">
        <v>0</v>
      </c>
      <c r="P11" s="29">
        <v>0</v>
      </c>
      <c r="R11" s="29">
        <v>1665032823</v>
      </c>
      <c r="T11" s="29">
        <v>1665032823</v>
      </c>
      <c r="V11" s="42">
        <v>0.03</v>
      </c>
    </row>
    <row r="12" spans="2:28">
      <c r="B12" s="4" t="s">
        <v>196</v>
      </c>
      <c r="D12" s="29">
        <v>0</v>
      </c>
      <c r="F12" s="29">
        <v>0</v>
      </c>
      <c r="H12" s="29">
        <v>0</v>
      </c>
      <c r="J12" s="29">
        <v>0</v>
      </c>
      <c r="L12" s="48">
        <v>0</v>
      </c>
      <c r="N12" s="29">
        <v>338500000</v>
      </c>
      <c r="P12" s="29">
        <v>0</v>
      </c>
      <c r="R12" s="29">
        <v>823226291</v>
      </c>
      <c r="T12" s="29">
        <v>1161726291</v>
      </c>
      <c r="V12" s="42">
        <v>2.0899999999999998E-2</v>
      </c>
    </row>
    <row r="13" spans="2:28">
      <c r="B13" s="4" t="s">
        <v>195</v>
      </c>
      <c r="D13" s="29">
        <v>0</v>
      </c>
      <c r="F13" s="29">
        <v>-361337174</v>
      </c>
      <c r="H13" s="29">
        <v>105400493</v>
      </c>
      <c r="J13" s="29">
        <v>-255936681</v>
      </c>
      <c r="L13" s="48">
        <v>-4.36E-2</v>
      </c>
      <c r="N13" s="29">
        <v>0</v>
      </c>
      <c r="P13" s="29">
        <v>258850620</v>
      </c>
      <c r="R13" s="29">
        <v>734904436</v>
      </c>
      <c r="T13" s="29">
        <v>993755056</v>
      </c>
      <c r="V13" s="42">
        <v>1.7899999999999999E-2</v>
      </c>
    </row>
    <row r="14" spans="2:28">
      <c r="B14" s="4" t="s">
        <v>178</v>
      </c>
      <c r="D14" s="29">
        <v>0</v>
      </c>
      <c r="F14" s="29">
        <v>-609949080</v>
      </c>
      <c r="H14" s="29">
        <v>0</v>
      </c>
      <c r="J14" s="29">
        <v>-609949080</v>
      </c>
      <c r="L14" s="48">
        <v>-0.10390000000000001</v>
      </c>
      <c r="N14" s="29">
        <v>1040000000</v>
      </c>
      <c r="P14" s="29">
        <v>-186086160</v>
      </c>
      <c r="R14" s="29">
        <v>0</v>
      </c>
      <c r="T14" s="29">
        <v>853913840</v>
      </c>
      <c r="V14" s="42">
        <v>1.54E-2</v>
      </c>
    </row>
    <row r="15" spans="2:28">
      <c r="B15" s="4" t="s">
        <v>201</v>
      </c>
      <c r="D15" s="29">
        <v>0</v>
      </c>
      <c r="F15" s="29">
        <v>0</v>
      </c>
      <c r="H15" s="29">
        <v>-9037943</v>
      </c>
      <c r="J15" s="29">
        <v>-9037943</v>
      </c>
      <c r="L15" s="48">
        <v>-1.5E-3</v>
      </c>
      <c r="N15" s="29">
        <v>0</v>
      </c>
      <c r="P15" s="29">
        <v>0</v>
      </c>
      <c r="R15" s="29">
        <v>354097252</v>
      </c>
      <c r="T15" s="29">
        <v>354097252</v>
      </c>
      <c r="V15" s="42">
        <v>6.4000000000000003E-3</v>
      </c>
    </row>
    <row r="16" spans="2:28">
      <c r="B16" s="4" t="s">
        <v>152</v>
      </c>
      <c r="D16" s="29">
        <v>0</v>
      </c>
      <c r="F16" s="29">
        <v>-164788340</v>
      </c>
      <c r="H16" s="29">
        <v>0</v>
      </c>
      <c r="J16" s="29">
        <v>-164788340</v>
      </c>
      <c r="L16" s="48">
        <v>-2.81E-2</v>
      </c>
      <c r="N16" s="29">
        <v>405146080</v>
      </c>
      <c r="P16" s="29">
        <v>-81488739</v>
      </c>
      <c r="R16" s="29">
        <v>0</v>
      </c>
      <c r="T16" s="29">
        <v>323657341</v>
      </c>
      <c r="V16" s="42">
        <v>5.7999999999999996E-3</v>
      </c>
    </row>
    <row r="17" spans="2:22">
      <c r="B17" s="4" t="s">
        <v>202</v>
      </c>
      <c r="D17" s="29">
        <v>0</v>
      </c>
      <c r="F17" s="29">
        <v>-1103395500</v>
      </c>
      <c r="H17" s="29">
        <v>0</v>
      </c>
      <c r="J17" s="29">
        <v>-1103395500</v>
      </c>
      <c r="L17" s="48">
        <v>-0.188</v>
      </c>
      <c r="N17" s="29">
        <v>0</v>
      </c>
      <c r="P17" s="29">
        <v>-380688894</v>
      </c>
      <c r="R17" s="29">
        <v>676866581</v>
      </c>
      <c r="T17" s="29">
        <v>296177687</v>
      </c>
      <c r="V17" s="42">
        <v>5.3E-3</v>
      </c>
    </row>
    <row r="18" spans="2:22">
      <c r="B18" s="4" t="s">
        <v>154</v>
      </c>
      <c r="D18" s="29">
        <v>0</v>
      </c>
      <c r="F18" s="29">
        <v>0</v>
      </c>
      <c r="H18" s="29">
        <v>0</v>
      </c>
      <c r="J18" s="29">
        <v>0</v>
      </c>
      <c r="L18" s="48">
        <v>0</v>
      </c>
      <c r="N18" s="29">
        <v>0</v>
      </c>
      <c r="P18" s="29">
        <v>0</v>
      </c>
      <c r="R18" s="29">
        <v>35299354</v>
      </c>
      <c r="T18" s="29">
        <v>35299354</v>
      </c>
      <c r="V18" s="42">
        <v>5.9999999999999995E-4</v>
      </c>
    </row>
    <row r="19" spans="2:22">
      <c r="B19" s="4" t="s">
        <v>264</v>
      </c>
      <c r="D19" s="29">
        <v>0</v>
      </c>
      <c r="F19" s="29">
        <v>21062125</v>
      </c>
      <c r="H19" s="29">
        <v>0</v>
      </c>
      <c r="J19" s="29">
        <v>21062125</v>
      </c>
      <c r="L19" s="48">
        <v>3.5999999999999999E-3</v>
      </c>
      <c r="N19" s="29">
        <v>0</v>
      </c>
      <c r="P19" s="29">
        <v>21062125</v>
      </c>
      <c r="R19" s="29">
        <v>0</v>
      </c>
      <c r="T19" s="29">
        <v>21062125</v>
      </c>
      <c r="V19" s="42">
        <v>4.0000000000000002E-4</v>
      </c>
    </row>
    <row r="20" spans="2:22">
      <c r="B20" s="4" t="s">
        <v>197</v>
      </c>
      <c r="D20" s="29">
        <v>0</v>
      </c>
      <c r="F20" s="29">
        <v>0</v>
      </c>
      <c r="H20" s="29">
        <v>0</v>
      </c>
      <c r="J20" s="29">
        <v>0</v>
      </c>
      <c r="L20" s="48">
        <v>0</v>
      </c>
      <c r="N20" s="29">
        <v>0</v>
      </c>
      <c r="P20" s="29">
        <v>0</v>
      </c>
      <c r="R20" s="29">
        <v>6559540</v>
      </c>
      <c r="T20" s="29">
        <v>6559540</v>
      </c>
      <c r="V20" s="42">
        <v>1E-4</v>
      </c>
    </row>
    <row r="21" spans="2:22">
      <c r="B21" s="4" t="s">
        <v>261</v>
      </c>
      <c r="D21" s="29">
        <v>0</v>
      </c>
      <c r="F21" s="29">
        <v>2318865</v>
      </c>
      <c r="H21" s="29">
        <v>0</v>
      </c>
      <c r="J21" s="29">
        <v>2318865</v>
      </c>
      <c r="L21" s="48">
        <v>4.0000000000000002E-4</v>
      </c>
      <c r="N21" s="29">
        <v>0</v>
      </c>
      <c r="P21" s="29">
        <v>2318865</v>
      </c>
      <c r="R21" s="29">
        <v>0</v>
      </c>
      <c r="T21" s="29">
        <v>2318865</v>
      </c>
      <c r="V21" s="42">
        <v>0</v>
      </c>
    </row>
    <row r="22" spans="2:22">
      <c r="B22" s="4" t="s">
        <v>212</v>
      </c>
      <c r="D22" s="29">
        <v>0</v>
      </c>
      <c r="F22" s="29">
        <v>0</v>
      </c>
      <c r="H22" s="29">
        <v>0</v>
      </c>
      <c r="J22" s="29">
        <v>0</v>
      </c>
      <c r="L22" s="48">
        <v>0</v>
      </c>
      <c r="N22" s="29">
        <v>0</v>
      </c>
      <c r="P22" s="29">
        <v>0</v>
      </c>
      <c r="R22" s="29">
        <v>590986</v>
      </c>
      <c r="T22" s="29">
        <v>590986</v>
      </c>
      <c r="V22" s="42">
        <v>0</v>
      </c>
    </row>
    <row r="23" spans="2:22">
      <c r="B23" s="4" t="s">
        <v>171</v>
      </c>
      <c r="D23" s="29">
        <v>0</v>
      </c>
      <c r="F23" s="29">
        <v>0</v>
      </c>
      <c r="H23" s="29">
        <v>0</v>
      </c>
      <c r="J23" s="29">
        <v>0</v>
      </c>
      <c r="L23" s="48">
        <v>0</v>
      </c>
      <c r="N23" s="29">
        <v>0</v>
      </c>
      <c r="P23" s="29">
        <v>0</v>
      </c>
      <c r="R23" s="29">
        <v>91817</v>
      </c>
      <c r="T23" s="29">
        <v>91817</v>
      </c>
      <c r="V23" s="42">
        <v>0</v>
      </c>
    </row>
    <row r="24" spans="2:22">
      <c r="B24" s="4" t="s">
        <v>153</v>
      </c>
      <c r="D24" s="29">
        <v>0</v>
      </c>
      <c r="F24" s="29">
        <v>0</v>
      </c>
      <c r="H24" s="29">
        <v>0</v>
      </c>
      <c r="J24" s="29">
        <v>0</v>
      </c>
      <c r="L24" s="48">
        <v>0</v>
      </c>
      <c r="N24" s="29">
        <v>0</v>
      </c>
      <c r="P24" s="29">
        <v>0</v>
      </c>
      <c r="R24" s="29">
        <v>-9700</v>
      </c>
      <c r="T24" s="29">
        <v>-9700</v>
      </c>
      <c r="V24" s="42">
        <v>0</v>
      </c>
    </row>
    <row r="25" spans="2:22">
      <c r="B25" s="4" t="s">
        <v>155</v>
      </c>
      <c r="D25" s="29">
        <v>0</v>
      </c>
      <c r="F25" s="29">
        <v>0</v>
      </c>
      <c r="H25" s="29">
        <v>0</v>
      </c>
      <c r="J25" s="29">
        <v>0</v>
      </c>
      <c r="L25" s="48">
        <v>0</v>
      </c>
      <c r="N25" s="29">
        <v>0</v>
      </c>
      <c r="P25" s="29">
        <v>0</v>
      </c>
      <c r="R25" s="29">
        <v>-19662</v>
      </c>
      <c r="T25" s="29">
        <v>-19662</v>
      </c>
      <c r="V25" s="42">
        <v>0</v>
      </c>
    </row>
    <row r="26" spans="2:22">
      <c r="B26" s="4" t="s">
        <v>13</v>
      </c>
      <c r="D26" s="29">
        <v>0</v>
      </c>
      <c r="F26" s="29">
        <v>0</v>
      </c>
      <c r="H26" s="29">
        <v>0</v>
      </c>
      <c r="J26" s="29">
        <v>0</v>
      </c>
      <c r="L26" s="48">
        <v>0</v>
      </c>
      <c r="N26" s="29">
        <v>0</v>
      </c>
      <c r="P26" s="29">
        <v>0</v>
      </c>
      <c r="R26" s="29">
        <v>-478120</v>
      </c>
      <c r="T26" s="29">
        <v>-478120</v>
      </c>
      <c r="V26" s="42">
        <v>0</v>
      </c>
    </row>
    <row r="27" spans="2:22">
      <c r="B27" s="4" t="s">
        <v>263</v>
      </c>
      <c r="D27" s="29">
        <v>0</v>
      </c>
      <c r="F27" s="29">
        <v>-915735</v>
      </c>
      <c r="H27" s="29">
        <v>0</v>
      </c>
      <c r="J27" s="29">
        <v>-915735</v>
      </c>
      <c r="L27" s="48">
        <v>-2.0000000000000001E-4</v>
      </c>
      <c r="N27" s="29">
        <v>0</v>
      </c>
      <c r="P27" s="29">
        <v>-915735</v>
      </c>
      <c r="R27" s="29">
        <v>0</v>
      </c>
      <c r="T27" s="29">
        <v>-915735</v>
      </c>
      <c r="V27" s="42">
        <v>0</v>
      </c>
    </row>
    <row r="28" spans="2:22">
      <c r="B28" s="4" t="s">
        <v>262</v>
      </c>
      <c r="D28" s="29">
        <v>0</v>
      </c>
      <c r="F28" s="29">
        <v>-15127388</v>
      </c>
      <c r="H28" s="29">
        <v>0</v>
      </c>
      <c r="J28" s="29">
        <v>-15127388</v>
      </c>
      <c r="L28" s="48">
        <v>-2.5999999999999999E-3</v>
      </c>
      <c r="N28" s="29">
        <v>0</v>
      </c>
      <c r="P28" s="29">
        <v>-15127388</v>
      </c>
      <c r="R28" s="29">
        <v>0</v>
      </c>
      <c r="T28" s="29">
        <v>-15127388</v>
      </c>
      <c r="V28" s="42">
        <v>-2.9999999999999997E-4</v>
      </c>
    </row>
    <row r="29" spans="2:22">
      <c r="B29" s="4" t="s">
        <v>14</v>
      </c>
      <c r="D29" s="29">
        <v>0</v>
      </c>
      <c r="F29" s="29">
        <v>-247574613</v>
      </c>
      <c r="H29" s="29">
        <v>0</v>
      </c>
      <c r="J29" s="29">
        <v>-247574613</v>
      </c>
      <c r="L29" s="48">
        <v>-4.2200000000000001E-2</v>
      </c>
      <c r="N29" s="29">
        <v>566037500</v>
      </c>
      <c r="P29" s="29">
        <v>-585176359</v>
      </c>
      <c r="R29" s="29">
        <v>0</v>
      </c>
      <c r="T29" s="29">
        <v>-19138859</v>
      </c>
      <c r="V29" s="42">
        <v>-2.9999999999999997E-4</v>
      </c>
    </row>
    <row r="30" spans="2:22">
      <c r="B30" s="4" t="s">
        <v>156</v>
      </c>
      <c r="D30" s="29">
        <v>0</v>
      </c>
      <c r="F30" s="29">
        <v>0</v>
      </c>
      <c r="H30" s="29">
        <v>0</v>
      </c>
      <c r="J30" s="29">
        <v>0</v>
      </c>
      <c r="L30" s="48">
        <v>0</v>
      </c>
      <c r="N30" s="29">
        <v>0</v>
      </c>
      <c r="P30" s="29">
        <v>0</v>
      </c>
      <c r="R30" s="29">
        <v>-342698777</v>
      </c>
      <c r="T30" s="29">
        <v>-342698777</v>
      </c>
      <c r="V30" s="42">
        <v>-6.1999999999999998E-3</v>
      </c>
    </row>
    <row r="31" spans="2:22">
      <c r="B31" s="4" t="s">
        <v>235</v>
      </c>
      <c r="D31" s="29">
        <v>0</v>
      </c>
      <c r="F31" s="29">
        <v>0</v>
      </c>
      <c r="H31" s="29">
        <v>-531308456</v>
      </c>
      <c r="J31" s="29">
        <v>-531308456</v>
      </c>
      <c r="L31" s="48">
        <v>-9.0499999999999997E-2</v>
      </c>
      <c r="N31" s="29">
        <v>0</v>
      </c>
      <c r="P31" s="29">
        <v>0</v>
      </c>
      <c r="R31" s="29">
        <v>-531308456</v>
      </c>
      <c r="T31" s="29">
        <v>-531308456</v>
      </c>
      <c r="V31" s="42">
        <v>-9.5999999999999992E-3</v>
      </c>
    </row>
    <row r="32" spans="2:22">
      <c r="B32" s="4" t="s">
        <v>224</v>
      </c>
      <c r="D32" s="29">
        <v>0</v>
      </c>
      <c r="F32" s="29">
        <v>-95676</v>
      </c>
      <c r="H32" s="29">
        <v>-8461581</v>
      </c>
      <c r="J32" s="29">
        <v>-8557257</v>
      </c>
      <c r="L32" s="48">
        <v>-1.5E-3</v>
      </c>
      <c r="N32" s="29">
        <v>0</v>
      </c>
      <c r="P32" s="29">
        <v>-533697658</v>
      </c>
      <c r="R32" s="29">
        <v>-8461581</v>
      </c>
      <c r="T32" s="29">
        <v>-542159239</v>
      </c>
      <c r="V32" s="42">
        <v>-9.7999999999999997E-3</v>
      </c>
    </row>
    <row r="33" spans="2:22">
      <c r="B33" s="4" t="s">
        <v>234</v>
      </c>
      <c r="D33" s="29">
        <v>0</v>
      </c>
      <c r="F33" s="29">
        <v>-406868132</v>
      </c>
      <c r="H33" s="29">
        <v>0</v>
      </c>
      <c r="J33" s="29">
        <v>-406868132</v>
      </c>
      <c r="L33" s="48">
        <v>-6.93E-2</v>
      </c>
      <c r="N33" s="29">
        <v>0</v>
      </c>
      <c r="P33" s="29">
        <v>-1125908798</v>
      </c>
      <c r="R33" s="29">
        <v>0</v>
      </c>
      <c r="T33" s="29">
        <v>-1125908798</v>
      </c>
      <c r="V33" s="42">
        <v>-2.0299999999999999E-2</v>
      </c>
    </row>
    <row r="34" spans="2:22">
      <c r="B34" s="4" t="s">
        <v>180</v>
      </c>
      <c r="D34" s="29">
        <v>0</v>
      </c>
      <c r="F34" s="29">
        <v>-505474425</v>
      </c>
      <c r="H34" s="29">
        <v>-464218920</v>
      </c>
      <c r="J34" s="29">
        <v>-969693345</v>
      </c>
      <c r="L34" s="48">
        <v>-0.16520000000000001</v>
      </c>
      <c r="N34" s="29">
        <v>1800000000</v>
      </c>
      <c r="P34" s="29">
        <v>-3197361825</v>
      </c>
      <c r="R34" s="29">
        <v>-464218920</v>
      </c>
      <c r="T34" s="29">
        <v>-1861580745</v>
      </c>
      <c r="V34" s="42">
        <v>-3.3599999999999998E-2</v>
      </c>
    </row>
    <row r="35" spans="2:22">
      <c r="B35" s="4" t="s">
        <v>194</v>
      </c>
      <c r="D35" s="29">
        <v>0</v>
      </c>
      <c r="F35" s="29">
        <v>0</v>
      </c>
      <c r="H35" s="29">
        <v>-1596817064</v>
      </c>
      <c r="J35" s="29">
        <v>-1596817064</v>
      </c>
      <c r="L35" s="48">
        <v>-0.27210000000000001</v>
      </c>
      <c r="N35" s="29">
        <v>297000000</v>
      </c>
      <c r="P35" s="29">
        <v>0</v>
      </c>
      <c r="R35" s="29">
        <v>-2220031962</v>
      </c>
      <c r="T35" s="29">
        <v>-1923031962</v>
      </c>
      <c r="V35" s="42">
        <v>-3.4700000000000002E-2</v>
      </c>
    </row>
    <row r="36" spans="2:22" ht="29.25" customHeight="1">
      <c r="B36" s="4" t="s">
        <v>223</v>
      </c>
      <c r="D36" s="29">
        <v>0</v>
      </c>
      <c r="F36" s="29">
        <v>-854883000</v>
      </c>
      <c r="H36" s="29">
        <v>0</v>
      </c>
      <c r="J36" s="29">
        <v>-854883000</v>
      </c>
      <c r="L36" s="48">
        <v>-0.14560000000000001</v>
      </c>
      <c r="N36" s="29">
        <v>0</v>
      </c>
      <c r="P36" s="29">
        <v>-2502759452</v>
      </c>
      <c r="R36" s="29">
        <v>0</v>
      </c>
      <c r="T36" s="29">
        <v>-2502759452</v>
      </c>
      <c r="V36" s="42">
        <v>-4.5100000000000001E-2</v>
      </c>
    </row>
    <row r="37" spans="2:22">
      <c r="D37" s="29"/>
      <c r="F37" s="29"/>
      <c r="H37" s="29"/>
      <c r="J37" s="29"/>
      <c r="L37" s="48"/>
      <c r="N37" s="29"/>
      <c r="P37" s="29"/>
      <c r="R37" s="29"/>
      <c r="T37" s="29"/>
      <c r="V37" s="42"/>
    </row>
    <row r="38" spans="2:22" ht="21.75" thickBot="1">
      <c r="B38" s="46" t="s">
        <v>84</v>
      </c>
      <c r="D38" s="91">
        <f>SUM(D10:D36)</f>
        <v>0</v>
      </c>
      <c r="E38" s="6"/>
      <c r="F38" s="91">
        <f>SUM(F10:F36)</f>
        <v>-4247028073</v>
      </c>
      <c r="G38" s="6"/>
      <c r="H38" s="91">
        <f>SUM(H10:H36)</f>
        <v>-2504443471</v>
      </c>
      <c r="I38" s="6"/>
      <c r="J38" s="91">
        <f>SUM(J10:J36)</f>
        <v>-6751471544</v>
      </c>
      <c r="K38" s="6"/>
      <c r="L38" s="138">
        <f>SUM(L10:L37)</f>
        <v>-1.1503000000000001</v>
      </c>
      <c r="M38" s="6"/>
      <c r="N38" s="91">
        <f>SUM(N10:N36)</f>
        <v>4484149980</v>
      </c>
      <c r="O38" s="6"/>
      <c r="P38" s="91">
        <f>SUM(P10:P36)</f>
        <v>-8326979398</v>
      </c>
      <c r="Q38" s="6"/>
      <c r="R38" s="91">
        <f>SUM(R10:R36)</f>
        <v>3706072436</v>
      </c>
      <c r="S38" s="6"/>
      <c r="T38" s="91">
        <f>SUM(T10:T37)</f>
        <v>-136756982</v>
      </c>
      <c r="U38" s="6"/>
      <c r="V38" s="88">
        <f>SUM(V10:V36)</f>
        <v>-2.8000000000000178E-3</v>
      </c>
    </row>
    <row r="39" spans="2:22" ht="21.75" thickTop="1"/>
    <row r="40" spans="2:22" ht="30">
      <c r="L40" s="58">
        <v>10</v>
      </c>
      <c r="T40" s="29"/>
    </row>
    <row r="41" spans="2:22">
      <c r="T41" s="29"/>
    </row>
  </sheetData>
  <sortState xmlns:xlrd2="http://schemas.microsoft.com/office/spreadsheetml/2017/richdata2" ref="B10:V36">
    <sortCondition descending="1" ref="T10:T36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4"/>
  <sheetViews>
    <sheetView rightToLeft="1" view="pageBreakPreview" topLeftCell="A13" zoomScale="85" zoomScaleNormal="110" zoomScaleSheetLayoutView="85" workbookViewId="0">
      <selection activeCell="AC16" sqref="AC16"/>
    </sheetView>
  </sheetViews>
  <sheetFormatPr defaultRowHeight="21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>
      <c r="B4" s="148" t="s">
        <v>265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67.5" customHeight="1"/>
    <row r="6" spans="2:28" ht="30">
      <c r="B6" s="167" t="s">
        <v>118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0" customFormat="1" ht="24">
      <c r="B7" s="189" t="s">
        <v>1</v>
      </c>
      <c r="D7" s="188" t="s">
        <v>58</v>
      </c>
      <c r="E7" s="188" t="s">
        <v>58</v>
      </c>
      <c r="F7" s="188" t="s">
        <v>58</v>
      </c>
      <c r="G7" s="188" t="s">
        <v>58</v>
      </c>
      <c r="H7" s="188" t="s">
        <v>58</v>
      </c>
      <c r="J7" s="188" t="s">
        <v>50</v>
      </c>
      <c r="K7" s="188" t="s">
        <v>50</v>
      </c>
      <c r="L7" s="188" t="s">
        <v>50</v>
      </c>
      <c r="M7" s="188" t="s">
        <v>50</v>
      </c>
      <c r="N7" s="188" t="s">
        <v>50</v>
      </c>
      <c r="P7" s="188" t="s">
        <v>51</v>
      </c>
      <c r="Q7" s="188" t="s">
        <v>51</v>
      </c>
      <c r="R7" s="188" t="s">
        <v>51</v>
      </c>
      <c r="S7" s="188" t="s">
        <v>51</v>
      </c>
      <c r="T7" s="188" t="s">
        <v>51</v>
      </c>
    </row>
    <row r="8" spans="2:28" s="40" customFormat="1" ht="63.75" customHeight="1">
      <c r="B8" s="189" t="s">
        <v>1</v>
      </c>
      <c r="D8" s="187" t="s">
        <v>59</v>
      </c>
      <c r="E8" s="59"/>
      <c r="F8" s="187" t="s">
        <v>60</v>
      </c>
      <c r="G8" s="59"/>
      <c r="H8" s="187" t="s">
        <v>61</v>
      </c>
      <c r="J8" s="187" t="s">
        <v>62</v>
      </c>
      <c r="K8" s="59"/>
      <c r="L8" s="187" t="s">
        <v>55</v>
      </c>
      <c r="M8" s="59"/>
      <c r="N8" s="187" t="s">
        <v>63</v>
      </c>
      <c r="P8" s="187" t="s">
        <v>62</v>
      </c>
      <c r="Q8" s="59"/>
      <c r="R8" s="187" t="s">
        <v>55</v>
      </c>
      <c r="S8" s="59"/>
      <c r="T8" s="187" t="s">
        <v>63</v>
      </c>
    </row>
    <row r="9" spans="2:28" s="40" customFormat="1" ht="24">
      <c r="B9" s="131" t="s">
        <v>180</v>
      </c>
      <c r="D9" s="99" t="s">
        <v>243</v>
      </c>
      <c r="F9" s="99">
        <v>400000</v>
      </c>
      <c r="H9" s="99">
        <v>4500</v>
      </c>
      <c r="J9" s="99">
        <v>0</v>
      </c>
      <c r="L9" s="99">
        <v>0</v>
      </c>
      <c r="N9" s="99">
        <v>0</v>
      </c>
      <c r="P9" s="90">
        <v>1800000000</v>
      </c>
      <c r="R9" s="99">
        <v>0</v>
      </c>
      <c r="T9" s="90">
        <v>1800000000</v>
      </c>
    </row>
    <row r="10" spans="2:28" s="40" customFormat="1" ht="24">
      <c r="B10" s="131" t="s">
        <v>178</v>
      </c>
      <c r="D10" s="99" t="s">
        <v>244</v>
      </c>
      <c r="F10" s="99">
        <v>520000</v>
      </c>
      <c r="H10" s="99">
        <v>2000</v>
      </c>
      <c r="J10" s="99">
        <v>0</v>
      </c>
      <c r="L10" s="99">
        <v>0</v>
      </c>
      <c r="N10" s="99">
        <v>0</v>
      </c>
      <c r="P10" s="90">
        <v>1040000000</v>
      </c>
      <c r="R10" s="99">
        <v>0</v>
      </c>
      <c r="T10" s="90">
        <v>1040000000</v>
      </c>
    </row>
    <row r="11" spans="2:28" s="40" customFormat="1" ht="24">
      <c r="B11" s="131" t="s">
        <v>14</v>
      </c>
      <c r="D11" s="99" t="s">
        <v>245</v>
      </c>
      <c r="F11" s="99">
        <v>1132075</v>
      </c>
      <c r="H11" s="99">
        <v>500</v>
      </c>
      <c r="J11" s="99">
        <v>0</v>
      </c>
      <c r="L11" s="99">
        <v>0</v>
      </c>
      <c r="N11" s="99">
        <v>0</v>
      </c>
      <c r="P11" s="90">
        <v>566037500</v>
      </c>
      <c r="R11" s="99">
        <v>0</v>
      </c>
      <c r="T11" s="90">
        <v>566037500</v>
      </c>
    </row>
    <row r="12" spans="2:28" s="40" customFormat="1" ht="24">
      <c r="B12" s="131" t="s">
        <v>152</v>
      </c>
      <c r="D12" s="99" t="s">
        <v>246</v>
      </c>
      <c r="F12" s="99">
        <v>36434</v>
      </c>
      <c r="H12" s="99">
        <v>11120</v>
      </c>
      <c r="J12" s="99">
        <v>0</v>
      </c>
      <c r="L12" s="99">
        <v>0</v>
      </c>
      <c r="N12" s="99">
        <v>0</v>
      </c>
      <c r="P12" s="90">
        <v>405146080</v>
      </c>
      <c r="R12" s="99">
        <v>0</v>
      </c>
      <c r="T12" s="90">
        <v>405146080</v>
      </c>
    </row>
    <row r="13" spans="2:28" s="40" customFormat="1" ht="24">
      <c r="B13" s="131" t="s">
        <v>196</v>
      </c>
      <c r="D13" s="99" t="s">
        <v>161</v>
      </c>
      <c r="F13" s="99">
        <v>500000</v>
      </c>
      <c r="H13" s="99">
        <v>677</v>
      </c>
      <c r="J13" s="99">
        <v>0</v>
      </c>
      <c r="L13" s="99">
        <v>0</v>
      </c>
      <c r="N13" s="99">
        <v>0</v>
      </c>
      <c r="P13" s="90">
        <v>338500000</v>
      </c>
      <c r="R13" s="99">
        <v>0</v>
      </c>
      <c r="T13" s="90">
        <v>338500000</v>
      </c>
    </row>
    <row r="14" spans="2:28" s="40" customFormat="1" ht="24">
      <c r="B14" s="131" t="s">
        <v>194</v>
      </c>
      <c r="D14" s="99" t="s">
        <v>247</v>
      </c>
      <c r="F14" s="99">
        <v>27000</v>
      </c>
      <c r="H14" s="99">
        <v>11000</v>
      </c>
      <c r="J14" s="99">
        <v>0</v>
      </c>
      <c r="L14" s="99">
        <v>0</v>
      </c>
      <c r="N14" s="99">
        <v>0</v>
      </c>
      <c r="P14" s="90">
        <v>297000000</v>
      </c>
      <c r="R14" s="99">
        <v>0</v>
      </c>
      <c r="T14" s="90">
        <v>297000000</v>
      </c>
    </row>
    <row r="15" spans="2:28" s="40" customFormat="1" ht="24">
      <c r="B15" s="131" t="s">
        <v>181</v>
      </c>
      <c r="D15" s="99" t="s">
        <v>232</v>
      </c>
      <c r="F15" s="99">
        <v>93666</v>
      </c>
      <c r="H15" s="99">
        <v>400</v>
      </c>
      <c r="J15" s="99">
        <v>0</v>
      </c>
      <c r="L15" s="99">
        <v>0</v>
      </c>
      <c r="N15" s="99">
        <v>0</v>
      </c>
      <c r="P15" s="90">
        <v>37466400</v>
      </c>
      <c r="R15" s="99">
        <v>0</v>
      </c>
      <c r="T15" s="90">
        <v>37466400</v>
      </c>
    </row>
    <row r="16" spans="2:28" s="40" customFormat="1" ht="24">
      <c r="B16" s="99"/>
      <c r="C16" s="100"/>
      <c r="D16" s="99"/>
      <c r="E16" s="100"/>
      <c r="F16" s="99"/>
      <c r="G16" s="100"/>
      <c r="H16" s="99"/>
      <c r="I16" s="100"/>
      <c r="J16" s="99"/>
      <c r="K16" s="100"/>
      <c r="L16" s="127"/>
      <c r="M16" s="100"/>
      <c r="N16" s="99"/>
      <c r="O16" s="100"/>
      <c r="P16" s="99"/>
      <c r="Q16" s="100"/>
      <c r="R16" s="99"/>
      <c r="S16" s="100"/>
      <c r="T16" s="99"/>
      <c r="V16" s="129">
        <v>7.9000000000000008E-3</v>
      </c>
    </row>
    <row r="17" spans="2:22" ht="21.75" thickBot="1">
      <c r="B17" s="94" t="s">
        <v>84</v>
      </c>
      <c r="C17" s="135"/>
      <c r="D17" s="135"/>
      <c r="E17" s="135"/>
      <c r="F17" s="94">
        <f>SUM(F9:F16)</f>
        <v>2709175</v>
      </c>
      <c r="G17" s="94"/>
      <c r="H17" s="94">
        <f>SUM(H9:H16)</f>
        <v>30197</v>
      </c>
      <c r="I17" s="93"/>
      <c r="J17" s="92">
        <f>SUM(J9:J16)</f>
        <v>0</v>
      </c>
      <c r="K17" s="93"/>
      <c r="L17" s="92">
        <f>SUM(L9:L16)</f>
        <v>0</v>
      </c>
      <c r="M17" s="93"/>
      <c r="N17" s="92">
        <f>SUM(N9:N16)</f>
        <v>0</v>
      </c>
      <c r="O17" s="93"/>
      <c r="P17" s="92">
        <f>SUM(P9:P16)</f>
        <v>4484149980</v>
      </c>
      <c r="Q17" s="93"/>
      <c r="R17" s="92">
        <f>SUM(R9:R16)</f>
        <v>0</v>
      </c>
      <c r="S17" s="93"/>
      <c r="T17" s="92">
        <f>SUM(T9:T16)</f>
        <v>4484149980</v>
      </c>
      <c r="V17" s="122">
        <v>7.7999999999999996E-3</v>
      </c>
    </row>
    <row r="18" spans="2:22" ht="21.75" thickTop="1">
      <c r="L18"/>
      <c r="V18" s="122">
        <v>6.6E-3</v>
      </c>
    </row>
    <row r="19" spans="2:22" ht="30">
      <c r="J19" s="53">
        <v>11</v>
      </c>
      <c r="L19"/>
      <c r="V19" s="122">
        <v>5.1000000000000004E-3</v>
      </c>
    </row>
    <row r="20" spans="2:22">
      <c r="L20"/>
      <c r="V20" s="122">
        <v>4.1000000000000003E-3</v>
      </c>
    </row>
    <row r="21" spans="2:22">
      <c r="L21"/>
      <c r="V21" s="122">
        <v>2.7000000000000001E-3</v>
      </c>
    </row>
    <row r="22" spans="2:22">
      <c r="L22"/>
      <c r="V22" s="122">
        <v>1.6999999999999999E-3</v>
      </c>
    </row>
    <row r="23" spans="2:22">
      <c r="L23"/>
      <c r="V23" s="122">
        <v>1.4E-3</v>
      </c>
    </row>
    <row r="24" spans="2:22">
      <c r="L24"/>
      <c r="V24" s="122">
        <v>6.9999999999999999E-4</v>
      </c>
    </row>
    <row r="25" spans="2:22">
      <c r="L25"/>
      <c r="V25" s="122">
        <v>0</v>
      </c>
    </row>
    <row r="26" spans="2:22">
      <c r="L26"/>
      <c r="V26" s="122">
        <v>0</v>
      </c>
    </row>
    <row r="27" spans="2:22">
      <c r="L27"/>
      <c r="V27" s="122">
        <v>0</v>
      </c>
    </row>
    <row r="28" spans="2:22">
      <c r="L28"/>
      <c r="V28" s="122">
        <v>0</v>
      </c>
    </row>
    <row r="29" spans="2:22">
      <c r="L29"/>
      <c r="V29" s="122">
        <v>-1E-4</v>
      </c>
    </row>
    <row r="30" spans="2:22">
      <c r="L30"/>
      <c r="V30" s="122">
        <v>-1E-3</v>
      </c>
    </row>
    <row r="31" spans="2:22">
      <c r="L31"/>
      <c r="V31" s="122">
        <v>-2.8E-3</v>
      </c>
    </row>
    <row r="32" spans="2:22">
      <c r="L32"/>
      <c r="V32" s="122">
        <v>-6.1000000000000004E-3</v>
      </c>
    </row>
    <row r="33" spans="12:22">
      <c r="L33"/>
    </row>
    <row r="34" spans="12:22">
      <c r="L34" s="120"/>
      <c r="V34" s="2">
        <f>SUM(V16:V32)</f>
        <v>2.7999999999999997E-2</v>
      </c>
    </row>
  </sheetData>
  <mergeCells count="17">
    <mergeCell ref="J7:N7"/>
    <mergeCell ref="P8"/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7"/>
  <sheetViews>
    <sheetView rightToLeft="1" view="pageBreakPreview" topLeftCell="A8" zoomScale="55" zoomScaleNormal="55" zoomScaleSheetLayoutView="55" workbookViewId="0">
      <selection activeCell="L30" sqref="L30"/>
    </sheetView>
  </sheetViews>
  <sheetFormatPr defaultRowHeight="21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>
      <c r="B2" s="150" t="s">
        <v>124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>
      <c r="B3" s="150" t="s">
        <v>48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>
      <c r="B4" s="150" t="s">
        <v>265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2:28" ht="61.5" customHeight="1"/>
    <row r="6" spans="2:28" s="2" customFormat="1" ht="30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L8" s="150" t="s">
        <v>51</v>
      </c>
      <c r="M8" s="150" t="s">
        <v>51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</row>
    <row r="9" spans="2:28" ht="57" customHeight="1">
      <c r="B9" s="149" t="s">
        <v>1</v>
      </c>
      <c r="D9" s="153" t="s">
        <v>5</v>
      </c>
      <c r="E9" s="51"/>
      <c r="F9" s="153" t="s">
        <v>65</v>
      </c>
      <c r="G9" s="51"/>
      <c r="H9" s="153" t="s">
        <v>66</v>
      </c>
      <c r="I9" s="51"/>
      <c r="J9" s="153" t="s">
        <v>67</v>
      </c>
      <c r="K9" s="39"/>
      <c r="L9" s="153" t="s">
        <v>5</v>
      </c>
      <c r="M9" s="51"/>
      <c r="N9" s="153" t="s">
        <v>65</v>
      </c>
      <c r="O9" s="51"/>
      <c r="P9" s="153" t="s">
        <v>66</v>
      </c>
      <c r="Q9" s="51"/>
      <c r="R9" s="187" t="s">
        <v>67</v>
      </c>
    </row>
    <row r="10" spans="2:28" ht="21.75" customHeight="1">
      <c r="B10" s="113" t="s">
        <v>182</v>
      </c>
      <c r="D10" s="89">
        <v>83400</v>
      </c>
      <c r="E10" s="6"/>
      <c r="F10" s="89">
        <v>58461058612</v>
      </c>
      <c r="G10" s="6"/>
      <c r="H10" s="89">
        <v>55450947693</v>
      </c>
      <c r="I10" s="6"/>
      <c r="J10" s="89">
        <v>3010110919</v>
      </c>
      <c r="K10" s="6"/>
      <c r="L10" s="89">
        <v>83400</v>
      </c>
      <c r="M10" s="6"/>
      <c r="N10" s="89">
        <v>58461058612</v>
      </c>
      <c r="O10" s="6"/>
      <c r="P10" s="89">
        <v>45894347495</v>
      </c>
      <c r="Q10" s="6"/>
      <c r="R10" s="89">
        <v>12566711117</v>
      </c>
      <c r="V10" s="48">
        <v>6.5500000000000003E-2</v>
      </c>
    </row>
    <row r="11" spans="2:28" ht="21.75" customHeight="1">
      <c r="B11" s="30" t="s">
        <v>157</v>
      </c>
      <c r="D11" s="90">
        <v>31100</v>
      </c>
      <c r="E11" s="6"/>
      <c r="F11" s="90">
        <v>31190040480</v>
      </c>
      <c r="G11" s="6"/>
      <c r="H11" s="90">
        <v>31625073015</v>
      </c>
      <c r="I11" s="6"/>
      <c r="J11" s="90">
        <v>-435032534</v>
      </c>
      <c r="K11" s="6"/>
      <c r="L11" s="90">
        <v>31100</v>
      </c>
      <c r="M11" s="6"/>
      <c r="N11" s="90">
        <v>31190040480</v>
      </c>
      <c r="O11" s="6"/>
      <c r="P11" s="90">
        <v>27673983180</v>
      </c>
      <c r="Q11" s="6"/>
      <c r="R11" s="90">
        <v>3516057300</v>
      </c>
      <c r="V11" s="48">
        <v>5.4600000000000003E-2</v>
      </c>
    </row>
    <row r="12" spans="2:28" ht="21.75" customHeight="1">
      <c r="B12" s="30" t="s">
        <v>185</v>
      </c>
      <c r="D12" s="90">
        <v>22800</v>
      </c>
      <c r="E12" s="6"/>
      <c r="F12" s="90">
        <v>15448075528</v>
      </c>
      <c r="G12" s="6"/>
      <c r="H12" s="90">
        <v>14742680204</v>
      </c>
      <c r="I12" s="6"/>
      <c r="J12" s="90">
        <v>705395324</v>
      </c>
      <c r="K12" s="6"/>
      <c r="L12" s="90">
        <v>22800</v>
      </c>
      <c r="M12" s="6"/>
      <c r="N12" s="90">
        <v>15448075528</v>
      </c>
      <c r="O12" s="6"/>
      <c r="P12" s="90">
        <v>12442289915</v>
      </c>
      <c r="Q12" s="6"/>
      <c r="R12" s="90">
        <v>3005785613</v>
      </c>
      <c r="V12" s="48">
        <v>5.3400000000000003E-2</v>
      </c>
    </row>
    <row r="13" spans="2:28" ht="21.75" customHeight="1">
      <c r="B13" s="30" t="s">
        <v>99</v>
      </c>
      <c r="D13" s="90">
        <v>14491</v>
      </c>
      <c r="E13" s="6"/>
      <c r="F13" s="90">
        <v>12579602738</v>
      </c>
      <c r="G13" s="6"/>
      <c r="H13" s="90">
        <v>12015686265</v>
      </c>
      <c r="I13" s="6"/>
      <c r="J13" s="90">
        <v>563916473</v>
      </c>
      <c r="K13" s="6"/>
      <c r="L13" s="90">
        <v>14491</v>
      </c>
      <c r="M13" s="6"/>
      <c r="N13" s="90">
        <v>12579602738</v>
      </c>
      <c r="O13" s="6"/>
      <c r="P13" s="90">
        <v>10670687087</v>
      </c>
      <c r="Q13" s="6"/>
      <c r="R13" s="90">
        <v>1908915651</v>
      </c>
      <c r="V13" s="48">
        <v>4.36E-2</v>
      </c>
    </row>
    <row r="14" spans="2:28" ht="21.75" customHeight="1">
      <c r="B14" s="30" t="s">
        <v>226</v>
      </c>
      <c r="D14" s="90">
        <v>10000</v>
      </c>
      <c r="E14" s="6"/>
      <c r="F14" s="90">
        <v>10024142794</v>
      </c>
      <c r="G14" s="6"/>
      <c r="H14" s="90">
        <v>9618483665</v>
      </c>
      <c r="I14" s="6"/>
      <c r="J14" s="90">
        <v>405659129</v>
      </c>
      <c r="K14" s="6"/>
      <c r="L14" s="90">
        <v>10000</v>
      </c>
      <c r="M14" s="6"/>
      <c r="N14" s="90">
        <v>10024142794</v>
      </c>
      <c r="O14" s="6"/>
      <c r="P14" s="90">
        <v>9237323958</v>
      </c>
      <c r="Q14" s="6"/>
      <c r="R14" s="90">
        <v>786818836</v>
      </c>
      <c r="V14" s="48">
        <v>2.8000000000000001E-2</v>
      </c>
    </row>
    <row r="15" spans="2:28" ht="21.75" customHeight="1">
      <c r="B15" s="30" t="s">
        <v>162</v>
      </c>
      <c r="D15" s="90">
        <v>7200</v>
      </c>
      <c r="E15" s="6"/>
      <c r="F15" s="90">
        <v>7236243393</v>
      </c>
      <c r="G15" s="6"/>
      <c r="H15" s="90">
        <v>6995454244</v>
      </c>
      <c r="I15" s="6"/>
      <c r="J15" s="90">
        <v>240789149</v>
      </c>
      <c r="K15" s="6"/>
      <c r="L15" s="90">
        <v>7200</v>
      </c>
      <c r="M15" s="6"/>
      <c r="N15" s="90">
        <v>7236243393</v>
      </c>
      <c r="O15" s="6"/>
      <c r="P15" s="90">
        <v>6478825500</v>
      </c>
      <c r="Q15" s="6"/>
      <c r="R15" s="90">
        <v>757417893</v>
      </c>
      <c r="V15" s="48">
        <v>2.2200000000000001E-2</v>
      </c>
    </row>
    <row r="16" spans="2:28" ht="21.75" customHeight="1">
      <c r="B16" s="30" t="s">
        <v>104</v>
      </c>
      <c r="D16" s="90">
        <v>8000</v>
      </c>
      <c r="E16" s="6"/>
      <c r="F16" s="90">
        <v>8186899855</v>
      </c>
      <c r="G16" s="6"/>
      <c r="H16" s="90">
        <v>7967459636</v>
      </c>
      <c r="I16" s="6"/>
      <c r="J16" s="90">
        <v>219440219</v>
      </c>
      <c r="K16" s="6"/>
      <c r="L16" s="90">
        <v>8000</v>
      </c>
      <c r="M16" s="6"/>
      <c r="N16" s="90">
        <v>8186899855</v>
      </c>
      <c r="O16" s="6"/>
      <c r="P16" s="90">
        <v>7598622500</v>
      </c>
      <c r="Q16" s="6"/>
      <c r="R16" s="90">
        <v>588277355</v>
      </c>
      <c r="V16" s="48">
        <v>1.9199999999999998E-2</v>
      </c>
    </row>
    <row r="17" spans="2:22" ht="21.75" customHeight="1">
      <c r="B17" s="30" t="s">
        <v>254</v>
      </c>
      <c r="D17" s="90">
        <v>12200</v>
      </c>
      <c r="E17" s="6"/>
      <c r="F17" s="90">
        <v>9845189035</v>
      </c>
      <c r="G17" s="6"/>
      <c r="H17" s="90">
        <v>9366840552</v>
      </c>
      <c r="I17" s="6"/>
      <c r="J17" s="90">
        <v>478348483</v>
      </c>
      <c r="K17" s="6"/>
      <c r="L17" s="90">
        <v>12200</v>
      </c>
      <c r="M17" s="6"/>
      <c r="N17" s="90">
        <v>9845189035</v>
      </c>
      <c r="O17" s="6"/>
      <c r="P17" s="90">
        <v>9413505887</v>
      </c>
      <c r="Q17" s="6"/>
      <c r="R17" s="90">
        <v>431683148</v>
      </c>
      <c r="V17" s="48">
        <v>1.38E-2</v>
      </c>
    </row>
    <row r="18" spans="2:22" ht="21.75" customHeight="1">
      <c r="B18" s="30" t="s">
        <v>101</v>
      </c>
      <c r="D18" s="90">
        <v>7810</v>
      </c>
      <c r="E18" s="6"/>
      <c r="F18" s="90">
        <v>6384134655</v>
      </c>
      <c r="G18" s="6"/>
      <c r="H18" s="90">
        <v>6140539739</v>
      </c>
      <c r="I18" s="6"/>
      <c r="J18" s="90">
        <v>243594916</v>
      </c>
      <c r="K18" s="6"/>
      <c r="L18" s="90">
        <v>7810</v>
      </c>
      <c r="M18" s="6"/>
      <c r="N18" s="90">
        <v>6384134655</v>
      </c>
      <c r="O18" s="6"/>
      <c r="P18" s="90">
        <v>6015920269</v>
      </c>
      <c r="Q18" s="6"/>
      <c r="R18" s="90">
        <v>368214386</v>
      </c>
      <c r="V18" s="48">
        <v>1.32E-2</v>
      </c>
    </row>
    <row r="19" spans="2:22" ht="21.75" customHeight="1">
      <c r="B19" s="30" t="s">
        <v>257</v>
      </c>
      <c r="D19" s="90">
        <v>7000</v>
      </c>
      <c r="E19" s="6"/>
      <c r="F19" s="90">
        <v>5956480192</v>
      </c>
      <c r="G19" s="6"/>
      <c r="H19" s="90">
        <v>5675866062</v>
      </c>
      <c r="I19" s="6"/>
      <c r="J19" s="90">
        <v>280614130</v>
      </c>
      <c r="K19" s="6"/>
      <c r="L19" s="90">
        <v>7000</v>
      </c>
      <c r="M19" s="6"/>
      <c r="N19" s="90">
        <v>5956480192</v>
      </c>
      <c r="O19" s="6"/>
      <c r="P19" s="90">
        <v>5692031493</v>
      </c>
      <c r="Q19" s="6"/>
      <c r="R19" s="90">
        <v>264448699</v>
      </c>
      <c r="V19" s="48">
        <v>1.21E-2</v>
      </c>
    </row>
    <row r="20" spans="2:22" ht="21.75" customHeight="1">
      <c r="B20" s="30" t="s">
        <v>195</v>
      </c>
      <c r="D20" s="90">
        <v>120000</v>
      </c>
      <c r="E20" s="6"/>
      <c r="F20" s="90">
        <v>2745963720</v>
      </c>
      <c r="G20" s="6"/>
      <c r="H20" s="90">
        <v>3107300894</v>
      </c>
      <c r="I20" s="6"/>
      <c r="J20" s="90">
        <v>-361337174</v>
      </c>
      <c r="K20" s="6"/>
      <c r="L20" s="90">
        <v>120000</v>
      </c>
      <c r="M20" s="6"/>
      <c r="N20" s="90">
        <v>2745963720</v>
      </c>
      <c r="O20" s="6"/>
      <c r="P20" s="90">
        <v>2487113100</v>
      </c>
      <c r="Q20" s="6"/>
      <c r="R20" s="90">
        <v>258850620</v>
      </c>
      <c r="V20" s="48">
        <v>1.14E-2</v>
      </c>
    </row>
    <row r="21" spans="2:22" ht="21.75" customHeight="1">
      <c r="B21" s="30" t="s">
        <v>151</v>
      </c>
      <c r="D21" s="90">
        <v>2196</v>
      </c>
      <c r="E21" s="6"/>
      <c r="F21" s="90">
        <v>1667116188</v>
      </c>
      <c r="G21" s="6"/>
      <c r="H21" s="90">
        <v>1594349547</v>
      </c>
      <c r="I21" s="6"/>
      <c r="J21" s="90">
        <v>72766641</v>
      </c>
      <c r="K21" s="6"/>
      <c r="L21" s="90">
        <v>2196</v>
      </c>
      <c r="M21" s="6"/>
      <c r="N21" s="90">
        <v>1667116188</v>
      </c>
      <c r="O21" s="6"/>
      <c r="P21" s="90">
        <v>1414428748</v>
      </c>
      <c r="Q21" s="6"/>
      <c r="R21" s="90">
        <v>252687440</v>
      </c>
      <c r="V21" s="48">
        <v>8.8999999999999999E-3</v>
      </c>
    </row>
    <row r="22" spans="2:22" ht="21.75" customHeight="1">
      <c r="B22" s="30" t="s">
        <v>98</v>
      </c>
      <c r="D22" s="90">
        <v>6000</v>
      </c>
      <c r="E22" s="6"/>
      <c r="F22" s="90">
        <v>4828692640</v>
      </c>
      <c r="G22" s="6"/>
      <c r="H22" s="90">
        <v>4650242703</v>
      </c>
      <c r="I22" s="6"/>
      <c r="J22" s="90">
        <v>178449937</v>
      </c>
      <c r="K22" s="6"/>
      <c r="L22" s="90">
        <v>6000</v>
      </c>
      <c r="M22" s="6"/>
      <c r="N22" s="90">
        <v>4828692640</v>
      </c>
      <c r="O22" s="6"/>
      <c r="P22" s="90">
        <v>4650242703</v>
      </c>
      <c r="Q22" s="6"/>
      <c r="R22" s="90">
        <v>178449937</v>
      </c>
      <c r="V22" s="48">
        <v>8.3999999999999995E-3</v>
      </c>
    </row>
    <row r="23" spans="2:22" ht="21.75" customHeight="1">
      <c r="B23" s="30" t="s">
        <v>103</v>
      </c>
      <c r="D23" s="90">
        <v>1100</v>
      </c>
      <c r="E23" s="6"/>
      <c r="F23" s="90">
        <v>871662382</v>
      </c>
      <c r="G23" s="6"/>
      <c r="H23" s="90">
        <v>830900471</v>
      </c>
      <c r="I23" s="6"/>
      <c r="J23" s="90">
        <v>40761911</v>
      </c>
      <c r="K23" s="6"/>
      <c r="L23" s="90">
        <v>1100</v>
      </c>
      <c r="M23" s="6"/>
      <c r="N23" s="90">
        <v>871662382</v>
      </c>
      <c r="O23" s="6"/>
      <c r="P23" s="90">
        <v>740635193</v>
      </c>
      <c r="Q23" s="6"/>
      <c r="R23" s="90">
        <v>131027189</v>
      </c>
      <c r="V23" s="48">
        <v>7.9000000000000008E-3</v>
      </c>
    </row>
    <row r="24" spans="2:22" ht="21.75" customHeight="1">
      <c r="B24" s="30" t="s">
        <v>267</v>
      </c>
      <c r="D24" s="90">
        <v>5000</v>
      </c>
      <c r="E24" s="6"/>
      <c r="F24" s="90">
        <v>3236588262</v>
      </c>
      <c r="G24" s="6"/>
      <c r="H24" s="90">
        <v>3128066858</v>
      </c>
      <c r="I24" s="6"/>
      <c r="J24" s="90">
        <v>108521404</v>
      </c>
      <c r="K24" s="6"/>
      <c r="L24" s="90">
        <v>5000</v>
      </c>
      <c r="M24" s="6"/>
      <c r="N24" s="90">
        <v>3236588262</v>
      </c>
      <c r="O24" s="6"/>
      <c r="P24" s="90">
        <v>3128066858</v>
      </c>
      <c r="Q24" s="6"/>
      <c r="R24" s="90">
        <v>108521404</v>
      </c>
      <c r="V24" s="48">
        <v>7.7999999999999996E-3</v>
      </c>
    </row>
    <row r="25" spans="2:22" ht="21.75" customHeight="1">
      <c r="B25" s="30" t="s">
        <v>206</v>
      </c>
      <c r="D25" s="90">
        <v>2100</v>
      </c>
      <c r="E25" s="6"/>
      <c r="F25" s="90">
        <v>2134554941</v>
      </c>
      <c r="G25" s="6"/>
      <c r="H25" s="90">
        <v>2066294444</v>
      </c>
      <c r="I25" s="6"/>
      <c r="J25" s="90">
        <v>68260497</v>
      </c>
      <c r="K25" s="6"/>
      <c r="L25" s="90">
        <v>2100</v>
      </c>
      <c r="M25" s="6"/>
      <c r="N25" s="90">
        <v>2134554941</v>
      </c>
      <c r="O25" s="6"/>
      <c r="P25" s="90">
        <v>2066294444</v>
      </c>
      <c r="Q25" s="6"/>
      <c r="R25" s="90">
        <v>68260497</v>
      </c>
      <c r="V25" s="48">
        <v>6.6E-3</v>
      </c>
    </row>
    <row r="26" spans="2:22" ht="21.75" customHeight="1">
      <c r="B26" s="30" t="s">
        <v>229</v>
      </c>
      <c r="D26" s="90">
        <v>800</v>
      </c>
      <c r="E26" s="6"/>
      <c r="F26" s="90">
        <v>618913401</v>
      </c>
      <c r="G26" s="6"/>
      <c r="H26" s="90">
        <v>589925856</v>
      </c>
      <c r="I26" s="6"/>
      <c r="J26" s="90">
        <v>28987545</v>
      </c>
      <c r="K26" s="6"/>
      <c r="L26" s="90">
        <v>800</v>
      </c>
      <c r="M26" s="6"/>
      <c r="N26" s="90">
        <v>618913401</v>
      </c>
      <c r="O26" s="6"/>
      <c r="P26" s="90">
        <v>588778694</v>
      </c>
      <c r="Q26" s="6"/>
      <c r="R26" s="90">
        <v>30134707</v>
      </c>
      <c r="V26" s="48">
        <v>5.1000000000000004E-3</v>
      </c>
    </row>
    <row r="27" spans="2:22" ht="21.75" customHeight="1">
      <c r="B27" s="30" t="s">
        <v>270</v>
      </c>
      <c r="D27" s="90">
        <v>1000</v>
      </c>
      <c r="E27" s="6"/>
      <c r="F27" s="90">
        <v>832444092</v>
      </c>
      <c r="G27" s="6"/>
      <c r="H27" s="90">
        <v>805696000</v>
      </c>
      <c r="I27" s="6"/>
      <c r="J27" s="90">
        <v>26748092</v>
      </c>
      <c r="K27" s="6"/>
      <c r="L27" s="90">
        <v>1000</v>
      </c>
      <c r="M27" s="6"/>
      <c r="N27" s="90">
        <v>832444092</v>
      </c>
      <c r="O27" s="6"/>
      <c r="P27" s="90">
        <v>805696000</v>
      </c>
      <c r="Q27" s="6"/>
      <c r="R27" s="90">
        <v>26748092</v>
      </c>
      <c r="V27" s="48">
        <v>4.1000000000000003E-3</v>
      </c>
    </row>
    <row r="28" spans="2:22" ht="21.75" customHeight="1">
      <c r="B28" s="30" t="s">
        <v>264</v>
      </c>
      <c r="D28" s="90">
        <v>50000</v>
      </c>
      <c r="E28" s="6"/>
      <c r="F28" s="90">
        <v>843948450</v>
      </c>
      <c r="G28" s="6"/>
      <c r="H28" s="90">
        <v>822886325</v>
      </c>
      <c r="I28" s="6"/>
      <c r="J28" s="90">
        <v>21062125</v>
      </c>
      <c r="K28" s="6"/>
      <c r="L28" s="90">
        <v>50000</v>
      </c>
      <c r="M28" s="6"/>
      <c r="N28" s="90">
        <v>843948450</v>
      </c>
      <c r="O28" s="6"/>
      <c r="P28" s="90">
        <v>822886325</v>
      </c>
      <c r="Q28" s="6"/>
      <c r="R28" s="90">
        <v>21062125</v>
      </c>
      <c r="V28" s="48"/>
    </row>
    <row r="29" spans="2:22" ht="21.75" customHeight="1">
      <c r="B29" s="30" t="s">
        <v>261</v>
      </c>
      <c r="D29" s="90">
        <v>400000</v>
      </c>
      <c r="E29" s="6"/>
      <c r="F29" s="90">
        <v>1336400820</v>
      </c>
      <c r="G29" s="6"/>
      <c r="H29" s="90">
        <v>1334081955</v>
      </c>
      <c r="I29" s="6"/>
      <c r="J29" s="90">
        <v>2318865</v>
      </c>
      <c r="K29" s="6"/>
      <c r="L29" s="90">
        <v>400000</v>
      </c>
      <c r="M29" s="6"/>
      <c r="N29" s="90">
        <v>1336400820</v>
      </c>
      <c r="O29" s="6"/>
      <c r="P29" s="90">
        <v>1334081955</v>
      </c>
      <c r="Q29" s="6"/>
      <c r="R29" s="90">
        <v>2318865</v>
      </c>
      <c r="V29" s="48"/>
    </row>
    <row r="30" spans="2:22" ht="21.75" customHeight="1">
      <c r="B30" s="30" t="s">
        <v>155</v>
      </c>
      <c r="D30" s="90">
        <v>464</v>
      </c>
      <c r="E30" s="6"/>
      <c r="F30" s="90">
        <v>1825123</v>
      </c>
      <c r="G30" s="6"/>
      <c r="H30" s="90">
        <v>1825123</v>
      </c>
      <c r="I30" s="6"/>
      <c r="J30" s="90">
        <v>0</v>
      </c>
      <c r="K30" s="6"/>
      <c r="L30" s="90">
        <v>464</v>
      </c>
      <c r="M30" s="6"/>
      <c r="N30" s="90">
        <v>1825123</v>
      </c>
      <c r="O30" s="6"/>
      <c r="P30" s="90">
        <v>1825123</v>
      </c>
      <c r="Q30" s="6"/>
      <c r="R30" s="90">
        <v>0</v>
      </c>
      <c r="V30" s="48"/>
    </row>
    <row r="31" spans="2:22" ht="21.75" customHeight="1">
      <c r="B31" s="30" t="s">
        <v>263</v>
      </c>
      <c r="D31" s="90">
        <v>200000</v>
      </c>
      <c r="E31" s="6"/>
      <c r="F31" s="90">
        <v>930629610</v>
      </c>
      <c r="G31" s="6"/>
      <c r="H31" s="90">
        <v>931545345</v>
      </c>
      <c r="I31" s="6"/>
      <c r="J31" s="90">
        <v>-915735</v>
      </c>
      <c r="K31" s="6"/>
      <c r="L31" s="90">
        <v>200000</v>
      </c>
      <c r="M31" s="6"/>
      <c r="N31" s="90">
        <v>930629610</v>
      </c>
      <c r="O31" s="6"/>
      <c r="P31" s="90">
        <v>931545345</v>
      </c>
      <c r="Q31" s="6"/>
      <c r="R31" s="90">
        <v>-915735</v>
      </c>
      <c r="V31" s="48">
        <v>2.7000000000000001E-3</v>
      </c>
    </row>
    <row r="32" spans="2:22" ht="21.75" customHeight="1">
      <c r="B32" s="30" t="s">
        <v>262</v>
      </c>
      <c r="D32" s="90">
        <v>25000</v>
      </c>
      <c r="E32" s="6"/>
      <c r="F32" s="90">
        <v>1074816562</v>
      </c>
      <c r="G32" s="6"/>
      <c r="H32" s="90">
        <v>1089943951</v>
      </c>
      <c r="I32" s="6"/>
      <c r="J32" s="90">
        <v>-15127388</v>
      </c>
      <c r="K32" s="6"/>
      <c r="L32" s="90">
        <v>25000</v>
      </c>
      <c r="M32" s="6"/>
      <c r="N32" s="90">
        <v>1074816562</v>
      </c>
      <c r="O32" s="6"/>
      <c r="P32" s="90">
        <v>1089943951</v>
      </c>
      <c r="Q32" s="6"/>
      <c r="R32" s="90">
        <v>-15127388</v>
      </c>
      <c r="V32" s="48">
        <v>1.6999999999999999E-3</v>
      </c>
    </row>
    <row r="33" spans="2:52" ht="21.75" customHeight="1">
      <c r="B33" s="30" t="s">
        <v>152</v>
      </c>
      <c r="D33" s="90">
        <v>36434</v>
      </c>
      <c r="E33" s="6"/>
      <c r="F33" s="90">
        <v>2839429867</v>
      </c>
      <c r="G33" s="6"/>
      <c r="H33" s="90">
        <v>3004218208</v>
      </c>
      <c r="I33" s="6"/>
      <c r="J33" s="90">
        <v>-164788340</v>
      </c>
      <c r="K33" s="6"/>
      <c r="L33" s="90">
        <v>36434</v>
      </c>
      <c r="M33" s="6"/>
      <c r="N33" s="90">
        <v>2839429867</v>
      </c>
      <c r="O33" s="6"/>
      <c r="P33" s="90">
        <v>2920918607</v>
      </c>
      <c r="Q33" s="6"/>
      <c r="R33" s="90">
        <v>-81488739</v>
      </c>
      <c r="V33" s="48">
        <v>1.4E-3</v>
      </c>
    </row>
    <row r="34" spans="2:52" ht="21.75" customHeight="1">
      <c r="B34" s="30" t="s">
        <v>178</v>
      </c>
      <c r="D34" s="90">
        <v>520000</v>
      </c>
      <c r="E34" s="6"/>
      <c r="F34" s="90">
        <v>5530894200</v>
      </c>
      <c r="G34" s="6"/>
      <c r="H34" s="90">
        <v>6140843280</v>
      </c>
      <c r="I34" s="6"/>
      <c r="J34" s="90">
        <v>-609949080</v>
      </c>
      <c r="K34" s="6"/>
      <c r="L34" s="90">
        <v>520000</v>
      </c>
      <c r="M34" s="6"/>
      <c r="N34" s="90">
        <v>5530894200</v>
      </c>
      <c r="O34" s="6"/>
      <c r="P34" s="90">
        <v>5716980360</v>
      </c>
      <c r="Q34" s="6"/>
      <c r="R34" s="90">
        <v>-186086160</v>
      </c>
      <c r="V34" s="48">
        <v>6.9999999999999999E-4</v>
      </c>
      <c r="AJ34" s="30"/>
      <c r="AL34" s="90"/>
      <c r="AM34" s="6"/>
      <c r="AN34" s="90"/>
      <c r="AO34" s="6"/>
      <c r="AP34" s="90"/>
      <c r="AQ34" s="6"/>
      <c r="AR34" s="90"/>
      <c r="AS34" s="6"/>
      <c r="AT34" s="90"/>
      <c r="AU34" s="6"/>
      <c r="AV34" s="90"/>
      <c r="AW34" s="6"/>
      <c r="AX34" s="90"/>
      <c r="AY34" s="6"/>
      <c r="AZ34" s="90"/>
    </row>
    <row r="35" spans="2:52" ht="21.75" customHeight="1">
      <c r="B35" s="30" t="s">
        <v>202</v>
      </c>
      <c r="D35" s="90">
        <v>300000</v>
      </c>
      <c r="E35" s="6"/>
      <c r="F35" s="90">
        <v>6870873600</v>
      </c>
      <c r="G35" s="6"/>
      <c r="H35" s="90">
        <v>7974269100</v>
      </c>
      <c r="I35" s="6"/>
      <c r="J35" s="90">
        <v>-1103395500</v>
      </c>
      <c r="K35" s="6"/>
      <c r="L35" s="90">
        <v>300000</v>
      </c>
      <c r="M35" s="6"/>
      <c r="N35" s="90">
        <v>6870873600</v>
      </c>
      <c r="O35" s="6"/>
      <c r="P35" s="90">
        <v>7251562494</v>
      </c>
      <c r="Q35" s="6"/>
      <c r="R35" s="90">
        <v>-380688894</v>
      </c>
      <c r="V35" s="48">
        <v>0</v>
      </c>
      <c r="AJ35" s="30"/>
      <c r="AL35" s="90"/>
      <c r="AM35" s="6"/>
      <c r="AN35" s="90"/>
      <c r="AO35" s="6"/>
      <c r="AP35" s="90"/>
      <c r="AQ35" s="6"/>
      <c r="AR35" s="90"/>
      <c r="AS35" s="6"/>
      <c r="AT35" s="90"/>
      <c r="AU35" s="6"/>
      <c r="AV35" s="90"/>
      <c r="AW35" s="6"/>
      <c r="AX35" s="90"/>
      <c r="AY35" s="6"/>
      <c r="AZ35" s="90"/>
    </row>
    <row r="36" spans="2:52" ht="21.75" customHeight="1">
      <c r="B36" s="30" t="s">
        <v>224</v>
      </c>
      <c r="D36" s="90">
        <v>147553</v>
      </c>
      <c r="E36" s="6"/>
      <c r="F36" s="90">
        <v>4727337172</v>
      </c>
      <c r="G36" s="6"/>
      <c r="H36" s="90">
        <v>4727432849</v>
      </c>
      <c r="I36" s="6"/>
      <c r="J36" s="90">
        <v>-95676</v>
      </c>
      <c r="K36" s="6"/>
      <c r="L36" s="90">
        <v>147553</v>
      </c>
      <c r="M36" s="6"/>
      <c r="N36" s="90">
        <v>4727337172</v>
      </c>
      <c r="O36" s="6"/>
      <c r="P36" s="90">
        <v>5261034831</v>
      </c>
      <c r="Q36" s="6"/>
      <c r="R36" s="90">
        <v>-533697658</v>
      </c>
      <c r="V36" s="48"/>
      <c r="AJ36" s="30"/>
      <c r="AL36" s="90"/>
      <c r="AM36" s="6"/>
      <c r="AN36" s="90"/>
      <c r="AO36" s="6"/>
      <c r="AP36" s="90"/>
      <c r="AQ36" s="6"/>
      <c r="AR36" s="90"/>
      <c r="AS36" s="6"/>
      <c r="AT36" s="90"/>
      <c r="AU36" s="6"/>
      <c r="AV36" s="90"/>
      <c r="AW36" s="6"/>
      <c r="AX36" s="90"/>
      <c r="AY36" s="6"/>
      <c r="AZ36" s="90"/>
    </row>
    <row r="37" spans="2:52" ht="21.75" customHeight="1">
      <c r="B37" s="30" t="s">
        <v>14</v>
      </c>
      <c r="D37" s="90">
        <v>1132075</v>
      </c>
      <c r="E37" s="6"/>
      <c r="F37" s="90">
        <v>6043071255</v>
      </c>
      <c r="G37" s="6"/>
      <c r="H37" s="90">
        <v>6290645869</v>
      </c>
      <c r="I37" s="6"/>
      <c r="J37" s="90">
        <v>-247574613</v>
      </c>
      <c r="K37" s="6"/>
      <c r="L37" s="90">
        <v>1132075</v>
      </c>
      <c r="M37" s="6"/>
      <c r="N37" s="90">
        <v>6043071255</v>
      </c>
      <c r="O37" s="6"/>
      <c r="P37" s="90">
        <v>6628247615</v>
      </c>
      <c r="Q37" s="6"/>
      <c r="R37" s="90">
        <v>-585176359</v>
      </c>
      <c r="V37" s="48"/>
      <c r="AJ37" s="30"/>
      <c r="AL37" s="90"/>
      <c r="AM37" s="6"/>
      <c r="AN37" s="90"/>
      <c r="AO37" s="6"/>
      <c r="AP37" s="90"/>
      <c r="AQ37" s="6"/>
      <c r="AR37" s="90"/>
      <c r="AS37" s="6"/>
      <c r="AT37" s="90"/>
      <c r="AU37" s="6"/>
      <c r="AV37" s="90"/>
      <c r="AW37" s="6"/>
      <c r="AX37" s="90"/>
      <c r="AY37" s="6"/>
      <c r="AZ37" s="90"/>
    </row>
    <row r="38" spans="2:52" ht="21.75" customHeight="1">
      <c r="B38" s="30" t="s">
        <v>234</v>
      </c>
      <c r="D38" s="90">
        <v>4100000</v>
      </c>
      <c r="E38" s="6"/>
      <c r="F38" s="90">
        <v>17981569260</v>
      </c>
      <c r="G38" s="6"/>
      <c r="H38" s="90">
        <v>18388437392</v>
      </c>
      <c r="I38" s="6"/>
      <c r="J38" s="90">
        <v>-406868132</v>
      </c>
      <c r="K38" s="6"/>
      <c r="L38" s="90">
        <v>4100000</v>
      </c>
      <c r="M38" s="6"/>
      <c r="N38" s="90">
        <v>17981569260</v>
      </c>
      <c r="O38" s="6"/>
      <c r="P38" s="90">
        <v>19107478058</v>
      </c>
      <c r="Q38" s="6"/>
      <c r="R38" s="90">
        <v>-1125908798</v>
      </c>
      <c r="V38" s="48"/>
      <c r="AJ38" s="30"/>
      <c r="AL38" s="90"/>
      <c r="AM38" s="6"/>
      <c r="AN38" s="90"/>
      <c r="AO38" s="6"/>
      <c r="AP38" s="90"/>
      <c r="AQ38" s="6"/>
      <c r="AR38" s="90"/>
      <c r="AS38" s="6"/>
      <c r="AT38" s="90"/>
      <c r="AU38" s="6"/>
      <c r="AV38" s="90"/>
      <c r="AW38" s="6"/>
      <c r="AX38" s="90"/>
      <c r="AY38" s="6"/>
      <c r="AZ38" s="90"/>
    </row>
    <row r="39" spans="2:52" ht="21.75" customHeight="1">
      <c r="B39" s="30" t="s">
        <v>223</v>
      </c>
      <c r="D39" s="90">
        <v>200000</v>
      </c>
      <c r="E39" s="6"/>
      <c r="F39" s="90">
        <v>6620373000</v>
      </c>
      <c r="G39" s="6"/>
      <c r="H39" s="90">
        <v>7475256000</v>
      </c>
      <c r="I39" s="6"/>
      <c r="J39" s="90">
        <v>-854883000</v>
      </c>
      <c r="K39" s="6"/>
      <c r="L39" s="90">
        <v>200000</v>
      </c>
      <c r="M39" s="6"/>
      <c r="N39" s="90">
        <v>6620373000</v>
      </c>
      <c r="O39" s="6"/>
      <c r="P39" s="90">
        <v>9123132452</v>
      </c>
      <c r="Q39" s="6"/>
      <c r="R39" s="90">
        <v>-2502759452</v>
      </c>
      <c r="V39" s="48"/>
      <c r="AJ39" s="30"/>
      <c r="AL39" s="90"/>
      <c r="AM39" s="6"/>
      <c r="AN39" s="90"/>
      <c r="AO39" s="6"/>
      <c r="AP39" s="90"/>
      <c r="AQ39" s="6"/>
      <c r="AR39" s="90"/>
      <c r="AS39" s="6"/>
      <c r="AT39" s="90"/>
      <c r="AU39" s="6"/>
      <c r="AV39" s="90"/>
      <c r="AW39" s="6"/>
      <c r="AX39" s="90"/>
      <c r="AY39" s="6"/>
      <c r="AZ39" s="90"/>
    </row>
    <row r="40" spans="2:52" ht="21.75" customHeight="1">
      <c r="B40" s="30" t="s">
        <v>180</v>
      </c>
      <c r="D40" s="90">
        <v>350000</v>
      </c>
      <c r="E40" s="6"/>
      <c r="F40" s="90">
        <v>8016019200</v>
      </c>
      <c r="G40" s="6"/>
      <c r="H40" s="90">
        <v>8521493625</v>
      </c>
      <c r="I40" s="6"/>
      <c r="J40" s="90">
        <v>-505474425</v>
      </c>
      <c r="K40" s="6"/>
      <c r="L40" s="90">
        <v>350000</v>
      </c>
      <c r="M40" s="6"/>
      <c r="N40" s="90">
        <v>8016019200</v>
      </c>
      <c r="O40" s="6"/>
      <c r="P40" s="90">
        <v>11213381025</v>
      </c>
      <c r="Q40" s="6"/>
      <c r="R40" s="90">
        <v>-3197361825</v>
      </c>
      <c r="V40" s="48"/>
      <c r="AJ40" s="30"/>
      <c r="AL40" s="90"/>
      <c r="AM40" s="6"/>
      <c r="AN40" s="90"/>
      <c r="AO40" s="6"/>
      <c r="AP40" s="90"/>
      <c r="AQ40" s="6"/>
      <c r="AR40" s="90"/>
      <c r="AS40" s="6"/>
      <c r="AT40" s="90"/>
      <c r="AU40" s="6"/>
      <c r="AV40" s="90"/>
      <c r="AW40" s="6"/>
      <c r="AX40" s="90"/>
      <c r="AY40" s="6"/>
      <c r="AZ40" s="90"/>
    </row>
    <row r="41" spans="2:52" ht="21.75" customHeight="1">
      <c r="D41" s="90"/>
      <c r="E41" s="6"/>
      <c r="F41" s="90"/>
      <c r="G41" s="6"/>
      <c r="H41" s="90"/>
      <c r="I41" s="6"/>
      <c r="J41" s="90"/>
      <c r="K41" s="6"/>
      <c r="L41" s="90">
        <v>0</v>
      </c>
      <c r="M41" s="6"/>
      <c r="N41" s="90"/>
      <c r="O41" s="6"/>
      <c r="P41" s="90"/>
      <c r="Q41" s="6"/>
      <c r="R41" s="90"/>
      <c r="V41" s="48">
        <v>-2.8E-3</v>
      </c>
      <c r="AJ41" s="30"/>
      <c r="AL41" s="90"/>
      <c r="AM41" s="6"/>
      <c r="AN41" s="90"/>
      <c r="AO41" s="6"/>
      <c r="AP41" s="90"/>
      <c r="AQ41" s="6"/>
      <c r="AR41" s="90"/>
      <c r="AS41" s="6"/>
      <c r="AT41" s="90"/>
      <c r="AU41" s="6"/>
      <c r="AV41" s="90"/>
      <c r="AW41" s="6"/>
      <c r="AX41" s="90"/>
      <c r="AY41" s="6"/>
      <c r="AZ41" s="90"/>
    </row>
    <row r="42" spans="2:52" ht="21.75" thickBot="1">
      <c r="B42" s="47" t="s">
        <v>84</v>
      </c>
      <c r="D42" s="91">
        <f>SUM(D10:D40)</f>
        <v>7803723</v>
      </c>
      <c r="E42" s="6"/>
      <c r="F42" s="91">
        <f>SUM(F10:F40)</f>
        <v>245064991027</v>
      </c>
      <c r="G42" s="6"/>
      <c r="H42" s="91">
        <f>SUM(H10:H40)</f>
        <v>243074686870</v>
      </c>
      <c r="I42" s="6"/>
      <c r="J42" s="91">
        <f>SUM(J10:J40)</f>
        <v>1990304162</v>
      </c>
      <c r="K42" s="6"/>
      <c r="L42" s="91">
        <f>SUM(L10:L41)</f>
        <v>7803723</v>
      </c>
      <c r="M42" s="6"/>
      <c r="N42" s="91">
        <f>SUM(N10:N40)</f>
        <v>245064991027</v>
      </c>
      <c r="O42" s="6"/>
      <c r="P42" s="91">
        <f>SUM(P10:P40)</f>
        <v>228401811165</v>
      </c>
      <c r="Q42" s="6"/>
      <c r="R42" s="91">
        <f>SUM(R10:R40)</f>
        <v>16663179866</v>
      </c>
      <c r="V42" s="48">
        <v>-6.1000000000000004E-3</v>
      </c>
      <c r="AJ42" s="30"/>
      <c r="AL42" s="90"/>
      <c r="AM42" s="6"/>
      <c r="AN42" s="90"/>
      <c r="AO42" s="6"/>
      <c r="AP42" s="90"/>
      <c r="AQ42" s="6"/>
      <c r="AR42" s="90"/>
      <c r="AS42" s="6"/>
      <c r="AT42" s="90"/>
      <c r="AU42" s="6"/>
      <c r="AV42" s="90"/>
      <c r="AW42" s="6"/>
      <c r="AX42" s="90"/>
      <c r="AY42" s="6"/>
      <c r="AZ42" s="90"/>
    </row>
    <row r="43" spans="2:52" ht="21.75" thickTop="1">
      <c r="AJ43" s="30"/>
      <c r="AL43" s="90"/>
      <c r="AM43" s="6"/>
      <c r="AN43" s="90"/>
      <c r="AO43" s="6"/>
      <c r="AP43" s="90"/>
      <c r="AQ43" s="6"/>
      <c r="AR43" s="90"/>
      <c r="AS43" s="6"/>
      <c r="AT43" s="90"/>
      <c r="AU43" s="6"/>
      <c r="AV43" s="90"/>
      <c r="AW43" s="6"/>
      <c r="AX43" s="90"/>
      <c r="AY43" s="6"/>
      <c r="AZ43" s="90"/>
    </row>
    <row r="44" spans="2:52" ht="30">
      <c r="J44" s="58">
        <v>12</v>
      </c>
      <c r="L44" s="29"/>
      <c r="V44" s="4">
        <f>SUM(V10:V42)</f>
        <v>0.38339999999999996</v>
      </c>
      <c r="AJ44" s="30"/>
      <c r="AL44" s="90"/>
      <c r="AM44" s="6"/>
      <c r="AN44" s="90"/>
      <c r="AO44" s="6"/>
      <c r="AP44" s="90"/>
      <c r="AQ44" s="6"/>
      <c r="AR44" s="90"/>
      <c r="AS44" s="6"/>
      <c r="AT44" s="90"/>
      <c r="AU44" s="6"/>
      <c r="AV44" s="90"/>
      <c r="AW44" s="6"/>
      <c r="AX44" s="90"/>
      <c r="AY44" s="6"/>
      <c r="AZ44" s="90"/>
    </row>
    <row r="45" spans="2:52">
      <c r="AJ45" s="30"/>
      <c r="AL45" s="90"/>
      <c r="AM45" s="6"/>
      <c r="AN45" s="90"/>
      <c r="AO45" s="6"/>
      <c r="AP45" s="90"/>
      <c r="AQ45" s="6"/>
      <c r="AR45" s="90"/>
      <c r="AS45" s="6"/>
      <c r="AT45" s="90"/>
      <c r="AU45" s="6"/>
      <c r="AV45" s="90"/>
      <c r="AW45" s="6"/>
      <c r="AX45" s="90"/>
      <c r="AY45" s="6"/>
      <c r="AZ45" s="90"/>
    </row>
    <row r="46" spans="2:52">
      <c r="AJ46" s="30"/>
      <c r="AL46" s="90"/>
      <c r="AM46" s="6"/>
      <c r="AN46" s="90"/>
      <c r="AO46" s="6"/>
      <c r="AP46" s="90"/>
      <c r="AQ46" s="6"/>
      <c r="AR46" s="90"/>
      <c r="AS46" s="6"/>
      <c r="AT46" s="90"/>
      <c r="AU46" s="6"/>
      <c r="AV46" s="90"/>
      <c r="AW46" s="6"/>
      <c r="AX46" s="90"/>
      <c r="AY46" s="6"/>
      <c r="AZ46" s="90"/>
    </row>
    <row r="47" spans="2:52">
      <c r="AJ47" s="30"/>
      <c r="AL47" s="90"/>
      <c r="AM47" s="6"/>
      <c r="AN47" s="90"/>
      <c r="AO47" s="6"/>
      <c r="AP47" s="90"/>
      <c r="AQ47" s="6"/>
      <c r="AR47" s="90"/>
      <c r="AS47" s="6"/>
      <c r="AT47" s="90"/>
      <c r="AU47" s="6"/>
      <c r="AV47" s="90"/>
      <c r="AW47" s="6"/>
      <c r="AX47" s="90"/>
      <c r="AY47" s="6"/>
      <c r="AZ47" s="90"/>
    </row>
    <row r="48" spans="2:52">
      <c r="AJ48" s="30"/>
      <c r="AL48" s="90"/>
      <c r="AM48" s="6"/>
      <c r="AN48" s="90"/>
      <c r="AO48" s="6"/>
      <c r="AP48" s="90"/>
      <c r="AQ48" s="6"/>
      <c r="AR48" s="90"/>
      <c r="AS48" s="6"/>
      <c r="AT48" s="90"/>
      <c r="AU48" s="6"/>
      <c r="AV48" s="90"/>
      <c r="AW48" s="6"/>
      <c r="AX48" s="90"/>
      <c r="AY48" s="6"/>
      <c r="AZ48" s="90"/>
    </row>
    <row r="49" spans="36:52">
      <c r="AJ49" s="30"/>
      <c r="AL49" s="90"/>
      <c r="AM49" s="6"/>
      <c r="AN49" s="90"/>
      <c r="AO49" s="6"/>
      <c r="AP49" s="90"/>
      <c r="AQ49" s="6"/>
      <c r="AR49" s="90"/>
      <c r="AS49" s="6"/>
      <c r="AT49" s="90"/>
      <c r="AU49" s="6"/>
      <c r="AV49" s="90"/>
      <c r="AW49" s="6"/>
      <c r="AX49" s="90"/>
      <c r="AY49" s="6"/>
      <c r="AZ49" s="90"/>
    </row>
    <row r="50" spans="36:52">
      <c r="AJ50" s="30"/>
      <c r="AL50" s="90"/>
      <c r="AM50" s="6"/>
      <c r="AN50" s="90"/>
      <c r="AO50" s="6"/>
      <c r="AP50" s="90"/>
      <c r="AQ50" s="6"/>
      <c r="AR50" s="90"/>
      <c r="AS50" s="6"/>
      <c r="AT50" s="90"/>
      <c r="AU50" s="6"/>
      <c r="AV50" s="90"/>
      <c r="AW50" s="6"/>
      <c r="AX50" s="90"/>
      <c r="AY50" s="6"/>
      <c r="AZ50" s="90"/>
    </row>
    <row r="51" spans="36:52">
      <c r="AJ51" s="30"/>
      <c r="AL51" s="90"/>
      <c r="AM51" s="6"/>
      <c r="AN51" s="90"/>
      <c r="AO51" s="6"/>
      <c r="AP51" s="90"/>
      <c r="AQ51" s="6"/>
      <c r="AR51" s="90"/>
      <c r="AS51" s="6"/>
      <c r="AT51" s="90"/>
      <c r="AU51" s="6"/>
      <c r="AV51" s="90"/>
      <c r="AW51" s="6"/>
      <c r="AX51" s="90"/>
      <c r="AY51" s="6"/>
      <c r="AZ51" s="90"/>
    </row>
    <row r="52" spans="36:52">
      <c r="AJ52" s="30"/>
      <c r="AL52" s="90"/>
      <c r="AM52" s="6"/>
      <c r="AN52" s="90"/>
      <c r="AO52" s="6"/>
      <c r="AP52" s="90"/>
      <c r="AQ52" s="6"/>
      <c r="AR52" s="90"/>
      <c r="AS52" s="6"/>
      <c r="AT52" s="90"/>
      <c r="AU52" s="6"/>
      <c r="AV52" s="90"/>
      <c r="AW52" s="6"/>
      <c r="AX52" s="90"/>
      <c r="AY52" s="6"/>
      <c r="AZ52" s="90"/>
    </row>
    <row r="53" spans="36:52">
      <c r="AJ53" s="30"/>
      <c r="AL53" s="90"/>
      <c r="AM53" s="6"/>
      <c r="AN53" s="90"/>
      <c r="AO53" s="6"/>
      <c r="AP53" s="90"/>
      <c r="AQ53" s="6"/>
      <c r="AR53" s="90"/>
      <c r="AS53" s="6"/>
      <c r="AT53" s="90"/>
      <c r="AU53" s="6"/>
      <c r="AV53" s="90"/>
      <c r="AW53" s="6"/>
      <c r="AX53" s="90"/>
      <c r="AY53" s="6"/>
      <c r="AZ53" s="90"/>
    </row>
    <row r="54" spans="36:52">
      <c r="AJ54" s="30"/>
      <c r="AL54" s="90"/>
      <c r="AM54" s="6"/>
      <c r="AN54" s="90"/>
      <c r="AO54" s="6"/>
      <c r="AP54" s="90"/>
      <c r="AQ54" s="6"/>
      <c r="AR54" s="90"/>
      <c r="AS54" s="6"/>
      <c r="AT54" s="90"/>
      <c r="AU54" s="6"/>
      <c r="AV54" s="90"/>
      <c r="AW54" s="6"/>
      <c r="AX54" s="90"/>
      <c r="AY54" s="6"/>
      <c r="AZ54" s="90"/>
    </row>
    <row r="55" spans="36:52">
      <c r="AJ55" s="30"/>
      <c r="AL55" s="90"/>
      <c r="AM55" s="6"/>
      <c r="AN55" s="90"/>
      <c r="AO55" s="6"/>
      <c r="AP55" s="90"/>
      <c r="AQ55" s="6"/>
      <c r="AR55" s="90"/>
      <c r="AS55" s="6"/>
      <c r="AT55" s="90"/>
      <c r="AU55" s="6"/>
      <c r="AV55" s="90"/>
      <c r="AW55" s="6"/>
      <c r="AX55" s="90"/>
      <c r="AY55" s="6"/>
      <c r="AZ55" s="90"/>
    </row>
    <row r="56" spans="36:52">
      <c r="AJ56" s="30"/>
      <c r="AL56" s="90"/>
      <c r="AM56" s="6"/>
      <c r="AN56" s="90"/>
      <c r="AO56" s="6"/>
      <c r="AP56" s="90"/>
      <c r="AQ56" s="6"/>
      <c r="AR56" s="90"/>
      <c r="AS56" s="6"/>
      <c r="AT56" s="90"/>
      <c r="AU56" s="6"/>
      <c r="AV56" s="90"/>
      <c r="AW56" s="6"/>
      <c r="AX56" s="90"/>
      <c r="AY56" s="6"/>
      <c r="AZ56" s="90"/>
    </row>
    <row r="57" spans="36:52">
      <c r="AJ57" s="30"/>
      <c r="AL57" s="90"/>
      <c r="AM57" s="6"/>
      <c r="AN57" s="90"/>
      <c r="AO57" s="6"/>
      <c r="AP57" s="90"/>
      <c r="AQ57" s="6"/>
      <c r="AR57" s="90"/>
      <c r="AS57" s="6"/>
      <c r="AT57" s="90"/>
      <c r="AU57" s="6"/>
      <c r="AV57" s="90"/>
      <c r="AW57" s="6"/>
      <c r="AX57" s="90"/>
      <c r="AY57" s="6"/>
      <c r="AZ57" s="90"/>
    </row>
  </sheetData>
  <sortState xmlns:xlrd2="http://schemas.microsoft.com/office/spreadsheetml/2017/richdata2" ref="B10:R40">
    <sortCondition descending="1" ref="R10:R4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49"/>
  <sheetViews>
    <sheetView rightToLeft="1" view="pageBreakPreview" topLeftCell="A25" zoomScale="85" zoomScaleNormal="85" zoomScaleSheetLayoutView="85" workbookViewId="0">
      <selection activeCell="P48" sqref="P48"/>
    </sheetView>
  </sheetViews>
  <sheetFormatPr defaultRowHeight="21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>
      <c r="B4" s="148" t="s">
        <v>265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6" spans="2:28" ht="30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>
      <c r="B8" s="178" t="s">
        <v>1</v>
      </c>
      <c r="D8" s="148" t="s">
        <v>50</v>
      </c>
      <c r="E8" s="148" t="s">
        <v>50</v>
      </c>
      <c r="F8" s="148" t="s">
        <v>50</v>
      </c>
      <c r="G8" s="148" t="s">
        <v>50</v>
      </c>
      <c r="H8" s="148" t="s">
        <v>50</v>
      </c>
      <c r="I8" s="148" t="s">
        <v>50</v>
      </c>
      <c r="J8" s="148" t="s">
        <v>50</v>
      </c>
      <c r="L8" s="148" t="s">
        <v>51</v>
      </c>
      <c r="M8" s="148" t="s">
        <v>51</v>
      </c>
      <c r="N8" s="148" t="s">
        <v>51</v>
      </c>
      <c r="O8" s="148" t="s">
        <v>51</v>
      </c>
      <c r="P8" s="148" t="s">
        <v>51</v>
      </c>
      <c r="Q8" s="148" t="s">
        <v>51</v>
      </c>
      <c r="R8" s="148" t="s">
        <v>51</v>
      </c>
    </row>
    <row r="9" spans="2:28" s="4" customFormat="1" ht="63" customHeight="1">
      <c r="B9" s="178" t="s">
        <v>1</v>
      </c>
      <c r="D9" s="151" t="s">
        <v>5</v>
      </c>
      <c r="E9" s="45"/>
      <c r="F9" s="151" t="s">
        <v>65</v>
      </c>
      <c r="G9" s="45"/>
      <c r="H9" s="151" t="s">
        <v>66</v>
      </c>
      <c r="I9" s="45"/>
      <c r="J9" s="151" t="s">
        <v>68</v>
      </c>
      <c r="L9" s="151" t="s">
        <v>5</v>
      </c>
      <c r="M9" s="45"/>
      <c r="N9" s="151" t="s">
        <v>65</v>
      </c>
      <c r="O9" s="45"/>
      <c r="P9" s="151" t="s">
        <v>66</v>
      </c>
      <c r="Q9" s="45"/>
      <c r="R9" s="151" t="s">
        <v>68</v>
      </c>
    </row>
    <row r="10" spans="2:28">
      <c r="B10" s="41" t="s">
        <v>181</v>
      </c>
      <c r="D10" s="9">
        <v>0</v>
      </c>
      <c r="F10" s="9">
        <v>0</v>
      </c>
      <c r="H10" s="9">
        <v>0</v>
      </c>
      <c r="J10" s="9">
        <v>0</v>
      </c>
      <c r="L10" s="9">
        <v>574276</v>
      </c>
      <c r="N10" s="9">
        <v>8479711851</v>
      </c>
      <c r="P10" s="9">
        <v>5503081317</v>
      </c>
      <c r="R10" s="9">
        <v>2976630534</v>
      </c>
      <c r="V10" s="122">
        <v>6.5500000000000003E-2</v>
      </c>
    </row>
    <row r="11" spans="2:28">
      <c r="B11" s="2" t="s">
        <v>193</v>
      </c>
      <c r="D11" s="3">
        <v>0</v>
      </c>
      <c r="F11" s="3">
        <v>0</v>
      </c>
      <c r="H11" s="3">
        <v>0</v>
      </c>
      <c r="J11" s="3">
        <v>0</v>
      </c>
      <c r="L11" s="3">
        <v>857261</v>
      </c>
      <c r="N11" s="3">
        <v>12308514933</v>
      </c>
      <c r="P11" s="3">
        <v>10643482110</v>
      </c>
      <c r="R11" s="3">
        <v>1665032823</v>
      </c>
      <c r="V11" s="122"/>
    </row>
    <row r="12" spans="2:28">
      <c r="B12" s="2" t="s">
        <v>182</v>
      </c>
      <c r="D12" s="3">
        <v>0</v>
      </c>
      <c r="F12" s="3">
        <v>0</v>
      </c>
      <c r="H12" s="3">
        <v>0</v>
      </c>
      <c r="J12" s="3">
        <v>0</v>
      </c>
      <c r="L12" s="3">
        <v>15100</v>
      </c>
      <c r="N12" s="3">
        <v>9762371257</v>
      </c>
      <c r="P12" s="3">
        <v>8114292347</v>
      </c>
      <c r="R12" s="3">
        <v>1648078910</v>
      </c>
      <c r="V12" s="122"/>
    </row>
    <row r="13" spans="2:28">
      <c r="B13" s="2" t="s">
        <v>209</v>
      </c>
      <c r="D13" s="3">
        <v>14300</v>
      </c>
      <c r="F13" s="3">
        <v>14300000000</v>
      </c>
      <c r="H13" s="3">
        <v>13504436622</v>
      </c>
      <c r="J13" s="3">
        <v>795563378</v>
      </c>
      <c r="L13" s="3">
        <v>16000</v>
      </c>
      <c r="N13" s="3">
        <v>15967397732</v>
      </c>
      <c r="P13" s="3">
        <v>15109859157</v>
      </c>
      <c r="R13" s="3">
        <v>857538575</v>
      </c>
      <c r="V13" s="122"/>
    </row>
    <row r="14" spans="2:28">
      <c r="B14" s="2" t="s">
        <v>196</v>
      </c>
      <c r="D14" s="3">
        <v>0</v>
      </c>
      <c r="F14" s="3">
        <v>0</v>
      </c>
      <c r="H14" s="3">
        <v>0</v>
      </c>
      <c r="J14" s="3">
        <v>0</v>
      </c>
      <c r="L14" s="3">
        <v>500000</v>
      </c>
      <c r="N14" s="3">
        <v>4476360041</v>
      </c>
      <c r="P14" s="3">
        <v>3653133750</v>
      </c>
      <c r="R14" s="3">
        <v>823226291</v>
      </c>
      <c r="V14" s="122"/>
    </row>
    <row r="15" spans="2:28">
      <c r="B15" s="2" t="s">
        <v>188</v>
      </c>
      <c r="D15" s="3">
        <v>10000</v>
      </c>
      <c r="F15" s="3">
        <v>10000000000</v>
      </c>
      <c r="H15" s="3">
        <v>9185752176</v>
      </c>
      <c r="J15" s="3">
        <v>814247824</v>
      </c>
      <c r="L15" s="3">
        <v>10000</v>
      </c>
      <c r="N15" s="3">
        <v>10000000000</v>
      </c>
      <c r="P15" s="3">
        <v>9185752176</v>
      </c>
      <c r="R15" s="3">
        <v>814247824</v>
      </c>
      <c r="V15" s="122"/>
    </row>
    <row r="16" spans="2:28">
      <c r="B16" s="2" t="s">
        <v>157</v>
      </c>
      <c r="D16" s="3">
        <v>10000</v>
      </c>
      <c r="F16" s="3">
        <v>9697242060</v>
      </c>
      <c r="H16" s="3">
        <v>8898386876</v>
      </c>
      <c r="J16" s="3">
        <v>798855184</v>
      </c>
      <c r="L16" s="3">
        <v>10000</v>
      </c>
      <c r="N16" s="3">
        <v>9697242060</v>
      </c>
      <c r="P16" s="3">
        <v>8898386876</v>
      </c>
      <c r="R16" s="3">
        <v>798855184</v>
      </c>
      <c r="V16" s="122"/>
    </row>
    <row r="17" spans="2:22">
      <c r="B17" s="2" t="s">
        <v>195</v>
      </c>
      <c r="D17" s="3">
        <v>50000</v>
      </c>
      <c r="F17" s="3">
        <v>1141697619</v>
      </c>
      <c r="H17" s="3">
        <v>1036297126</v>
      </c>
      <c r="J17" s="3">
        <v>105400493</v>
      </c>
      <c r="L17" s="3">
        <v>190000</v>
      </c>
      <c r="N17" s="3">
        <v>4672833511</v>
      </c>
      <c r="P17" s="3">
        <v>3937929075</v>
      </c>
      <c r="R17" s="3">
        <v>734904436</v>
      </c>
      <c r="V17" s="122"/>
    </row>
    <row r="18" spans="2:22">
      <c r="B18" s="2" t="s">
        <v>202</v>
      </c>
      <c r="D18" s="3">
        <v>0</v>
      </c>
      <c r="F18" s="3">
        <v>0</v>
      </c>
      <c r="H18" s="3">
        <v>0</v>
      </c>
      <c r="J18" s="3">
        <v>0</v>
      </c>
      <c r="L18" s="3">
        <v>209000</v>
      </c>
      <c r="N18" s="3">
        <v>5728788450</v>
      </c>
      <c r="P18" s="3">
        <v>5051921869</v>
      </c>
      <c r="R18" s="3">
        <v>676866581</v>
      </c>
      <c r="V18" s="122"/>
    </row>
    <row r="19" spans="2:22">
      <c r="B19" s="2" t="s">
        <v>203</v>
      </c>
      <c r="D19" s="3">
        <v>0</v>
      </c>
      <c r="F19" s="3">
        <v>0</v>
      </c>
      <c r="H19" s="3">
        <v>0</v>
      </c>
      <c r="J19" s="3">
        <v>0</v>
      </c>
      <c r="L19" s="3">
        <v>15600</v>
      </c>
      <c r="N19" s="3">
        <v>15600000000</v>
      </c>
      <c r="P19" s="3">
        <v>14967613381</v>
      </c>
      <c r="R19" s="3">
        <v>632386619</v>
      </c>
      <c r="V19" s="122"/>
    </row>
    <row r="20" spans="2:22">
      <c r="B20" s="2" t="s">
        <v>198</v>
      </c>
      <c r="D20" s="3">
        <v>0</v>
      </c>
      <c r="F20" s="3">
        <v>0</v>
      </c>
      <c r="H20" s="3">
        <v>0</v>
      </c>
      <c r="J20" s="3">
        <v>0</v>
      </c>
      <c r="L20" s="3">
        <v>6600</v>
      </c>
      <c r="N20" s="3">
        <v>6471419411</v>
      </c>
      <c r="P20" s="3">
        <v>5996990494</v>
      </c>
      <c r="R20" s="3">
        <v>474428917</v>
      </c>
      <c r="V20" s="122"/>
    </row>
    <row r="21" spans="2:22">
      <c r="B21" s="2" t="s">
        <v>201</v>
      </c>
      <c r="D21" s="3">
        <v>10000</v>
      </c>
      <c r="F21" s="3">
        <v>81522049</v>
      </c>
      <c r="H21" s="3">
        <v>90559992</v>
      </c>
      <c r="J21" s="3">
        <v>-9037943</v>
      </c>
      <c r="L21" s="3">
        <v>492596</v>
      </c>
      <c r="N21" s="3">
        <v>4815046192</v>
      </c>
      <c r="P21" s="3">
        <v>4460948940</v>
      </c>
      <c r="R21" s="3">
        <v>354097252</v>
      </c>
      <c r="V21" s="122"/>
    </row>
    <row r="22" spans="2:22">
      <c r="B22" s="2" t="s">
        <v>206</v>
      </c>
      <c r="D22" s="3">
        <v>0</v>
      </c>
      <c r="F22" s="3">
        <v>0</v>
      </c>
      <c r="H22" s="3">
        <v>0</v>
      </c>
      <c r="J22" s="3">
        <v>0</v>
      </c>
      <c r="L22" s="3">
        <v>10000</v>
      </c>
      <c r="N22" s="3">
        <v>9288316189</v>
      </c>
      <c r="P22" s="3">
        <v>8953622547</v>
      </c>
      <c r="R22" s="3">
        <v>334693642</v>
      </c>
      <c r="V22" s="122"/>
    </row>
    <row r="23" spans="2:22">
      <c r="B23" s="2" t="s">
        <v>101</v>
      </c>
      <c r="D23" s="3">
        <v>0</v>
      </c>
      <c r="F23" s="3">
        <v>0</v>
      </c>
      <c r="H23" s="3">
        <v>0</v>
      </c>
      <c r="J23" s="3">
        <v>0</v>
      </c>
      <c r="L23" s="3">
        <v>9800</v>
      </c>
      <c r="N23" s="3">
        <v>7039827802</v>
      </c>
      <c r="P23" s="3">
        <v>6717243909</v>
      </c>
      <c r="R23" s="3">
        <v>322583893</v>
      </c>
      <c r="V23" s="122"/>
    </row>
    <row r="24" spans="2:22">
      <c r="B24" s="2" t="s">
        <v>225</v>
      </c>
      <c r="D24" s="3">
        <v>0</v>
      </c>
      <c r="F24" s="3">
        <v>0</v>
      </c>
      <c r="H24" s="3">
        <v>0</v>
      </c>
      <c r="J24" s="3">
        <v>0</v>
      </c>
      <c r="L24" s="3">
        <v>5000</v>
      </c>
      <c r="N24" s="3">
        <v>5000000000</v>
      </c>
      <c r="P24" s="3">
        <v>4710353595</v>
      </c>
      <c r="R24" s="3">
        <v>289646405</v>
      </c>
      <c r="V24" s="122"/>
    </row>
    <row r="25" spans="2:22">
      <c r="B25" s="2" t="s">
        <v>204</v>
      </c>
      <c r="D25" s="3">
        <v>0</v>
      </c>
      <c r="F25" s="3">
        <v>0</v>
      </c>
      <c r="H25" s="3">
        <v>0</v>
      </c>
      <c r="J25" s="3">
        <v>0</v>
      </c>
      <c r="L25" s="3">
        <v>7300</v>
      </c>
      <c r="N25" s="3">
        <v>7300000000</v>
      </c>
      <c r="P25" s="3">
        <v>7183921848</v>
      </c>
      <c r="R25" s="3">
        <v>116078152</v>
      </c>
      <c r="V25" s="122"/>
    </row>
    <row r="26" spans="2:22">
      <c r="B26" s="2" t="s">
        <v>151</v>
      </c>
      <c r="D26" s="3">
        <v>0</v>
      </c>
      <c r="F26" s="3">
        <v>0</v>
      </c>
      <c r="H26" s="3">
        <v>0</v>
      </c>
      <c r="J26" s="3">
        <v>0</v>
      </c>
      <c r="L26" s="3">
        <v>1804</v>
      </c>
      <c r="N26" s="3">
        <v>1276927598</v>
      </c>
      <c r="P26" s="3">
        <v>1161944199</v>
      </c>
      <c r="R26" s="3">
        <v>114983399</v>
      </c>
      <c r="V26" s="122"/>
    </row>
    <row r="27" spans="2:22">
      <c r="B27" s="2" t="s">
        <v>98</v>
      </c>
      <c r="D27" s="3">
        <v>0</v>
      </c>
      <c r="F27" s="3">
        <v>0</v>
      </c>
      <c r="H27" s="3">
        <v>0</v>
      </c>
      <c r="J27" s="3">
        <v>0</v>
      </c>
      <c r="L27" s="3">
        <v>3900</v>
      </c>
      <c r="N27" s="3">
        <v>2892225693</v>
      </c>
      <c r="P27" s="3">
        <v>2796815815</v>
      </c>
      <c r="R27" s="3">
        <v>95409878</v>
      </c>
      <c r="V27" s="122">
        <v>5.4600000000000003E-2</v>
      </c>
    </row>
    <row r="28" spans="2:22">
      <c r="B28" s="2" t="s">
        <v>229</v>
      </c>
      <c r="D28" s="3">
        <v>0</v>
      </c>
      <c r="F28" s="3">
        <v>0</v>
      </c>
      <c r="H28" s="3">
        <v>0</v>
      </c>
      <c r="J28" s="3">
        <v>0</v>
      </c>
      <c r="L28" s="3">
        <v>6100</v>
      </c>
      <c r="N28" s="3">
        <v>4372957260</v>
      </c>
      <c r="P28" s="3">
        <v>4300763355</v>
      </c>
      <c r="R28" s="3">
        <v>72193905</v>
      </c>
      <c r="V28" s="122">
        <v>5.3400000000000003E-2</v>
      </c>
    </row>
    <row r="29" spans="2:22">
      <c r="B29" s="2" t="s">
        <v>185</v>
      </c>
      <c r="D29" s="3">
        <v>0</v>
      </c>
      <c r="F29" s="3">
        <v>0</v>
      </c>
      <c r="H29" s="3">
        <v>0</v>
      </c>
      <c r="J29" s="3">
        <v>0</v>
      </c>
      <c r="L29" s="3">
        <v>3000</v>
      </c>
      <c r="N29" s="3">
        <v>1682574979</v>
      </c>
      <c r="P29" s="3">
        <v>1634703655</v>
      </c>
      <c r="R29" s="3">
        <v>47871324</v>
      </c>
      <c r="V29" s="122">
        <v>4.36E-2</v>
      </c>
    </row>
    <row r="30" spans="2:22">
      <c r="B30" s="2" t="s">
        <v>103</v>
      </c>
      <c r="D30" s="3">
        <v>0</v>
      </c>
      <c r="F30" s="3">
        <v>0</v>
      </c>
      <c r="H30" s="3">
        <v>0</v>
      </c>
      <c r="J30" s="3">
        <v>0</v>
      </c>
      <c r="L30" s="3">
        <v>600</v>
      </c>
      <c r="N30" s="3">
        <v>443019690</v>
      </c>
      <c r="P30" s="3">
        <v>403982833</v>
      </c>
      <c r="R30" s="3">
        <v>39036857</v>
      </c>
      <c r="V30" s="122"/>
    </row>
    <row r="31" spans="2:22">
      <c r="B31" s="2" t="s">
        <v>154</v>
      </c>
      <c r="D31" s="3">
        <v>0</v>
      </c>
      <c r="F31" s="3">
        <v>0</v>
      </c>
      <c r="H31" s="3">
        <v>0</v>
      </c>
      <c r="J31" s="3">
        <v>0</v>
      </c>
      <c r="L31" s="3">
        <v>80706</v>
      </c>
      <c r="N31" s="3">
        <v>1130381514</v>
      </c>
      <c r="P31" s="3">
        <v>1095082160</v>
      </c>
      <c r="R31" s="3">
        <v>35299354</v>
      </c>
      <c r="V31" s="122"/>
    </row>
    <row r="32" spans="2:22">
      <c r="B32" s="2" t="s">
        <v>172</v>
      </c>
      <c r="D32" s="3">
        <v>0</v>
      </c>
      <c r="F32" s="3">
        <v>0</v>
      </c>
      <c r="H32" s="3">
        <v>0</v>
      </c>
      <c r="J32" s="3">
        <v>0</v>
      </c>
      <c r="L32" s="3">
        <v>500</v>
      </c>
      <c r="N32" s="3">
        <v>335489184</v>
      </c>
      <c r="P32" s="3">
        <v>326189109</v>
      </c>
      <c r="R32" s="3">
        <v>9300075</v>
      </c>
      <c r="V32" s="122"/>
    </row>
    <row r="33" spans="2:22">
      <c r="B33" s="2" t="s">
        <v>160</v>
      </c>
      <c r="D33" s="3">
        <v>0</v>
      </c>
      <c r="F33" s="3">
        <v>0</v>
      </c>
      <c r="H33" s="3">
        <v>0</v>
      </c>
      <c r="J33" s="3">
        <v>0</v>
      </c>
      <c r="L33" s="3">
        <v>600</v>
      </c>
      <c r="N33" s="3">
        <v>600000000</v>
      </c>
      <c r="P33" s="3">
        <v>591888700</v>
      </c>
      <c r="R33" s="3">
        <v>8111300</v>
      </c>
      <c r="V33" s="122"/>
    </row>
    <row r="34" spans="2:22">
      <c r="B34" s="2" t="s">
        <v>211</v>
      </c>
      <c r="D34" s="3">
        <v>0</v>
      </c>
      <c r="F34" s="3">
        <v>0</v>
      </c>
      <c r="H34" s="3">
        <v>0</v>
      </c>
      <c r="J34" s="3">
        <v>0</v>
      </c>
      <c r="L34" s="3">
        <v>200</v>
      </c>
      <c r="N34" s="3">
        <v>179561451</v>
      </c>
      <c r="P34" s="3">
        <v>172024168</v>
      </c>
      <c r="R34" s="3">
        <v>7537283</v>
      </c>
      <c r="V34" s="122"/>
    </row>
    <row r="35" spans="2:22">
      <c r="B35" s="2" t="s">
        <v>197</v>
      </c>
      <c r="D35" s="3">
        <v>0</v>
      </c>
      <c r="F35" s="3">
        <v>0</v>
      </c>
      <c r="H35" s="3">
        <v>0</v>
      </c>
      <c r="J35" s="3">
        <v>0</v>
      </c>
      <c r="L35" s="3">
        <v>940</v>
      </c>
      <c r="N35" s="3">
        <v>23313457</v>
      </c>
      <c r="P35" s="3">
        <v>16753917</v>
      </c>
      <c r="R35" s="3">
        <v>6559540</v>
      </c>
      <c r="V35" s="122"/>
    </row>
    <row r="36" spans="2:22">
      <c r="B36" s="2" t="s">
        <v>212</v>
      </c>
      <c r="D36" s="3">
        <v>0</v>
      </c>
      <c r="F36" s="3">
        <v>0</v>
      </c>
      <c r="H36" s="3">
        <v>0</v>
      </c>
      <c r="J36" s="3">
        <v>0</v>
      </c>
      <c r="L36" s="3">
        <v>71</v>
      </c>
      <c r="N36" s="3">
        <v>1482131</v>
      </c>
      <c r="P36" s="3">
        <v>891145</v>
      </c>
      <c r="R36" s="3">
        <v>590986</v>
      </c>
      <c r="V36" s="122"/>
    </row>
    <row r="37" spans="2:22">
      <c r="B37" s="2" t="s">
        <v>171</v>
      </c>
      <c r="D37" s="3">
        <v>0</v>
      </c>
      <c r="F37" s="3">
        <v>0</v>
      </c>
      <c r="H37" s="3">
        <v>0</v>
      </c>
      <c r="J37" s="3">
        <v>0</v>
      </c>
      <c r="L37" s="3">
        <v>60981</v>
      </c>
      <c r="N37" s="3">
        <v>849958463</v>
      </c>
      <c r="P37" s="3">
        <v>849866645</v>
      </c>
      <c r="R37" s="3">
        <v>91817</v>
      </c>
      <c r="V37" s="122"/>
    </row>
    <row r="38" spans="2:22">
      <c r="B38" s="2" t="s">
        <v>153</v>
      </c>
      <c r="D38" s="3">
        <v>0</v>
      </c>
      <c r="F38" s="3">
        <v>0</v>
      </c>
      <c r="H38" s="3">
        <v>0</v>
      </c>
      <c r="J38" s="3">
        <v>0</v>
      </c>
      <c r="L38" s="3">
        <v>1</v>
      </c>
      <c r="N38" s="3">
        <v>1</v>
      </c>
      <c r="P38" s="3">
        <v>9701</v>
      </c>
      <c r="R38" s="3">
        <v>-9700</v>
      </c>
      <c r="V38" s="122"/>
    </row>
    <row r="39" spans="2:22">
      <c r="B39" s="2" t="s">
        <v>155</v>
      </c>
      <c r="D39" s="3">
        <v>0</v>
      </c>
      <c r="F39" s="3">
        <v>0</v>
      </c>
      <c r="H39" s="3">
        <v>0</v>
      </c>
      <c r="J39" s="3">
        <v>0</v>
      </c>
      <c r="L39" s="3">
        <v>5</v>
      </c>
      <c r="N39" s="3">
        <v>5</v>
      </c>
      <c r="P39" s="3">
        <v>19667</v>
      </c>
      <c r="R39" s="3">
        <v>-19662</v>
      </c>
      <c r="V39" s="122"/>
    </row>
    <row r="40" spans="2:22">
      <c r="B40" s="2" t="s">
        <v>13</v>
      </c>
      <c r="D40" s="3">
        <v>0</v>
      </c>
      <c r="F40" s="3">
        <v>0</v>
      </c>
      <c r="H40" s="3">
        <v>0</v>
      </c>
      <c r="J40" s="3">
        <v>0</v>
      </c>
      <c r="L40" s="3">
        <v>937</v>
      </c>
      <c r="N40" s="3">
        <v>5318438</v>
      </c>
      <c r="P40" s="3">
        <v>5796558</v>
      </c>
      <c r="R40" s="3">
        <v>-478120</v>
      </c>
      <c r="V40" s="122"/>
    </row>
    <row r="41" spans="2:22">
      <c r="B41" s="2" t="s">
        <v>224</v>
      </c>
      <c r="D41" s="3">
        <v>2447</v>
      </c>
      <c r="F41" s="3">
        <v>78786745</v>
      </c>
      <c r="H41" s="3">
        <v>87248326</v>
      </c>
      <c r="J41" s="3">
        <v>-8461581</v>
      </c>
      <c r="L41" s="3">
        <v>2447</v>
      </c>
      <c r="N41" s="3">
        <v>78786745</v>
      </c>
      <c r="P41" s="3">
        <v>87248326</v>
      </c>
      <c r="R41" s="3">
        <v>-8461581</v>
      </c>
      <c r="V41" s="122"/>
    </row>
    <row r="42" spans="2:22">
      <c r="B42" s="2" t="s">
        <v>156</v>
      </c>
      <c r="D42" s="3">
        <v>0</v>
      </c>
      <c r="F42" s="3">
        <v>0</v>
      </c>
      <c r="H42" s="3">
        <v>0</v>
      </c>
      <c r="J42" s="3">
        <v>0</v>
      </c>
      <c r="L42" s="3">
        <v>106000</v>
      </c>
      <c r="N42" s="3">
        <v>7316595640</v>
      </c>
      <c r="P42" s="3">
        <v>7659294417</v>
      </c>
      <c r="R42" s="3">
        <v>-342698777</v>
      </c>
      <c r="V42" s="122"/>
    </row>
    <row r="43" spans="2:22">
      <c r="B43" s="2" t="s">
        <v>180</v>
      </c>
      <c r="D43" s="3">
        <v>50000</v>
      </c>
      <c r="F43" s="3">
        <v>1137692655</v>
      </c>
      <c r="H43" s="3">
        <v>1601911575</v>
      </c>
      <c r="J43" s="3">
        <v>-464218920</v>
      </c>
      <c r="L43" s="3">
        <v>50000</v>
      </c>
      <c r="N43" s="3">
        <v>1137692655</v>
      </c>
      <c r="P43" s="3">
        <v>1601911575</v>
      </c>
      <c r="R43" s="3">
        <v>-464218920</v>
      </c>
      <c r="V43" s="122"/>
    </row>
    <row r="44" spans="2:22">
      <c r="B44" s="2" t="s">
        <v>235</v>
      </c>
      <c r="D44" s="3">
        <v>40000</v>
      </c>
      <c r="F44" s="3">
        <v>3754383164</v>
      </c>
      <c r="H44" s="3">
        <v>4285691620</v>
      </c>
      <c r="J44" s="3">
        <v>-531308456</v>
      </c>
      <c r="L44" s="3">
        <v>40000</v>
      </c>
      <c r="N44" s="3">
        <v>3754383164</v>
      </c>
      <c r="P44" s="3">
        <v>4285691620</v>
      </c>
      <c r="R44" s="3">
        <v>-531308456</v>
      </c>
      <c r="V44" s="122">
        <v>2.8000000000000001E-2</v>
      </c>
    </row>
    <row r="45" spans="2:22">
      <c r="B45" s="2" t="s">
        <v>194</v>
      </c>
      <c r="D45" s="3">
        <v>27000</v>
      </c>
      <c r="F45" s="3">
        <v>3408721708</v>
      </c>
      <c r="H45" s="3">
        <v>5005538772</v>
      </c>
      <c r="J45" s="3">
        <v>-1596817064</v>
      </c>
      <c r="L45" s="3">
        <v>41000</v>
      </c>
      <c r="N45" s="3">
        <v>5380971363</v>
      </c>
      <c r="P45" s="3">
        <v>7601003325</v>
      </c>
      <c r="R45" s="3">
        <v>-2220031962</v>
      </c>
      <c r="V45" s="122"/>
    </row>
    <row r="46" spans="2:22">
      <c r="D46" s="3"/>
      <c r="F46" s="3"/>
      <c r="H46" s="3"/>
      <c r="J46" s="3"/>
      <c r="L46" s="3"/>
      <c r="N46" s="3"/>
      <c r="P46" s="3"/>
      <c r="R46" s="3"/>
    </row>
    <row r="47" spans="2:22" ht="21.75" thickBot="1">
      <c r="B47" s="32" t="s">
        <v>84</v>
      </c>
      <c r="D47" s="10">
        <f>SUM(D10:D46)</f>
        <v>213747</v>
      </c>
      <c r="E47" s="10">
        <f t="shared" ref="E47:Q47" si="0">SUM(E10:E44)</f>
        <v>0</v>
      </c>
      <c r="F47" s="10">
        <f>SUM(F10:F46)</f>
        <v>43600046000</v>
      </c>
      <c r="G47" s="10">
        <f t="shared" si="0"/>
        <v>0</v>
      </c>
      <c r="H47" s="10">
        <f>SUM(H10:H46)</f>
        <v>43695823085</v>
      </c>
      <c r="I47" s="10">
        <f t="shared" si="0"/>
        <v>0</v>
      </c>
      <c r="J47" s="10">
        <f>SUM(J10:J46)</f>
        <v>-95777085</v>
      </c>
      <c r="K47" s="10">
        <f t="shared" si="0"/>
        <v>0</v>
      </c>
      <c r="L47" s="10">
        <f>SUM(L10:L46)</f>
        <v>3328325</v>
      </c>
      <c r="M47" s="10">
        <f t="shared" si="0"/>
        <v>0</v>
      </c>
      <c r="N47" s="10">
        <f>SUM(N10:N46)</f>
        <v>168069468860</v>
      </c>
      <c r="O47" s="10">
        <f t="shared" si="0"/>
        <v>0</v>
      </c>
      <c r="P47" s="10">
        <f>SUM(P10:P46)</f>
        <v>157680414281</v>
      </c>
      <c r="Q47" s="10">
        <f t="shared" si="0"/>
        <v>0</v>
      </c>
      <c r="R47" s="10">
        <f>SUM(R10:R46)</f>
        <v>10389054578</v>
      </c>
    </row>
    <row r="48" spans="2:22" ht="21.75" thickTop="1"/>
    <row r="49" spans="10:10" ht="26.25">
      <c r="J49" s="27">
        <v>13</v>
      </c>
    </row>
  </sheetData>
  <sortState xmlns:xlrd2="http://schemas.microsoft.com/office/spreadsheetml/2017/richdata2" ref="B10:R44">
    <sortCondition descending="1" ref="R10:R44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2"/>
  <sheetViews>
    <sheetView rightToLeft="1" view="pageBreakPreview" topLeftCell="A17" zoomScale="85" zoomScaleNormal="70" zoomScaleSheetLayoutView="85" workbookViewId="0">
      <selection activeCell="N37" sqref="N37"/>
    </sheetView>
  </sheetViews>
  <sheetFormatPr defaultRowHeight="21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7"/>
      <c r="R2" s="17"/>
      <c r="S2" s="17"/>
      <c r="T2" s="17"/>
      <c r="U2" s="17"/>
    </row>
    <row r="3" spans="2:28" ht="30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7"/>
      <c r="R3" s="17"/>
    </row>
    <row r="4" spans="2:28" ht="30">
      <c r="B4" s="148" t="s">
        <v>265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7"/>
      <c r="R4" s="17"/>
    </row>
    <row r="5" spans="2:28" ht="54" customHeight="1"/>
    <row r="6" spans="2:28" s="2" customFormat="1" ht="30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>
      <c r="B7" s="149" t="s">
        <v>52</v>
      </c>
      <c r="D7" s="150" t="s">
        <v>50</v>
      </c>
      <c r="E7" s="150" t="s">
        <v>50</v>
      </c>
      <c r="F7" s="150" t="s">
        <v>50</v>
      </c>
      <c r="G7" s="150" t="s">
        <v>50</v>
      </c>
      <c r="H7" s="150" t="s">
        <v>50</v>
      </c>
      <c r="I7" s="150" t="s">
        <v>50</v>
      </c>
      <c r="J7" s="150" t="s">
        <v>50</v>
      </c>
      <c r="L7" s="150" t="s">
        <v>51</v>
      </c>
      <c r="M7" s="150" t="s">
        <v>51</v>
      </c>
      <c r="N7" s="150" t="s">
        <v>51</v>
      </c>
      <c r="O7" s="150" t="s">
        <v>51</v>
      </c>
      <c r="P7" s="150" t="s">
        <v>51</v>
      </c>
      <c r="Q7" s="150" t="s">
        <v>51</v>
      </c>
      <c r="R7" s="150" t="s">
        <v>51</v>
      </c>
    </row>
    <row r="8" spans="2:28" s="49" customFormat="1" ht="48" customHeight="1">
      <c r="B8" s="149" t="s">
        <v>52</v>
      </c>
      <c r="D8" s="190" t="s">
        <v>73</v>
      </c>
      <c r="E8" s="50"/>
      <c r="F8" s="190" t="s">
        <v>70</v>
      </c>
      <c r="G8" s="50"/>
      <c r="H8" s="190" t="s">
        <v>71</v>
      </c>
      <c r="I8" s="50"/>
      <c r="J8" s="190" t="s">
        <v>74</v>
      </c>
      <c r="L8" s="190" t="s">
        <v>73</v>
      </c>
      <c r="M8" s="50"/>
      <c r="N8" s="190" t="s">
        <v>70</v>
      </c>
      <c r="O8" s="50"/>
      <c r="P8" s="190" t="s">
        <v>71</v>
      </c>
      <c r="Q8" s="50"/>
      <c r="R8" s="190" t="s">
        <v>74</v>
      </c>
    </row>
    <row r="9" spans="2:28" ht="21.75">
      <c r="B9" s="45" t="s">
        <v>182</v>
      </c>
      <c r="C9" s="4"/>
      <c r="D9" s="89">
        <v>0</v>
      </c>
      <c r="E9" s="6"/>
      <c r="F9" s="89">
        <v>3010110919</v>
      </c>
      <c r="G9" s="6"/>
      <c r="H9" s="89">
        <v>0</v>
      </c>
      <c r="I9" s="6"/>
      <c r="J9" s="89">
        <v>3010110919</v>
      </c>
      <c r="K9" s="6"/>
      <c r="L9" s="89">
        <v>0</v>
      </c>
      <c r="M9" s="6"/>
      <c r="N9" s="89">
        <v>12566711117</v>
      </c>
      <c r="O9" s="6"/>
      <c r="P9" s="89">
        <v>1648078910</v>
      </c>
      <c r="Q9" s="4"/>
      <c r="R9" s="89">
        <v>14214790027</v>
      </c>
    </row>
    <row r="10" spans="2:28" ht="21.75">
      <c r="B10" s="4" t="s">
        <v>157</v>
      </c>
      <c r="C10" s="4"/>
      <c r="D10" s="90">
        <v>495260907</v>
      </c>
      <c r="E10" s="6"/>
      <c r="F10" s="90">
        <v>-435032534</v>
      </c>
      <c r="G10" s="6"/>
      <c r="H10" s="90">
        <v>798855184</v>
      </c>
      <c r="I10" s="6"/>
      <c r="J10" s="90">
        <v>859083557</v>
      </c>
      <c r="K10" s="6"/>
      <c r="L10" s="90">
        <v>4265625975</v>
      </c>
      <c r="M10" s="6"/>
      <c r="N10" s="90">
        <v>3516057300</v>
      </c>
      <c r="O10" s="6"/>
      <c r="P10" s="90">
        <v>798855184</v>
      </c>
      <c r="Q10" s="4"/>
      <c r="R10" s="90">
        <v>8580538459</v>
      </c>
      <c r="V10" s="126">
        <v>6.5500000000000003E-2</v>
      </c>
    </row>
    <row r="11" spans="2:28" ht="21.75">
      <c r="B11" s="4" t="s">
        <v>185</v>
      </c>
      <c r="C11" s="4"/>
      <c r="D11" s="90">
        <v>0</v>
      </c>
      <c r="E11" s="6"/>
      <c r="F11" s="90">
        <v>705395324</v>
      </c>
      <c r="G11" s="6"/>
      <c r="H11" s="90">
        <v>0</v>
      </c>
      <c r="I11" s="6"/>
      <c r="J11" s="90">
        <v>705395324</v>
      </c>
      <c r="K11" s="6"/>
      <c r="L11" s="90">
        <v>0</v>
      </c>
      <c r="M11" s="6"/>
      <c r="N11" s="90">
        <v>3005785613</v>
      </c>
      <c r="O11" s="6"/>
      <c r="P11" s="90">
        <v>47871324</v>
      </c>
      <c r="Q11" s="4"/>
      <c r="R11" s="90">
        <v>3053656937</v>
      </c>
      <c r="V11" s="126">
        <v>5.4600000000000003E-2</v>
      </c>
    </row>
    <row r="12" spans="2:28" ht="21.75">
      <c r="B12" s="4" t="s">
        <v>99</v>
      </c>
      <c r="C12" s="4"/>
      <c r="D12" s="90">
        <v>0</v>
      </c>
      <c r="E12" s="6"/>
      <c r="F12" s="90">
        <v>563916473</v>
      </c>
      <c r="G12" s="6"/>
      <c r="H12" s="90">
        <v>0</v>
      </c>
      <c r="I12" s="6"/>
      <c r="J12" s="90">
        <v>563916473</v>
      </c>
      <c r="K12" s="6"/>
      <c r="L12" s="90">
        <v>0</v>
      </c>
      <c r="M12" s="6"/>
      <c r="N12" s="90">
        <v>1908915651</v>
      </c>
      <c r="O12" s="6"/>
      <c r="P12" s="90">
        <v>0</v>
      </c>
      <c r="Q12" s="4"/>
      <c r="R12" s="90">
        <v>1908915651</v>
      </c>
      <c r="V12" s="126">
        <v>5.3400000000000003E-2</v>
      </c>
    </row>
    <row r="13" spans="2:28" ht="21.75">
      <c r="B13" s="4" t="s">
        <v>162</v>
      </c>
      <c r="C13" s="4"/>
      <c r="D13" s="90">
        <v>102658783</v>
      </c>
      <c r="E13" s="6"/>
      <c r="F13" s="90">
        <v>240789149</v>
      </c>
      <c r="G13" s="6"/>
      <c r="H13" s="90">
        <v>0</v>
      </c>
      <c r="I13" s="6"/>
      <c r="J13" s="90">
        <v>343447932</v>
      </c>
      <c r="K13" s="6"/>
      <c r="L13" s="90">
        <v>726238905</v>
      </c>
      <c r="M13" s="6"/>
      <c r="N13" s="90">
        <v>757417893</v>
      </c>
      <c r="O13" s="6"/>
      <c r="P13" s="90">
        <v>0</v>
      </c>
      <c r="Q13" s="4"/>
      <c r="R13" s="90">
        <v>1483656798</v>
      </c>
      <c r="V13" s="126">
        <v>4.36E-2</v>
      </c>
    </row>
    <row r="14" spans="2:28" ht="21.75">
      <c r="B14" s="4" t="s">
        <v>104</v>
      </c>
      <c r="C14" s="4"/>
      <c r="D14" s="90">
        <v>110130407</v>
      </c>
      <c r="E14" s="6"/>
      <c r="F14" s="90">
        <v>219440219</v>
      </c>
      <c r="G14" s="6"/>
      <c r="H14" s="90">
        <v>0</v>
      </c>
      <c r="I14" s="6"/>
      <c r="J14" s="90">
        <v>329570626</v>
      </c>
      <c r="K14" s="6"/>
      <c r="L14" s="90">
        <v>843264383</v>
      </c>
      <c r="M14" s="6"/>
      <c r="N14" s="90">
        <v>588277355</v>
      </c>
      <c r="O14" s="6"/>
      <c r="P14" s="90">
        <v>0</v>
      </c>
      <c r="Q14" s="4"/>
      <c r="R14" s="90">
        <v>1431541738</v>
      </c>
      <c r="V14" s="126">
        <v>2.8000000000000001E-2</v>
      </c>
    </row>
    <row r="15" spans="2:28" ht="21.75">
      <c r="B15" s="4" t="s">
        <v>209</v>
      </c>
      <c r="C15" s="4"/>
      <c r="D15" s="90">
        <v>0</v>
      </c>
      <c r="E15" s="6"/>
      <c r="F15" s="90">
        <v>0</v>
      </c>
      <c r="G15" s="6"/>
      <c r="H15" s="90">
        <v>795563378</v>
      </c>
      <c r="I15" s="6"/>
      <c r="J15" s="90">
        <v>795563378</v>
      </c>
      <c r="K15" s="6"/>
      <c r="L15" s="90">
        <v>0</v>
      </c>
      <c r="M15" s="6"/>
      <c r="N15" s="90">
        <v>0</v>
      </c>
      <c r="O15" s="6"/>
      <c r="P15" s="90">
        <v>857538575</v>
      </c>
      <c r="Q15" s="4"/>
      <c r="R15" s="90">
        <v>857538575</v>
      </c>
      <c r="V15" s="126">
        <v>2.2200000000000001E-2</v>
      </c>
    </row>
    <row r="16" spans="2:28" ht="21.75">
      <c r="B16" s="4" t="s">
        <v>188</v>
      </c>
      <c r="C16" s="4"/>
      <c r="D16" s="90">
        <v>0</v>
      </c>
      <c r="E16" s="6"/>
      <c r="F16" s="90">
        <v>0</v>
      </c>
      <c r="G16" s="6"/>
      <c r="H16" s="90">
        <v>814247824</v>
      </c>
      <c r="I16" s="6"/>
      <c r="J16" s="90">
        <v>814247824</v>
      </c>
      <c r="K16" s="6"/>
      <c r="L16" s="90">
        <v>0</v>
      </c>
      <c r="M16" s="6"/>
      <c r="N16" s="90">
        <v>0</v>
      </c>
      <c r="O16" s="6"/>
      <c r="P16" s="90">
        <v>814247824</v>
      </c>
      <c r="Q16" s="4"/>
      <c r="R16" s="90">
        <v>814247824</v>
      </c>
      <c r="V16" s="126">
        <v>1.9199999999999998E-2</v>
      </c>
    </row>
    <row r="17" spans="2:22" ht="21.75">
      <c r="B17" s="4" t="s">
        <v>226</v>
      </c>
      <c r="C17" s="4"/>
      <c r="D17" s="90">
        <v>0</v>
      </c>
      <c r="E17" s="6"/>
      <c r="F17" s="90">
        <v>405659129</v>
      </c>
      <c r="G17" s="6"/>
      <c r="H17" s="90">
        <v>0</v>
      </c>
      <c r="I17" s="6"/>
      <c r="J17" s="90">
        <v>405659129</v>
      </c>
      <c r="K17" s="6"/>
      <c r="L17" s="90">
        <v>0</v>
      </c>
      <c r="M17" s="6"/>
      <c r="N17" s="90">
        <v>786818836</v>
      </c>
      <c r="O17" s="6"/>
      <c r="P17" s="90">
        <v>0</v>
      </c>
      <c r="Q17" s="4"/>
      <c r="R17" s="90">
        <v>786818836</v>
      </c>
      <c r="V17" s="126">
        <v>1.38E-2</v>
      </c>
    </row>
    <row r="18" spans="2:22" ht="21.75">
      <c r="B18" s="4" t="s">
        <v>101</v>
      </c>
      <c r="C18" s="4"/>
      <c r="D18" s="90">
        <v>0</v>
      </c>
      <c r="E18" s="6"/>
      <c r="F18" s="90">
        <v>243594916</v>
      </c>
      <c r="G18" s="6"/>
      <c r="H18" s="90">
        <v>0</v>
      </c>
      <c r="I18" s="6"/>
      <c r="J18" s="90">
        <v>243594916</v>
      </c>
      <c r="K18" s="6"/>
      <c r="L18" s="90">
        <v>0</v>
      </c>
      <c r="M18" s="6"/>
      <c r="N18" s="90">
        <v>368214386</v>
      </c>
      <c r="O18" s="6"/>
      <c r="P18" s="90">
        <v>322583893</v>
      </c>
      <c r="Q18" s="4"/>
      <c r="R18" s="90">
        <v>690798279</v>
      </c>
      <c r="V18" s="126">
        <v>1.32E-2</v>
      </c>
    </row>
    <row r="19" spans="2:22" ht="21.75">
      <c r="B19" s="4" t="s">
        <v>203</v>
      </c>
      <c r="C19" s="4"/>
      <c r="D19" s="90">
        <v>0</v>
      </c>
      <c r="E19" s="6"/>
      <c r="F19" s="90">
        <v>0</v>
      </c>
      <c r="G19" s="6"/>
      <c r="H19" s="90">
        <v>0</v>
      </c>
      <c r="I19" s="6"/>
      <c r="J19" s="90">
        <v>0</v>
      </c>
      <c r="K19" s="6"/>
      <c r="L19" s="90">
        <v>0</v>
      </c>
      <c r="M19" s="6"/>
      <c r="N19" s="90">
        <v>0</v>
      </c>
      <c r="O19" s="6"/>
      <c r="P19" s="90">
        <v>632386619</v>
      </c>
      <c r="Q19" s="4"/>
      <c r="R19" s="90">
        <v>632386619</v>
      </c>
      <c r="V19" s="126">
        <v>1.21E-2</v>
      </c>
    </row>
    <row r="20" spans="2:22" ht="21.75">
      <c r="B20" s="4" t="s">
        <v>198</v>
      </c>
      <c r="C20" s="4"/>
      <c r="D20" s="90">
        <v>0</v>
      </c>
      <c r="E20" s="6"/>
      <c r="F20" s="90">
        <v>0</v>
      </c>
      <c r="G20" s="6"/>
      <c r="H20" s="90">
        <v>0</v>
      </c>
      <c r="I20" s="6"/>
      <c r="J20" s="90">
        <v>0</v>
      </c>
      <c r="K20" s="6"/>
      <c r="L20" s="90">
        <v>0</v>
      </c>
      <c r="M20" s="6"/>
      <c r="N20" s="90">
        <v>0</v>
      </c>
      <c r="O20" s="6"/>
      <c r="P20" s="90">
        <v>474428917</v>
      </c>
      <c r="Q20" s="4"/>
      <c r="R20" s="90">
        <v>474428917</v>
      </c>
      <c r="V20" s="126">
        <v>1.14E-2</v>
      </c>
    </row>
    <row r="21" spans="2:22" ht="21.75">
      <c r="B21" s="4" t="s">
        <v>254</v>
      </c>
      <c r="C21" s="4"/>
      <c r="D21" s="90">
        <v>0</v>
      </c>
      <c r="E21" s="6"/>
      <c r="F21" s="90">
        <v>478348483</v>
      </c>
      <c r="G21" s="6"/>
      <c r="H21" s="90">
        <v>0</v>
      </c>
      <c r="I21" s="6"/>
      <c r="J21" s="90">
        <v>478348483</v>
      </c>
      <c r="K21" s="6"/>
      <c r="L21" s="90">
        <v>0</v>
      </c>
      <c r="M21" s="6"/>
      <c r="N21" s="90">
        <v>431683148</v>
      </c>
      <c r="O21" s="6"/>
      <c r="P21" s="90">
        <v>0</v>
      </c>
      <c r="Q21" s="4"/>
      <c r="R21" s="90">
        <v>431683148</v>
      </c>
      <c r="V21" s="126">
        <v>8.8999999999999999E-3</v>
      </c>
    </row>
    <row r="22" spans="2:22" ht="21.75">
      <c r="B22" s="4" t="s">
        <v>206</v>
      </c>
      <c r="C22" s="4"/>
      <c r="D22" s="90">
        <v>0</v>
      </c>
      <c r="E22" s="6"/>
      <c r="F22" s="90">
        <v>68260497</v>
      </c>
      <c r="G22" s="6"/>
      <c r="H22" s="90">
        <v>0</v>
      </c>
      <c r="I22" s="6"/>
      <c r="J22" s="90">
        <v>68260497</v>
      </c>
      <c r="K22" s="6"/>
      <c r="L22" s="90">
        <v>0</v>
      </c>
      <c r="M22" s="6"/>
      <c r="N22" s="90">
        <v>68260497</v>
      </c>
      <c r="O22" s="6"/>
      <c r="P22" s="90">
        <v>334693642</v>
      </c>
      <c r="Q22" s="4"/>
      <c r="R22" s="90">
        <v>402954139</v>
      </c>
      <c r="V22" s="126">
        <v>8.3999999999999995E-3</v>
      </c>
    </row>
    <row r="23" spans="2:22" ht="21.75">
      <c r="B23" s="4" t="s">
        <v>151</v>
      </c>
      <c r="C23" s="4"/>
      <c r="D23" s="90">
        <v>0</v>
      </c>
      <c r="E23" s="6"/>
      <c r="F23" s="90">
        <v>72766641</v>
      </c>
      <c r="G23" s="6"/>
      <c r="H23" s="90">
        <v>0</v>
      </c>
      <c r="I23" s="6"/>
      <c r="J23" s="90">
        <v>72766641</v>
      </c>
      <c r="K23" s="6"/>
      <c r="L23" s="90">
        <v>0</v>
      </c>
      <c r="M23" s="6"/>
      <c r="N23" s="90">
        <v>252687440</v>
      </c>
      <c r="O23" s="6"/>
      <c r="P23" s="90">
        <v>114983399</v>
      </c>
      <c r="Q23" s="4"/>
      <c r="R23" s="90">
        <v>367670839</v>
      </c>
      <c r="V23" s="126">
        <v>7.9000000000000008E-3</v>
      </c>
    </row>
    <row r="24" spans="2:22" ht="21.75">
      <c r="B24" s="4" t="s">
        <v>225</v>
      </c>
      <c r="C24" s="4"/>
      <c r="D24" s="90">
        <v>0</v>
      </c>
      <c r="E24" s="6"/>
      <c r="F24" s="90">
        <v>0</v>
      </c>
      <c r="G24" s="6"/>
      <c r="H24" s="90">
        <v>0</v>
      </c>
      <c r="I24" s="6"/>
      <c r="J24" s="90">
        <v>0</v>
      </c>
      <c r="K24" s="6"/>
      <c r="L24" s="90">
        <v>0</v>
      </c>
      <c r="M24" s="6"/>
      <c r="N24" s="90">
        <v>0</v>
      </c>
      <c r="O24" s="6"/>
      <c r="P24" s="90">
        <v>289646405</v>
      </c>
      <c r="Q24" s="4"/>
      <c r="R24" s="90">
        <v>289646405</v>
      </c>
      <c r="V24" s="126"/>
    </row>
    <row r="25" spans="2:22" ht="21.75">
      <c r="B25" s="4" t="s">
        <v>98</v>
      </c>
      <c r="C25" s="4"/>
      <c r="D25" s="90">
        <v>0</v>
      </c>
      <c r="E25" s="6"/>
      <c r="F25" s="90">
        <v>178449937</v>
      </c>
      <c r="G25" s="6"/>
      <c r="H25" s="90">
        <v>0</v>
      </c>
      <c r="I25" s="6"/>
      <c r="J25" s="90">
        <v>178449937</v>
      </c>
      <c r="K25" s="6"/>
      <c r="L25" s="90">
        <v>0</v>
      </c>
      <c r="M25" s="6"/>
      <c r="N25" s="90">
        <v>178449937</v>
      </c>
      <c r="O25" s="6"/>
      <c r="P25" s="90">
        <v>95409878</v>
      </c>
      <c r="Q25" s="4"/>
      <c r="R25" s="90">
        <v>273859815</v>
      </c>
      <c r="V25" s="126"/>
    </row>
    <row r="26" spans="2:22" ht="21.75">
      <c r="B26" s="4" t="s">
        <v>257</v>
      </c>
      <c r="C26" s="4"/>
      <c r="D26" s="90">
        <v>0</v>
      </c>
      <c r="E26" s="6"/>
      <c r="F26" s="90">
        <v>280614130</v>
      </c>
      <c r="G26" s="6"/>
      <c r="H26" s="90">
        <v>0</v>
      </c>
      <c r="I26" s="6"/>
      <c r="J26" s="90">
        <v>280614130</v>
      </c>
      <c r="K26" s="6"/>
      <c r="L26" s="90">
        <v>0</v>
      </c>
      <c r="M26" s="6"/>
      <c r="N26" s="90">
        <v>264448699</v>
      </c>
      <c r="O26" s="6"/>
      <c r="P26" s="90">
        <v>0</v>
      </c>
      <c r="Q26" s="4"/>
      <c r="R26" s="90">
        <v>264448699</v>
      </c>
      <c r="V26" s="126"/>
    </row>
    <row r="27" spans="2:22" ht="21.75">
      <c r="B27" s="4" t="s">
        <v>103</v>
      </c>
      <c r="C27" s="4"/>
      <c r="D27" s="90">
        <v>0</v>
      </c>
      <c r="E27" s="6"/>
      <c r="F27" s="90">
        <v>40761911</v>
      </c>
      <c r="G27" s="6"/>
      <c r="H27" s="90">
        <v>0</v>
      </c>
      <c r="I27" s="6"/>
      <c r="J27" s="90">
        <v>40761911</v>
      </c>
      <c r="K27" s="6"/>
      <c r="L27" s="90">
        <v>0</v>
      </c>
      <c r="M27" s="6"/>
      <c r="N27" s="90">
        <v>131027189</v>
      </c>
      <c r="O27" s="6"/>
      <c r="P27" s="90">
        <v>39036857</v>
      </c>
      <c r="Q27" s="4"/>
      <c r="R27" s="90">
        <v>170064046</v>
      </c>
      <c r="V27" s="126"/>
    </row>
    <row r="28" spans="2:22" ht="21.75">
      <c r="B28" s="4" t="s">
        <v>204</v>
      </c>
      <c r="C28" s="4"/>
      <c r="D28" s="90">
        <v>0</v>
      </c>
      <c r="E28" s="6"/>
      <c r="F28" s="90">
        <v>0</v>
      </c>
      <c r="G28" s="6"/>
      <c r="H28" s="90">
        <v>0</v>
      </c>
      <c r="I28" s="6"/>
      <c r="J28" s="90">
        <v>0</v>
      </c>
      <c r="K28" s="6"/>
      <c r="L28" s="90">
        <v>0</v>
      </c>
      <c r="M28" s="6"/>
      <c r="N28" s="90">
        <v>0</v>
      </c>
      <c r="O28" s="6"/>
      <c r="P28" s="90">
        <v>116078152</v>
      </c>
      <c r="Q28" s="4"/>
      <c r="R28" s="90">
        <v>116078152</v>
      </c>
      <c r="V28" s="126">
        <v>7.7999999999999996E-3</v>
      </c>
    </row>
    <row r="29" spans="2:22" ht="21.75">
      <c r="B29" s="4" t="s">
        <v>267</v>
      </c>
      <c r="C29" s="4"/>
      <c r="D29" s="90">
        <v>0</v>
      </c>
      <c r="E29" s="6"/>
      <c r="F29" s="90">
        <v>108521404</v>
      </c>
      <c r="G29" s="6"/>
      <c r="H29" s="90">
        <v>0</v>
      </c>
      <c r="I29" s="6"/>
      <c r="J29" s="90">
        <v>108521404</v>
      </c>
      <c r="K29" s="6"/>
      <c r="L29" s="90">
        <v>0</v>
      </c>
      <c r="M29" s="6"/>
      <c r="N29" s="90">
        <v>108521404</v>
      </c>
      <c r="O29" s="6"/>
      <c r="P29" s="90">
        <v>0</v>
      </c>
      <c r="Q29" s="4"/>
      <c r="R29" s="90">
        <v>108521404</v>
      </c>
      <c r="V29" s="126"/>
    </row>
    <row r="30" spans="2:22" ht="21.75">
      <c r="B30" s="4" t="s">
        <v>229</v>
      </c>
      <c r="C30" s="4"/>
      <c r="D30" s="90">
        <v>0</v>
      </c>
      <c r="E30" s="6"/>
      <c r="F30" s="90">
        <v>28987545</v>
      </c>
      <c r="G30" s="6"/>
      <c r="H30" s="90">
        <v>0</v>
      </c>
      <c r="I30" s="6"/>
      <c r="J30" s="90">
        <v>28987545</v>
      </c>
      <c r="K30" s="6"/>
      <c r="L30" s="90">
        <v>0</v>
      </c>
      <c r="M30" s="6"/>
      <c r="N30" s="90">
        <v>30134707</v>
      </c>
      <c r="O30" s="6"/>
      <c r="P30" s="90">
        <v>72193905</v>
      </c>
      <c r="Q30" s="4"/>
      <c r="R30" s="90">
        <v>102328612</v>
      </c>
      <c r="V30" s="126"/>
    </row>
    <row r="31" spans="2:22" ht="21.75">
      <c r="B31" s="4" t="s">
        <v>160</v>
      </c>
      <c r="C31" s="4"/>
      <c r="D31" s="90">
        <v>0</v>
      </c>
      <c r="E31" s="6"/>
      <c r="F31" s="90">
        <v>0</v>
      </c>
      <c r="G31" s="6"/>
      <c r="H31" s="90">
        <v>0</v>
      </c>
      <c r="I31" s="6"/>
      <c r="J31" s="90">
        <v>0</v>
      </c>
      <c r="K31" s="6"/>
      <c r="L31" s="90">
        <v>20348385</v>
      </c>
      <c r="M31" s="6"/>
      <c r="N31" s="90">
        <v>0</v>
      </c>
      <c r="O31" s="6"/>
      <c r="P31" s="90">
        <v>8111300</v>
      </c>
      <c r="Q31" s="4"/>
      <c r="R31" s="90">
        <v>28459685</v>
      </c>
      <c r="V31" s="126"/>
    </row>
    <row r="32" spans="2:22" ht="21.75">
      <c r="B32" s="4" t="s">
        <v>270</v>
      </c>
      <c r="C32" s="4"/>
      <c r="D32" s="90">
        <v>0</v>
      </c>
      <c r="E32" s="6"/>
      <c r="F32" s="90">
        <v>26748092</v>
      </c>
      <c r="G32" s="6"/>
      <c r="H32" s="90">
        <v>0</v>
      </c>
      <c r="I32" s="6"/>
      <c r="J32" s="90">
        <v>26748092</v>
      </c>
      <c r="K32" s="6"/>
      <c r="L32" s="90">
        <v>0</v>
      </c>
      <c r="M32" s="6"/>
      <c r="N32" s="90">
        <v>26748092</v>
      </c>
      <c r="O32" s="6"/>
      <c r="P32" s="90">
        <v>0</v>
      </c>
      <c r="Q32" s="4"/>
      <c r="R32" s="90">
        <v>26748092</v>
      </c>
      <c r="V32" s="126">
        <v>6.6E-3</v>
      </c>
    </row>
    <row r="33" spans="2:22" ht="21.75">
      <c r="B33" s="4" t="s">
        <v>172</v>
      </c>
      <c r="C33" s="4"/>
      <c r="D33" s="90">
        <v>0</v>
      </c>
      <c r="E33" s="6"/>
      <c r="F33" s="90">
        <v>0</v>
      </c>
      <c r="G33" s="6"/>
      <c r="H33" s="90">
        <v>0</v>
      </c>
      <c r="I33" s="6"/>
      <c r="J33" s="90">
        <v>0</v>
      </c>
      <c r="K33" s="6"/>
      <c r="L33" s="90">
        <v>0</v>
      </c>
      <c r="M33" s="6"/>
      <c r="N33" s="90">
        <v>0</v>
      </c>
      <c r="O33" s="6"/>
      <c r="P33" s="90">
        <v>9300075</v>
      </c>
      <c r="Q33" s="4"/>
      <c r="R33" s="90">
        <v>9300075</v>
      </c>
      <c r="V33" s="126">
        <v>5.1000000000000004E-3</v>
      </c>
    </row>
    <row r="34" spans="2:22" ht="21.75">
      <c r="B34" s="4" t="s">
        <v>211</v>
      </c>
      <c r="C34" s="4"/>
      <c r="D34" s="90">
        <v>0</v>
      </c>
      <c r="E34" s="6"/>
      <c r="F34" s="90">
        <v>0</v>
      </c>
      <c r="G34" s="6"/>
      <c r="H34" s="90">
        <v>0</v>
      </c>
      <c r="I34" s="6"/>
      <c r="J34" s="90">
        <v>0</v>
      </c>
      <c r="K34" s="6"/>
      <c r="L34" s="90">
        <v>0</v>
      </c>
      <c r="M34" s="6"/>
      <c r="N34" s="90">
        <v>0</v>
      </c>
      <c r="O34" s="6"/>
      <c r="P34" s="90">
        <v>7537283</v>
      </c>
      <c r="Q34" s="4"/>
      <c r="R34" s="90">
        <v>7537283</v>
      </c>
      <c r="V34" s="126">
        <v>4.1000000000000003E-3</v>
      </c>
    </row>
    <row r="35" spans="2:22" ht="21.75">
      <c r="B35" s="4"/>
      <c r="C35" s="4"/>
      <c r="D35" s="90"/>
      <c r="E35" s="6"/>
      <c r="F35" s="90"/>
      <c r="G35" s="6"/>
      <c r="H35" s="90"/>
      <c r="I35" s="6"/>
      <c r="J35" s="90"/>
      <c r="K35" s="6"/>
      <c r="L35" s="90">
        <v>0</v>
      </c>
      <c r="M35" s="6"/>
      <c r="N35" s="90"/>
      <c r="O35" s="6"/>
      <c r="P35" s="90"/>
      <c r="Q35" s="4"/>
      <c r="R35" s="90"/>
      <c r="V35" s="126">
        <v>0</v>
      </c>
    </row>
    <row r="36" spans="2:22" ht="24.75" thickBot="1">
      <c r="B36" s="26" t="s">
        <v>84</v>
      </c>
      <c r="D36" s="92">
        <f>SUM(D9:D34)</f>
        <v>708050097</v>
      </c>
      <c r="E36" s="92">
        <f t="shared" ref="E36:K36" si="0">SUM(E9:E34)</f>
        <v>0</v>
      </c>
      <c r="F36" s="92">
        <f>SUM(F9:F34)</f>
        <v>6237332235</v>
      </c>
      <c r="G36" s="92">
        <f t="shared" si="0"/>
        <v>0</v>
      </c>
      <c r="H36" s="92">
        <f>SUM(H9:H34)</f>
        <v>2408666386</v>
      </c>
      <c r="I36" s="92">
        <f t="shared" si="0"/>
        <v>0</v>
      </c>
      <c r="J36" s="92">
        <f>SUM(J9:J34)</f>
        <v>9354048718</v>
      </c>
      <c r="K36" s="92">
        <f t="shared" si="0"/>
        <v>0</v>
      </c>
      <c r="L36" s="92">
        <f>SUM(L9:L35)</f>
        <v>5855477648</v>
      </c>
      <c r="M36" s="92">
        <f t="shared" ref="M36:Q36" si="1">SUM(M9:M34)</f>
        <v>0</v>
      </c>
      <c r="N36" s="92">
        <f>SUM(N9:N34)</f>
        <v>24990159264</v>
      </c>
      <c r="O36" s="92">
        <f t="shared" si="1"/>
        <v>0</v>
      </c>
      <c r="P36" s="92">
        <f>SUM(P9:P34)</f>
        <v>6682982142</v>
      </c>
      <c r="Q36" s="92">
        <f t="shared" si="1"/>
        <v>0</v>
      </c>
      <c r="R36" s="92">
        <f>SUM(R9:R34)</f>
        <v>37528619054</v>
      </c>
      <c r="V36" s="126">
        <v>0</v>
      </c>
    </row>
    <row r="37" spans="2:22" ht="21.75" thickTop="1">
      <c r="L37"/>
      <c r="V37" s="126">
        <v>-1E-4</v>
      </c>
    </row>
    <row r="38" spans="2:22" ht="30">
      <c r="J38" s="53">
        <v>14</v>
      </c>
      <c r="L38"/>
      <c r="V38" s="126">
        <v>-1E-3</v>
      </c>
    </row>
    <row r="39" spans="2:22">
      <c r="L39"/>
      <c r="V39" s="126">
        <v>-2.8E-3</v>
      </c>
    </row>
    <row r="40" spans="2:22">
      <c r="L40"/>
      <c r="V40" s="126">
        <v>-6.1000000000000004E-3</v>
      </c>
    </row>
    <row r="41" spans="2:22">
      <c r="L41"/>
    </row>
    <row r="42" spans="2:22">
      <c r="L42"/>
      <c r="V42" s="1">
        <f>SUM(V10:V40)</f>
        <v>0.37580000000000002</v>
      </c>
    </row>
  </sheetData>
  <sortState xmlns:xlrd2="http://schemas.microsoft.com/office/spreadsheetml/2017/richdata2" ref="B9:R34">
    <sortCondition descending="1" ref="R9:R34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3"/>
  <sheetViews>
    <sheetView rightToLeft="1" view="pageBreakPreview" topLeftCell="A12" zoomScale="70" zoomScaleNormal="70" zoomScaleSheetLayoutView="70" workbookViewId="0">
      <selection activeCell="J41" sqref="J41"/>
    </sheetView>
  </sheetViews>
  <sheetFormatPr defaultRowHeight="21.75" customHeight="1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28" ht="31.5" customHeight="1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28" ht="31.5" customHeight="1">
      <c r="B4" s="148" t="s">
        <v>265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28" ht="73.5" customHeight="1"/>
    <row r="6" spans="2:28" ht="30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45" customHeight="1">
      <c r="B8" s="152" t="s">
        <v>75</v>
      </c>
      <c r="C8" s="152" t="s">
        <v>75</v>
      </c>
      <c r="D8" s="152" t="s">
        <v>75</v>
      </c>
      <c r="F8" s="152" t="s">
        <v>50</v>
      </c>
      <c r="G8" s="152" t="s">
        <v>50</v>
      </c>
      <c r="H8" s="152" t="s">
        <v>50</v>
      </c>
      <c r="J8" s="152" t="s">
        <v>51</v>
      </c>
      <c r="K8" s="152" t="s">
        <v>51</v>
      </c>
      <c r="L8" s="152" t="s">
        <v>51</v>
      </c>
    </row>
    <row r="9" spans="2:28" s="40" customFormat="1" ht="50.25" customHeight="1">
      <c r="B9" s="188" t="s">
        <v>76</v>
      </c>
      <c r="D9" s="188" t="s">
        <v>38</v>
      </c>
      <c r="F9" s="188" t="s">
        <v>77</v>
      </c>
      <c r="H9" s="188" t="s">
        <v>78</v>
      </c>
      <c r="J9" s="188" t="s">
        <v>77</v>
      </c>
      <c r="L9" s="188" t="s">
        <v>78</v>
      </c>
    </row>
    <row r="10" spans="2:28" s="4" customFormat="1" ht="21.75" customHeight="1">
      <c r="B10" s="45" t="s">
        <v>214</v>
      </c>
      <c r="D10" s="67" t="s">
        <v>215</v>
      </c>
      <c r="F10" s="89">
        <v>577643835</v>
      </c>
      <c r="G10" s="6"/>
      <c r="H10" s="12" t="s">
        <v>57</v>
      </c>
      <c r="I10" s="6"/>
      <c r="J10" s="89">
        <v>3276383551</v>
      </c>
      <c r="K10" s="6"/>
      <c r="L10" s="123"/>
      <c r="V10" s="48">
        <v>6.5500000000000003E-2</v>
      </c>
    </row>
    <row r="11" spans="2:28" s="4" customFormat="1" ht="21.75" customHeight="1">
      <c r="B11" s="4" t="s">
        <v>214</v>
      </c>
      <c r="D11" s="66" t="s">
        <v>217</v>
      </c>
      <c r="F11" s="90">
        <v>391972603</v>
      </c>
      <c r="G11" s="6"/>
      <c r="H11" s="6" t="s">
        <v>57</v>
      </c>
      <c r="I11" s="6"/>
      <c r="J11" s="90">
        <v>2531463852</v>
      </c>
      <c r="K11" s="6"/>
      <c r="L11" s="42"/>
      <c r="V11" s="48">
        <v>5.4600000000000003E-2</v>
      </c>
    </row>
    <row r="12" spans="2:28" s="4" customFormat="1" ht="21.75" customHeight="1">
      <c r="B12" s="4" t="s">
        <v>219</v>
      </c>
      <c r="D12" s="66" t="s">
        <v>220</v>
      </c>
      <c r="F12" s="90">
        <v>429589987</v>
      </c>
      <c r="G12" s="6"/>
      <c r="H12" s="6" t="s">
        <v>57</v>
      </c>
      <c r="I12" s="6"/>
      <c r="J12" s="90">
        <v>2364936227</v>
      </c>
      <c r="K12" s="6"/>
      <c r="L12" s="42"/>
      <c r="V12" s="48">
        <v>5.3400000000000003E-2</v>
      </c>
    </row>
    <row r="13" spans="2:28" s="4" customFormat="1" ht="21.75" customHeight="1">
      <c r="B13" s="4" t="s">
        <v>236</v>
      </c>
      <c r="D13" s="66" t="s">
        <v>237</v>
      </c>
      <c r="F13" s="90">
        <v>542465756</v>
      </c>
      <c r="G13" s="6"/>
      <c r="H13" s="6" t="s">
        <v>57</v>
      </c>
      <c r="I13" s="6"/>
      <c r="J13" s="90">
        <v>2194520458</v>
      </c>
      <c r="K13" s="6"/>
      <c r="L13" s="42"/>
      <c r="V13" s="48">
        <v>4.36E-2</v>
      </c>
    </row>
    <row r="14" spans="2:28" s="4" customFormat="1" ht="21.75" customHeight="1">
      <c r="B14" s="4" t="s">
        <v>165</v>
      </c>
      <c r="D14" s="66" t="s">
        <v>168</v>
      </c>
      <c r="F14" s="90">
        <v>0</v>
      </c>
      <c r="G14" s="6"/>
      <c r="H14" s="6" t="s">
        <v>57</v>
      </c>
      <c r="I14" s="6"/>
      <c r="J14" s="90">
        <v>1988219183</v>
      </c>
      <c r="K14" s="6"/>
      <c r="L14" s="42"/>
      <c r="V14" s="48">
        <v>2.8000000000000001E-2</v>
      </c>
    </row>
    <row r="15" spans="2:28" s="4" customFormat="1" ht="21.75" customHeight="1">
      <c r="B15" s="4" t="s">
        <v>219</v>
      </c>
      <c r="D15" s="66" t="s">
        <v>230</v>
      </c>
      <c r="F15" s="90">
        <v>365150795</v>
      </c>
      <c r="G15" s="6"/>
      <c r="H15" s="6" t="s">
        <v>57</v>
      </c>
      <c r="I15" s="6"/>
      <c r="J15" s="90">
        <v>1744121470</v>
      </c>
      <c r="K15" s="6"/>
      <c r="L15" s="42"/>
      <c r="V15" s="48">
        <v>2.2200000000000001E-2</v>
      </c>
    </row>
    <row r="16" spans="2:28" s="4" customFormat="1" ht="21.75" customHeight="1">
      <c r="B16" s="4" t="s">
        <v>176</v>
      </c>
      <c r="D16" s="66" t="s">
        <v>177</v>
      </c>
      <c r="F16" s="90">
        <v>4258889</v>
      </c>
      <c r="G16" s="6"/>
      <c r="H16" s="6" t="s">
        <v>57</v>
      </c>
      <c r="I16" s="6"/>
      <c r="J16" s="90">
        <v>954610551</v>
      </c>
      <c r="K16" s="6"/>
      <c r="L16" s="42"/>
      <c r="V16" s="48">
        <v>1.9199999999999998E-2</v>
      </c>
    </row>
    <row r="17" spans="2:22" s="4" customFormat="1" ht="21.75" customHeight="1">
      <c r="B17" s="4" t="s">
        <v>219</v>
      </c>
      <c r="D17" s="66" t="s">
        <v>239</v>
      </c>
      <c r="F17" s="90">
        <v>228493973</v>
      </c>
      <c r="G17" s="6"/>
      <c r="H17" s="6" t="s">
        <v>57</v>
      </c>
      <c r="I17" s="6"/>
      <c r="J17" s="90">
        <v>779180531</v>
      </c>
      <c r="K17" s="6"/>
      <c r="L17" s="42"/>
      <c r="V17" s="48">
        <v>1.38E-2</v>
      </c>
    </row>
    <row r="18" spans="2:22" s="4" customFormat="1" ht="21.75" customHeight="1">
      <c r="B18" s="4" t="s">
        <v>236</v>
      </c>
      <c r="D18" s="66" t="s">
        <v>240</v>
      </c>
      <c r="F18" s="90">
        <v>163835594</v>
      </c>
      <c r="G18" s="6"/>
      <c r="H18" s="6" t="s">
        <v>57</v>
      </c>
      <c r="I18" s="6"/>
      <c r="J18" s="90">
        <v>667945114</v>
      </c>
      <c r="K18" s="6"/>
      <c r="L18" s="42"/>
      <c r="V18" s="48">
        <v>1.32E-2</v>
      </c>
    </row>
    <row r="19" spans="2:22" s="4" customFormat="1" ht="21.75" customHeight="1">
      <c r="B19" s="4" t="s">
        <v>236</v>
      </c>
      <c r="D19" s="66" t="s">
        <v>248</v>
      </c>
      <c r="F19" s="90">
        <v>122465786</v>
      </c>
      <c r="G19" s="6"/>
      <c r="H19" s="6" t="s">
        <v>57</v>
      </c>
      <c r="I19" s="6"/>
      <c r="J19" s="90">
        <v>330410941</v>
      </c>
      <c r="K19" s="6"/>
      <c r="L19" s="42"/>
      <c r="V19" s="48"/>
    </row>
    <row r="20" spans="2:22" s="4" customFormat="1" ht="21.75" customHeight="1">
      <c r="B20" s="4" t="s">
        <v>219</v>
      </c>
      <c r="D20" s="66" t="s">
        <v>250</v>
      </c>
      <c r="F20" s="90">
        <v>108767536</v>
      </c>
      <c r="G20" s="6"/>
      <c r="H20" s="6" t="s">
        <v>57</v>
      </c>
      <c r="I20" s="6"/>
      <c r="J20" s="90">
        <v>249589855</v>
      </c>
      <c r="K20" s="6"/>
      <c r="L20" s="42"/>
      <c r="V20" s="48"/>
    </row>
    <row r="21" spans="2:22" s="4" customFormat="1" ht="21.75" customHeight="1">
      <c r="B21" s="4" t="s">
        <v>236</v>
      </c>
      <c r="D21" s="66" t="s">
        <v>252</v>
      </c>
      <c r="F21" s="90">
        <v>81917784</v>
      </c>
      <c r="G21" s="6"/>
      <c r="H21" s="6" t="s">
        <v>57</v>
      </c>
      <c r="I21" s="6"/>
      <c r="J21" s="90">
        <v>211095828</v>
      </c>
      <c r="K21" s="6"/>
      <c r="L21" s="42"/>
      <c r="V21" s="48"/>
    </row>
    <row r="22" spans="2:22" s="4" customFormat="1" ht="21.75" customHeight="1">
      <c r="B22" s="4" t="s">
        <v>112</v>
      </c>
      <c r="D22" s="66" t="s">
        <v>274</v>
      </c>
      <c r="F22" s="90">
        <v>132328749</v>
      </c>
      <c r="G22" s="6"/>
      <c r="H22" s="6" t="s">
        <v>57</v>
      </c>
      <c r="I22" s="6"/>
      <c r="J22" s="90">
        <v>132328749</v>
      </c>
      <c r="K22" s="6"/>
      <c r="L22" s="42"/>
      <c r="V22" s="48"/>
    </row>
    <row r="23" spans="2:22" s="4" customFormat="1" ht="21.75" customHeight="1">
      <c r="B23" s="4" t="s">
        <v>213</v>
      </c>
      <c r="D23" s="66" t="s">
        <v>57</v>
      </c>
      <c r="F23" s="90">
        <v>0</v>
      </c>
      <c r="G23" s="6"/>
      <c r="H23" s="6" t="s">
        <v>57</v>
      </c>
      <c r="I23" s="6"/>
      <c r="J23" s="90">
        <v>128383562</v>
      </c>
      <c r="K23" s="6"/>
      <c r="L23" s="42"/>
      <c r="V23" s="48"/>
    </row>
    <row r="24" spans="2:22" s="4" customFormat="1" ht="21.75" customHeight="1">
      <c r="B24" s="4" t="s">
        <v>236</v>
      </c>
      <c r="D24" s="66" t="s">
        <v>272</v>
      </c>
      <c r="F24" s="90">
        <v>96410958</v>
      </c>
      <c r="G24" s="6"/>
      <c r="H24" s="6" t="s">
        <v>57</v>
      </c>
      <c r="I24" s="6"/>
      <c r="J24" s="90">
        <v>96410958</v>
      </c>
      <c r="K24" s="6"/>
      <c r="L24" s="42"/>
      <c r="V24" s="48"/>
    </row>
    <row r="25" spans="2:22" s="4" customFormat="1" ht="21.75" customHeight="1">
      <c r="B25" s="4" t="s">
        <v>214</v>
      </c>
      <c r="D25" s="66" t="s">
        <v>222</v>
      </c>
      <c r="F25" s="90">
        <v>0</v>
      </c>
      <c r="G25" s="6"/>
      <c r="H25" s="6" t="s">
        <v>57</v>
      </c>
      <c r="I25" s="6"/>
      <c r="J25" s="90">
        <v>625327</v>
      </c>
      <c r="K25" s="6"/>
      <c r="L25" s="42"/>
      <c r="V25" s="48"/>
    </row>
    <row r="26" spans="2:22" s="4" customFormat="1" ht="21.75" customHeight="1">
      <c r="B26" s="4" t="s">
        <v>219</v>
      </c>
      <c r="D26" s="66" t="s">
        <v>221</v>
      </c>
      <c r="F26" s="90">
        <v>4119</v>
      </c>
      <c r="G26" s="6"/>
      <c r="H26" s="6" t="s">
        <v>57</v>
      </c>
      <c r="I26" s="6"/>
      <c r="J26" s="90">
        <v>611404</v>
      </c>
      <c r="K26" s="6"/>
      <c r="L26" s="42"/>
      <c r="V26" s="48"/>
    </row>
    <row r="27" spans="2:22" s="4" customFormat="1" ht="21.75" customHeight="1">
      <c r="B27" s="4" t="s">
        <v>130</v>
      </c>
      <c r="D27" s="66" t="s">
        <v>131</v>
      </c>
      <c r="F27" s="90">
        <v>30122</v>
      </c>
      <c r="G27" s="6"/>
      <c r="H27" s="6" t="s">
        <v>57</v>
      </c>
      <c r="I27" s="6"/>
      <c r="J27" s="90">
        <v>178788</v>
      </c>
      <c r="K27" s="6"/>
      <c r="L27" s="42"/>
      <c r="V27" s="48"/>
    </row>
    <row r="28" spans="2:22" s="4" customFormat="1" ht="21.75" customHeight="1">
      <c r="B28" s="4" t="s">
        <v>236</v>
      </c>
      <c r="D28" s="66" t="s">
        <v>242</v>
      </c>
      <c r="F28" s="90">
        <v>112234</v>
      </c>
      <c r="G28" s="6"/>
      <c r="H28" s="6" t="s">
        <v>57</v>
      </c>
      <c r="I28" s="6"/>
      <c r="J28" s="90">
        <v>112314</v>
      </c>
      <c r="K28" s="6"/>
      <c r="L28" s="42"/>
      <c r="V28" s="48"/>
    </row>
    <row r="29" spans="2:22" s="4" customFormat="1" ht="21.75" customHeight="1">
      <c r="B29" s="4" t="s">
        <v>165</v>
      </c>
      <c r="D29" s="66" t="s">
        <v>166</v>
      </c>
      <c r="F29" s="90">
        <v>1930</v>
      </c>
      <c r="G29" s="6"/>
      <c r="H29" s="6" t="s">
        <v>57</v>
      </c>
      <c r="I29" s="6"/>
      <c r="J29" s="90">
        <v>41919</v>
      </c>
      <c r="K29" s="6"/>
      <c r="L29" s="42"/>
      <c r="V29" s="48"/>
    </row>
    <row r="30" spans="2:22" s="4" customFormat="1" ht="21.75" customHeight="1">
      <c r="B30" s="4" t="s">
        <v>45</v>
      </c>
      <c r="D30" s="66" t="s">
        <v>128</v>
      </c>
      <c r="F30" s="90">
        <v>4092</v>
      </c>
      <c r="G30" s="6"/>
      <c r="H30" s="6" t="s">
        <v>57</v>
      </c>
      <c r="I30" s="6"/>
      <c r="J30" s="90">
        <v>30805</v>
      </c>
      <c r="K30" s="6"/>
      <c r="L30" s="42"/>
      <c r="V30" s="48"/>
    </row>
    <row r="31" spans="2:22" s="4" customFormat="1" ht="21.75" customHeight="1">
      <c r="B31" s="4" t="s">
        <v>134</v>
      </c>
      <c r="D31" s="66" t="s">
        <v>135</v>
      </c>
      <c r="F31" s="90">
        <v>0</v>
      </c>
      <c r="G31" s="6"/>
      <c r="H31" s="6" t="s">
        <v>57</v>
      </c>
      <c r="I31" s="6"/>
      <c r="J31" s="90">
        <v>30122</v>
      </c>
      <c r="K31" s="6"/>
      <c r="L31" s="42"/>
      <c r="V31" s="48"/>
    </row>
    <row r="32" spans="2:22" s="4" customFormat="1" ht="21.75" customHeight="1">
      <c r="B32" s="4" t="s">
        <v>45</v>
      </c>
      <c r="D32" s="66" t="s">
        <v>127</v>
      </c>
      <c r="F32" s="90">
        <v>2972</v>
      </c>
      <c r="G32" s="6"/>
      <c r="H32" s="6" t="s">
        <v>57</v>
      </c>
      <c r="I32" s="6"/>
      <c r="J32" s="90">
        <v>18253</v>
      </c>
      <c r="K32" s="6"/>
      <c r="L32" s="42"/>
      <c r="V32" s="48"/>
    </row>
    <row r="33" spans="2:22" s="4" customFormat="1" ht="21.75" customHeight="1">
      <c r="B33" s="4" t="s">
        <v>112</v>
      </c>
      <c r="D33" s="66" t="s">
        <v>148</v>
      </c>
      <c r="F33" s="90">
        <v>0</v>
      </c>
      <c r="G33" s="6"/>
      <c r="H33" s="6" t="s">
        <v>57</v>
      </c>
      <c r="I33" s="6"/>
      <c r="J33" s="90">
        <v>17247</v>
      </c>
      <c r="K33" s="6"/>
      <c r="L33" s="42"/>
      <c r="V33" s="48"/>
    </row>
    <row r="34" spans="2:22" s="4" customFormat="1" ht="21.75" customHeight="1">
      <c r="B34" s="4" t="s">
        <v>141</v>
      </c>
      <c r="D34" s="66" t="s">
        <v>142</v>
      </c>
      <c r="F34" s="90">
        <v>1315</v>
      </c>
      <c r="G34" s="6"/>
      <c r="H34" s="6" t="s">
        <v>57</v>
      </c>
      <c r="I34" s="6"/>
      <c r="J34" s="90">
        <v>12682</v>
      </c>
      <c r="K34" s="6"/>
      <c r="L34" s="42"/>
      <c r="V34" s="48">
        <v>1.21E-2</v>
      </c>
    </row>
    <row r="35" spans="2:22" s="4" customFormat="1" ht="21.75" customHeight="1">
      <c r="B35" s="4" t="s">
        <v>110</v>
      </c>
      <c r="D35" s="66" t="s">
        <v>145</v>
      </c>
      <c r="F35" s="90">
        <v>1747</v>
      </c>
      <c r="G35" s="6"/>
      <c r="H35" s="6" t="s">
        <v>57</v>
      </c>
      <c r="I35" s="6"/>
      <c r="J35" s="90">
        <v>11237</v>
      </c>
      <c r="K35" s="6"/>
      <c r="L35" s="42"/>
      <c r="V35" s="48"/>
    </row>
    <row r="36" spans="2:22" s="4" customFormat="1" ht="21.75" customHeight="1">
      <c r="B36" s="4" t="s">
        <v>111</v>
      </c>
      <c r="D36" s="66" t="s">
        <v>144</v>
      </c>
      <c r="F36" s="90">
        <v>1816</v>
      </c>
      <c r="G36" s="6"/>
      <c r="H36" s="6" t="s">
        <v>57</v>
      </c>
      <c r="I36" s="6"/>
      <c r="J36" s="90">
        <v>6871</v>
      </c>
      <c r="K36" s="6"/>
      <c r="L36" s="42"/>
      <c r="V36" s="48"/>
    </row>
    <row r="37" spans="2:22" s="4" customFormat="1" ht="21.75" customHeight="1">
      <c r="B37" s="4" t="s">
        <v>130</v>
      </c>
      <c r="D37" s="66" t="s">
        <v>133</v>
      </c>
      <c r="F37" s="90">
        <v>725</v>
      </c>
      <c r="G37" s="6"/>
      <c r="H37" s="6" t="s">
        <v>57</v>
      </c>
      <c r="I37" s="6"/>
      <c r="J37" s="90">
        <v>4371</v>
      </c>
      <c r="K37" s="6"/>
      <c r="L37" s="42"/>
      <c r="V37" s="48">
        <v>1.14E-2</v>
      </c>
    </row>
    <row r="38" spans="2:22" s="4" customFormat="1" ht="21.75" customHeight="1">
      <c r="B38" s="4" t="s">
        <v>107</v>
      </c>
      <c r="D38" s="66" t="s">
        <v>137</v>
      </c>
      <c r="F38" s="90">
        <v>425</v>
      </c>
      <c r="G38" s="6"/>
      <c r="H38" s="6" t="s">
        <v>57</v>
      </c>
      <c r="I38" s="6"/>
      <c r="J38" s="90">
        <v>2947</v>
      </c>
      <c r="K38" s="6"/>
      <c r="L38" s="42"/>
      <c r="V38" s="48">
        <v>8.8999999999999999E-3</v>
      </c>
    </row>
    <row r="39" spans="2:22" s="4" customFormat="1" ht="21.75" customHeight="1">
      <c r="D39" s="66"/>
      <c r="F39" s="90"/>
      <c r="G39" s="6"/>
      <c r="H39" s="6"/>
      <c r="I39" s="6"/>
      <c r="J39" s="90"/>
      <c r="K39" s="6"/>
      <c r="L39" s="42"/>
      <c r="V39" s="48">
        <v>-1E-3</v>
      </c>
    </row>
    <row r="40" spans="2:22" ht="21.75" customHeight="1" thickBot="1">
      <c r="B40" s="191" t="s">
        <v>84</v>
      </c>
      <c r="C40" s="191"/>
      <c r="D40" s="191"/>
      <c r="F40" s="92">
        <f>SUM(F10:F38)</f>
        <v>3245463742</v>
      </c>
      <c r="G40" s="93"/>
      <c r="H40" s="94"/>
      <c r="I40" s="93"/>
      <c r="J40" s="92">
        <f>SUM(J10:J38)</f>
        <v>17651305117</v>
      </c>
      <c r="K40" s="93"/>
      <c r="L40" s="128"/>
      <c r="V40" s="122">
        <v>-2.8E-3</v>
      </c>
    </row>
    <row r="41" spans="2:22" ht="21.75" customHeight="1" thickTop="1">
      <c r="L41" s="122"/>
      <c r="V41" s="122">
        <v>-6.1000000000000004E-3</v>
      </c>
    </row>
    <row r="42" spans="2:22" ht="30">
      <c r="F42" s="56">
        <v>15</v>
      </c>
    </row>
    <row r="43" spans="2:22" ht="21.75" customHeight="1">
      <c r="L43" s="122"/>
      <c r="V43" s="2">
        <f>SUM(V10:V41)</f>
        <v>0.33600000000000002</v>
      </c>
    </row>
  </sheetData>
  <sortState xmlns:xlrd2="http://schemas.microsoft.com/office/spreadsheetml/2017/richdata2" ref="B10:J38">
    <sortCondition descending="1" ref="J10:J38"/>
  </sortState>
  <mergeCells count="13">
    <mergeCell ref="B2:L2"/>
    <mergeCell ref="B3:L3"/>
    <mergeCell ref="B4:L4"/>
    <mergeCell ref="B40:D4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topLeftCell="A8" zoomScaleNormal="70" zoomScaleSheetLayoutView="100" workbookViewId="0">
      <selection activeCell="F15" sqref="F15"/>
    </sheetView>
  </sheetViews>
  <sheetFormatPr defaultRowHeight="21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>
      <c r="B2" s="148" t="s">
        <v>124</v>
      </c>
      <c r="C2" s="148"/>
      <c r="D2" s="148"/>
      <c r="E2" s="148"/>
      <c r="F2" s="148"/>
    </row>
    <row r="3" spans="2:16" ht="30">
      <c r="B3" s="148" t="s">
        <v>48</v>
      </c>
      <c r="C3" s="148"/>
      <c r="D3" s="148"/>
      <c r="E3" s="148"/>
      <c r="F3" s="148"/>
    </row>
    <row r="4" spans="2:16" ht="30">
      <c r="B4" s="148" t="s">
        <v>265</v>
      </c>
      <c r="C4" s="148"/>
      <c r="D4" s="148"/>
      <c r="E4" s="148"/>
      <c r="F4" s="148"/>
    </row>
    <row r="5" spans="2:16" ht="125.25" customHeight="1"/>
    <row r="6" spans="2:16" s="26" customFormat="1" ht="24">
      <c r="B6" s="61" t="s">
        <v>123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2:16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2:16" ht="30">
      <c r="B8" s="178" t="s">
        <v>79</v>
      </c>
      <c r="D8" s="148" t="s">
        <v>50</v>
      </c>
      <c r="F8" s="148" t="s">
        <v>190</v>
      </c>
    </row>
    <row r="9" spans="2:16" ht="30">
      <c r="B9" s="193" t="s">
        <v>79</v>
      </c>
      <c r="D9" s="194" t="s">
        <v>41</v>
      </c>
      <c r="F9" s="194" t="s">
        <v>41</v>
      </c>
    </row>
    <row r="10" spans="2:16">
      <c r="B10" s="2" t="s">
        <v>80</v>
      </c>
      <c r="D10" s="95">
        <v>79</v>
      </c>
      <c r="E10" s="93"/>
      <c r="F10" s="95">
        <v>2994383</v>
      </c>
    </row>
    <row r="11" spans="2:16">
      <c r="B11" s="2" t="s">
        <v>149</v>
      </c>
      <c r="D11" s="95">
        <v>0</v>
      </c>
      <c r="E11" s="93"/>
      <c r="F11" s="95">
        <v>1518987</v>
      </c>
    </row>
    <row r="12" spans="2:16">
      <c r="B12" s="2" t="s">
        <v>79</v>
      </c>
      <c r="D12" s="95">
        <v>0</v>
      </c>
      <c r="E12" s="93"/>
      <c r="F12" s="95">
        <v>354352</v>
      </c>
    </row>
    <row r="13" spans="2:16">
      <c r="D13" s="95"/>
      <c r="E13" s="93"/>
      <c r="F13" s="95"/>
    </row>
    <row r="14" spans="2:16" ht="21.75" thickBot="1">
      <c r="B14" s="32" t="s">
        <v>84</v>
      </c>
      <c r="D14" s="92">
        <f>SUM(D10:D12)</f>
        <v>79</v>
      </c>
      <c r="E14" s="93"/>
      <c r="F14" s="92">
        <f>SUM(F10:F13)</f>
        <v>4867722</v>
      </c>
    </row>
    <row r="15" spans="2:16" ht="21.75" thickTop="1"/>
    <row r="16" spans="2:16" ht="85.5" customHeight="1"/>
    <row r="17" spans="1:6" ht="54" customHeight="1"/>
    <row r="18" spans="1:6" ht="27" customHeight="1">
      <c r="A18" s="192">
        <v>16</v>
      </c>
      <c r="B18" s="192"/>
      <c r="C18" s="192"/>
      <c r="D18" s="192"/>
      <c r="E18" s="192"/>
      <c r="F18" s="192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topLeftCell="A4" zoomScale="110" zoomScaleNormal="110" zoomScaleSheetLayoutView="110" workbookViewId="0">
      <selection activeCell="Q14" sqref="Q14"/>
    </sheetView>
  </sheetViews>
  <sheetFormatPr defaultRowHeight="21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>
      <c r="C2" s="148" t="s">
        <v>124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3:22" ht="30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3:22" ht="30">
      <c r="C4" s="148" t="s">
        <v>265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3:22" ht="30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22" ht="30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22" ht="30">
      <c r="C7" s="52" t="s">
        <v>85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22" s="6" customFormat="1" ht="34.5" customHeight="1">
      <c r="C9" s="149" t="s">
        <v>91</v>
      </c>
      <c r="D9" s="150" t="s">
        <v>253</v>
      </c>
      <c r="E9" s="150" t="s">
        <v>2</v>
      </c>
      <c r="F9" s="150" t="s">
        <v>2</v>
      </c>
      <c r="G9" s="150" t="s">
        <v>2</v>
      </c>
      <c r="I9" s="150" t="s">
        <v>3</v>
      </c>
      <c r="J9" s="150" t="s">
        <v>3</v>
      </c>
      <c r="K9" s="150" t="s">
        <v>3</v>
      </c>
      <c r="M9" s="150" t="s">
        <v>190</v>
      </c>
      <c r="N9" s="150" t="s">
        <v>4</v>
      </c>
      <c r="O9" s="150" t="s">
        <v>4</v>
      </c>
      <c r="P9" s="150" t="s">
        <v>4</v>
      </c>
      <c r="Q9" s="150" t="s">
        <v>4</v>
      </c>
    </row>
    <row r="10" spans="3:22" s="6" customFormat="1" ht="44.25" customHeight="1">
      <c r="C10" s="149"/>
      <c r="D10" s="12"/>
      <c r="E10" s="151" t="s">
        <v>6</v>
      </c>
      <c r="F10" s="12"/>
      <c r="G10" s="151" t="s">
        <v>7</v>
      </c>
      <c r="I10" s="151" t="s">
        <v>92</v>
      </c>
      <c r="J10" s="12"/>
      <c r="K10" s="151" t="s">
        <v>93</v>
      </c>
      <c r="L10" s="42">
        <v>0</v>
      </c>
      <c r="M10" s="151" t="s">
        <v>6</v>
      </c>
      <c r="N10" s="12"/>
      <c r="O10" s="151" t="s">
        <v>7</v>
      </c>
      <c r="Q10" s="153" t="s">
        <v>11</v>
      </c>
      <c r="V10" s="42">
        <v>6.5500000000000003E-2</v>
      </c>
    </row>
    <row r="11" spans="3:22" s="6" customFormat="1" ht="39.75" customHeight="1">
      <c r="C11" s="149"/>
      <c r="D11" s="11"/>
      <c r="E11" s="152" t="s">
        <v>6</v>
      </c>
      <c r="F11" s="11"/>
      <c r="G11" s="152" t="s">
        <v>7</v>
      </c>
      <c r="I11" s="152"/>
      <c r="J11" s="11"/>
      <c r="K11" s="152"/>
      <c r="L11" s="42">
        <v>0</v>
      </c>
      <c r="M11" s="152" t="s">
        <v>6</v>
      </c>
      <c r="N11" s="11"/>
      <c r="O11" s="152" t="s">
        <v>7</v>
      </c>
      <c r="Q11" s="154" t="s">
        <v>11</v>
      </c>
      <c r="V11" s="42">
        <v>5.4600000000000003E-2</v>
      </c>
    </row>
    <row r="12" spans="3:22">
      <c r="C12" s="41" t="s">
        <v>88</v>
      </c>
      <c r="E12" s="137">
        <f>'اوراق مشارکت'!P33</f>
        <v>164512796536</v>
      </c>
      <c r="F12" s="28"/>
      <c r="G12" s="137">
        <f>'اوراق مشارکت'!R33</f>
        <v>181793812949</v>
      </c>
      <c r="H12" s="28"/>
      <c r="I12" s="137">
        <f>'اوراق مشارکت'!V33</f>
        <v>24393390480</v>
      </c>
      <c r="J12" s="28"/>
      <c r="K12" s="137">
        <f>'اوراق مشارکت'!Z33</f>
        <v>33997242060</v>
      </c>
      <c r="L12" s="63">
        <v>0</v>
      </c>
      <c r="M12" s="137">
        <f>'اوراق مشارکت'!AF33</f>
        <v>156865309384</v>
      </c>
      <c r="N12" s="28"/>
      <c r="O12" s="137">
        <f>'اوراق مشارکت'!AH33</f>
        <v>179501839188</v>
      </c>
      <c r="P12" s="28"/>
      <c r="Q12" s="63">
        <f>O12/$O$16</f>
        <v>0.42550988421529146</v>
      </c>
      <c r="V12" s="122">
        <v>5.3400000000000003E-2</v>
      </c>
    </row>
    <row r="13" spans="3:22">
      <c r="C13" s="2" t="s">
        <v>150</v>
      </c>
      <c r="E13" s="137">
        <f>سپرده!L41</f>
        <v>153360335636.03619</v>
      </c>
      <c r="F13" s="28"/>
      <c r="G13" s="137">
        <f>سپرده!L41</f>
        <v>153360335636.03619</v>
      </c>
      <c r="H13" s="28"/>
      <c r="I13" s="137">
        <f>سپرده!N41</f>
        <v>206244046408</v>
      </c>
      <c r="J13" s="28"/>
      <c r="K13" s="137">
        <f>سپرده!P41</f>
        <v>182818210864</v>
      </c>
      <c r="L13" s="63">
        <v>0.3836</v>
      </c>
      <c r="M13" s="137">
        <f>سپرده!R41</f>
        <v>176786171180</v>
      </c>
      <c r="N13" s="28"/>
      <c r="O13" s="137">
        <f>سپرده!R41</f>
        <v>176786171180</v>
      </c>
      <c r="P13" s="28"/>
      <c r="Q13" s="136">
        <f>O13/$O$16</f>
        <v>0.4190723814861913</v>
      </c>
      <c r="V13" s="122">
        <v>4.36E-2</v>
      </c>
    </row>
    <row r="14" spans="3:22">
      <c r="C14" s="2" t="s">
        <v>87</v>
      </c>
      <c r="E14" s="137">
        <f>سهام!G29</f>
        <v>70843932346</v>
      </c>
      <c r="F14" s="28"/>
      <c r="G14" s="137">
        <f>سهام!I29</f>
        <v>71138975123.691895</v>
      </c>
      <c r="H14" s="28"/>
      <c r="I14" s="137">
        <f>سهام!M29</f>
        <v>9482115413</v>
      </c>
      <c r="J14" s="28"/>
      <c r="K14" s="137">
        <f>سهام!Q29</f>
        <v>9602803940</v>
      </c>
      <c r="L14" s="63">
        <v>0</v>
      </c>
      <c r="M14" s="137">
        <f>سهام!W29</f>
        <v>68653627146</v>
      </c>
      <c r="N14" s="28"/>
      <c r="O14" s="137">
        <f>سهام!Y29</f>
        <v>65563151841.851395</v>
      </c>
      <c r="P14" s="28"/>
      <c r="Q14" s="144">
        <f>O14/$O$16</f>
        <v>0.15541773429851727</v>
      </c>
      <c r="V14" s="122">
        <v>2.8000000000000001E-2</v>
      </c>
    </row>
    <row r="15" spans="3:22">
      <c r="E15" s="3"/>
      <c r="G15" s="3"/>
      <c r="I15" s="3"/>
      <c r="K15" s="3"/>
      <c r="L15" s="122">
        <v>0.25369999999999998</v>
      </c>
      <c r="M15" s="3"/>
      <c r="O15" s="3"/>
      <c r="Q15" s="8"/>
      <c r="V15" s="122">
        <v>2.2200000000000001E-2</v>
      </c>
    </row>
    <row r="16" spans="3:22" ht="21.75" thickBot="1">
      <c r="C16" s="2" t="s">
        <v>84</v>
      </c>
      <c r="D16" s="3">
        <f t="shared" ref="D16:P16" si="0">SUM(D12:D14)</f>
        <v>0</v>
      </c>
      <c r="E16" s="92">
        <f>SUM(E12:E14)</f>
        <v>388717064518.03619</v>
      </c>
      <c r="F16" s="95">
        <f t="shared" si="0"/>
        <v>0</v>
      </c>
      <c r="G16" s="92">
        <f>SUM(G12:G14)</f>
        <v>406293123708.72809</v>
      </c>
      <c r="H16" s="95">
        <f t="shared" si="0"/>
        <v>0</v>
      </c>
      <c r="I16" s="92">
        <f>SUM(I12:I14)</f>
        <v>240119552301</v>
      </c>
      <c r="J16" s="95">
        <f t="shared" si="0"/>
        <v>0</v>
      </c>
      <c r="K16" s="92">
        <f>SUM(K12:K14)</f>
        <v>226418256864</v>
      </c>
      <c r="L16" s="95">
        <v>0</v>
      </c>
      <c r="M16" s="92">
        <f>SUM(M12:M14)</f>
        <v>402305107710</v>
      </c>
      <c r="N16" s="95">
        <f t="shared" si="0"/>
        <v>0</v>
      </c>
      <c r="O16" s="92">
        <f>SUM(O12:O14)</f>
        <v>421851162209.85138</v>
      </c>
      <c r="P16" s="95">
        <f t="shared" si="0"/>
        <v>0</v>
      </c>
      <c r="Q16" s="140">
        <f>O16/$O$16</f>
        <v>1</v>
      </c>
      <c r="V16" s="122">
        <v>1.9199999999999998E-2</v>
      </c>
    </row>
    <row r="17" spans="9:22" ht="21.75" thickTop="1">
      <c r="L17" s="122">
        <v>0.2044</v>
      </c>
      <c r="Q17" s="8"/>
      <c r="V17" s="122">
        <v>1.38E-2</v>
      </c>
    </row>
    <row r="18" spans="9:22">
      <c r="L18" s="122">
        <v>0.11650000000000001</v>
      </c>
      <c r="V18" s="122">
        <v>1.32E-2</v>
      </c>
    </row>
    <row r="19" spans="9:22">
      <c r="L19" s="122">
        <v>0</v>
      </c>
      <c r="V19" s="122">
        <v>1.21E-2</v>
      </c>
    </row>
    <row r="20" spans="9:22" ht="30">
      <c r="I20" s="53">
        <v>1</v>
      </c>
      <c r="L20" s="122">
        <v>6.3700000000000007E-2</v>
      </c>
      <c r="V20" s="122">
        <v>1.14E-2</v>
      </c>
    </row>
    <row r="21" spans="9:22">
      <c r="L21" s="122">
        <v>0</v>
      </c>
      <c r="V21" s="122">
        <v>8.8999999999999999E-3</v>
      </c>
    </row>
    <row r="22" spans="9:22">
      <c r="L22" s="122">
        <v>0.13189999999999999</v>
      </c>
      <c r="V22" s="122">
        <v>8.3999999999999995E-3</v>
      </c>
    </row>
    <row r="23" spans="9:22">
      <c r="L23" s="122">
        <v>3.9899999999999998E-2</v>
      </c>
      <c r="V23" s="122">
        <v>7.9000000000000008E-3</v>
      </c>
    </row>
    <row r="24" spans="9:22">
      <c r="L24" s="122">
        <v>0.18509999999999999</v>
      </c>
      <c r="V24" s="122">
        <v>7.7999999999999996E-3</v>
      </c>
    </row>
    <row r="25" spans="9:22">
      <c r="L25" s="122">
        <v>1.89E-2</v>
      </c>
      <c r="V25" s="122">
        <v>6.6E-3</v>
      </c>
    </row>
    <row r="26" spans="9:22">
      <c r="L26" s="122">
        <v>5.16E-2</v>
      </c>
      <c r="V26" s="122">
        <v>5.1000000000000004E-3</v>
      </c>
    </row>
    <row r="27" spans="9:22">
      <c r="L27" s="122">
        <v>3.6200000000000003E-2</v>
      </c>
      <c r="V27" s="122">
        <v>4.1000000000000003E-3</v>
      </c>
    </row>
    <row r="28" spans="9:22">
      <c r="L28" s="122">
        <v>0</v>
      </c>
      <c r="V28" s="122">
        <v>2.7000000000000001E-3</v>
      </c>
    </row>
    <row r="29" spans="9:22">
      <c r="L29" s="122">
        <v>1.8200000000000001E-2</v>
      </c>
      <c r="V29" s="122">
        <v>1.6999999999999999E-3</v>
      </c>
    </row>
    <row r="30" spans="9:22">
      <c r="L30" s="122">
        <v>3.3000000000000002E-2</v>
      </c>
      <c r="V30" s="122">
        <v>1.4E-3</v>
      </c>
    </row>
    <row r="31" spans="9:22">
      <c r="L31" s="122">
        <v>5.7999999999999996E-3</v>
      </c>
      <c r="V31" s="122">
        <v>6.9999999999999999E-4</v>
      </c>
    </row>
    <row r="32" spans="9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40"/>
  <sheetViews>
    <sheetView rightToLeft="1" view="pageBreakPreview" topLeftCell="A4" zoomScale="40" zoomScaleNormal="55" zoomScaleSheetLayoutView="40" workbookViewId="0">
      <selection activeCell="AA30" sqref="AA30"/>
    </sheetView>
  </sheetViews>
  <sheetFormatPr defaultRowHeight="33"/>
  <cols>
    <col min="1" max="1" width="2.5703125" style="55" customWidth="1"/>
    <col min="2" max="2" width="1.28515625" style="55" customWidth="1"/>
    <col min="3" max="3" width="49.42578125" style="55" bestFit="1" customWidth="1"/>
    <col min="4" max="4" width="1" style="55" customWidth="1"/>
    <col min="5" max="5" width="17.140625" style="55" bestFit="1" customWidth="1"/>
    <col min="6" max="6" width="3.5703125" style="55" bestFit="1" customWidth="1"/>
    <col min="7" max="7" width="26.28515625" style="55" bestFit="1" customWidth="1"/>
    <col min="8" max="8" width="3.5703125" style="55" bestFit="1" customWidth="1"/>
    <col min="9" max="9" width="29.140625" style="55" bestFit="1" customWidth="1"/>
    <col min="10" max="10" width="3.5703125" style="55" bestFit="1" customWidth="1"/>
    <col min="11" max="11" width="17.28515625" style="55" bestFit="1" customWidth="1"/>
    <col min="12" max="12" width="8.42578125" style="55" customWidth="1"/>
    <col min="13" max="13" width="26.28515625" style="55" bestFit="1" customWidth="1"/>
    <col min="14" max="14" width="3.5703125" style="55" bestFit="1" customWidth="1"/>
    <col min="15" max="15" width="19.140625" style="55" bestFit="1" customWidth="1"/>
    <col min="16" max="16" width="3.5703125" style="55" bestFit="1" customWidth="1"/>
    <col min="17" max="17" width="26.28515625" style="55" bestFit="1" customWidth="1"/>
    <col min="18" max="18" width="3.5703125" style="55" bestFit="1" customWidth="1"/>
    <col min="19" max="19" width="17.28515625" style="55" bestFit="1" customWidth="1"/>
    <col min="20" max="20" width="3.5703125" style="55" bestFit="1" customWidth="1"/>
    <col min="21" max="21" width="16.42578125" style="55" bestFit="1" customWidth="1"/>
    <col min="22" max="22" width="12.28515625" style="55" bestFit="1" customWidth="1"/>
    <col min="23" max="23" width="26.28515625" style="55" bestFit="1" customWidth="1"/>
    <col min="24" max="24" width="3.5703125" style="55" bestFit="1" customWidth="1"/>
    <col min="25" max="25" width="29.140625" style="55" bestFit="1" customWidth="1"/>
    <col min="26" max="26" width="3.5703125" style="55" bestFit="1" customWidth="1"/>
    <col min="27" max="27" width="24.85546875" style="80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>
      <c r="C2" s="160" t="s">
        <v>124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3:27" ht="46.5">
      <c r="C3" s="160" t="s">
        <v>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</row>
    <row r="4" spans="3:27" ht="46.5">
      <c r="C4" s="160" t="s">
        <v>265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3:27" ht="147" customHeight="1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>
      <c r="C6" s="159" t="s">
        <v>86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8" spans="3:27" s="74" customFormat="1" ht="34.5" customHeight="1">
      <c r="C8" s="155" t="s">
        <v>1</v>
      </c>
      <c r="E8" s="158" t="s">
        <v>253</v>
      </c>
      <c r="F8" s="158" t="s">
        <v>2</v>
      </c>
      <c r="G8" s="158" t="s">
        <v>2</v>
      </c>
      <c r="H8" s="158" t="s">
        <v>2</v>
      </c>
      <c r="I8" s="158" t="s">
        <v>2</v>
      </c>
      <c r="J8" s="161"/>
      <c r="K8" s="158" t="s">
        <v>3</v>
      </c>
      <c r="L8" s="158" t="s">
        <v>3</v>
      </c>
      <c r="M8" s="158" t="s">
        <v>3</v>
      </c>
      <c r="N8" s="158" t="s">
        <v>3</v>
      </c>
      <c r="O8" s="158" t="s">
        <v>3</v>
      </c>
      <c r="P8" s="158" t="s">
        <v>3</v>
      </c>
      <c r="Q8" s="158" t="s">
        <v>3</v>
      </c>
      <c r="R8" s="161"/>
      <c r="S8" s="158" t="s">
        <v>190</v>
      </c>
      <c r="T8" s="158" t="s">
        <v>4</v>
      </c>
      <c r="U8" s="158" t="s">
        <v>4</v>
      </c>
      <c r="V8" s="158" t="s">
        <v>4</v>
      </c>
      <c r="W8" s="158" t="s">
        <v>4</v>
      </c>
      <c r="X8" s="158" t="s">
        <v>4</v>
      </c>
      <c r="Y8" s="158" t="s">
        <v>4</v>
      </c>
      <c r="Z8" s="158" t="s">
        <v>4</v>
      </c>
      <c r="AA8" s="158" t="s">
        <v>4</v>
      </c>
    </row>
    <row r="9" spans="3:27" s="74" customFormat="1" ht="44.25" customHeight="1">
      <c r="C9" s="155" t="s">
        <v>1</v>
      </c>
      <c r="D9" s="161"/>
      <c r="E9" s="156" t="s">
        <v>5</v>
      </c>
      <c r="F9" s="162"/>
      <c r="G9" s="156" t="s">
        <v>6</v>
      </c>
      <c r="H9" s="75"/>
      <c r="I9" s="156" t="s">
        <v>7</v>
      </c>
      <c r="J9" s="161"/>
      <c r="K9" s="156" t="s">
        <v>8</v>
      </c>
      <c r="L9" s="156" t="s">
        <v>8</v>
      </c>
      <c r="M9" s="156" t="s">
        <v>8</v>
      </c>
      <c r="N9" s="75"/>
      <c r="O9" s="156" t="s">
        <v>9</v>
      </c>
      <c r="P9" s="156" t="s">
        <v>9</v>
      </c>
      <c r="Q9" s="156" t="s">
        <v>9</v>
      </c>
      <c r="R9" s="161"/>
      <c r="S9" s="156" t="s">
        <v>5</v>
      </c>
      <c r="T9" s="162"/>
      <c r="U9" s="156" t="s">
        <v>10</v>
      </c>
      <c r="V9" s="162"/>
      <c r="W9" s="156" t="s">
        <v>6</v>
      </c>
      <c r="X9" s="162"/>
      <c r="Y9" s="156" t="s">
        <v>7</v>
      </c>
      <c r="Z9" s="161"/>
      <c r="AA9" s="156" t="s">
        <v>11</v>
      </c>
    </row>
    <row r="10" spans="3:27" s="74" customFormat="1" ht="54" customHeight="1">
      <c r="C10" s="155" t="s">
        <v>1</v>
      </c>
      <c r="D10" s="161"/>
      <c r="E10" s="157" t="s">
        <v>5</v>
      </c>
      <c r="F10" s="163"/>
      <c r="G10" s="157" t="s">
        <v>6</v>
      </c>
      <c r="H10" s="76"/>
      <c r="I10" s="157" t="s">
        <v>7</v>
      </c>
      <c r="J10" s="161"/>
      <c r="K10" s="157" t="s">
        <v>5</v>
      </c>
      <c r="L10" s="124"/>
      <c r="M10" s="157" t="s">
        <v>6</v>
      </c>
      <c r="N10" s="76"/>
      <c r="O10" s="157" t="s">
        <v>5</v>
      </c>
      <c r="P10" s="76"/>
      <c r="Q10" s="157" t="s">
        <v>12</v>
      </c>
      <c r="R10" s="161"/>
      <c r="S10" s="157" t="s">
        <v>5</v>
      </c>
      <c r="T10" s="163"/>
      <c r="U10" s="157" t="s">
        <v>10</v>
      </c>
      <c r="V10" s="163"/>
      <c r="W10" s="157" t="s">
        <v>6</v>
      </c>
      <c r="X10" s="163"/>
      <c r="Y10" s="157" t="s">
        <v>7</v>
      </c>
      <c r="Z10" s="161"/>
      <c r="AA10" s="157" t="s">
        <v>11</v>
      </c>
    </row>
    <row r="11" spans="3:27">
      <c r="C11" s="77" t="s">
        <v>234</v>
      </c>
      <c r="E11" s="78">
        <v>2900000</v>
      </c>
      <c r="G11" s="78">
        <v>13803820221</v>
      </c>
      <c r="I11" s="78">
        <v>13084779555</v>
      </c>
      <c r="K11" s="78">
        <v>1200000</v>
      </c>
      <c r="L11" s="125"/>
      <c r="M11" s="78">
        <v>5303657837</v>
      </c>
      <c r="O11" s="78">
        <v>0</v>
      </c>
      <c r="Q11" s="78">
        <v>0</v>
      </c>
      <c r="S11" s="78">
        <v>4100000</v>
      </c>
      <c r="U11" s="78">
        <v>4412</v>
      </c>
      <c r="V11" s="125"/>
      <c r="W11" s="78">
        <v>19107478058</v>
      </c>
      <c r="Y11" s="78">
        <v>17981569260</v>
      </c>
      <c r="AA11" s="119">
        <f>Y11/'سرمایه گذاری ها'!$O$16</f>
        <v>4.2625387508248715E-2</v>
      </c>
    </row>
    <row r="12" spans="3:27">
      <c r="C12" s="55" t="s">
        <v>180</v>
      </c>
      <c r="E12" s="78">
        <v>400000</v>
      </c>
      <c r="G12" s="78">
        <v>11116538487</v>
      </c>
      <c r="I12" s="78">
        <v>10123405200</v>
      </c>
      <c r="K12" s="78">
        <v>0</v>
      </c>
      <c r="L12" s="125"/>
      <c r="M12" s="78">
        <v>0</v>
      </c>
      <c r="O12" s="78">
        <v>-50000</v>
      </c>
      <c r="Q12" s="78">
        <v>1137692655</v>
      </c>
      <c r="S12" s="78">
        <v>350000</v>
      </c>
      <c r="U12" s="78">
        <v>23040</v>
      </c>
      <c r="V12" s="125"/>
      <c r="W12" s="78">
        <v>9726971175</v>
      </c>
      <c r="Y12" s="78">
        <v>8016019200</v>
      </c>
      <c r="AA12" s="119">
        <f>Y12/'سرمایه گذاری ها'!$O$16</f>
        <v>1.9002008096904097E-2</v>
      </c>
    </row>
    <row r="13" spans="3:27">
      <c r="C13" s="55" t="s">
        <v>202</v>
      </c>
      <c r="E13" s="78">
        <v>300000</v>
      </c>
      <c r="G13" s="78">
        <v>7251562494</v>
      </c>
      <c r="I13" s="78">
        <v>7974269100</v>
      </c>
      <c r="K13" s="78">
        <v>0</v>
      </c>
      <c r="L13" s="125"/>
      <c r="M13" s="78">
        <v>0</v>
      </c>
      <c r="O13" s="78">
        <v>0</v>
      </c>
      <c r="Q13" s="78">
        <v>0</v>
      </c>
      <c r="S13" s="78">
        <v>300000</v>
      </c>
      <c r="U13" s="78">
        <v>23040</v>
      </c>
      <c r="V13" s="125"/>
      <c r="W13" s="78">
        <v>7251562494</v>
      </c>
      <c r="Y13" s="78">
        <v>6870873600</v>
      </c>
      <c r="AA13" s="119">
        <f>Y13/'سرمایه گذاری ها'!$O$16</f>
        <v>1.6287435511632083E-2</v>
      </c>
    </row>
    <row r="14" spans="3:27">
      <c r="C14" s="55" t="s">
        <v>223</v>
      </c>
      <c r="E14" s="78">
        <v>200000</v>
      </c>
      <c r="G14" s="78">
        <v>9123132452</v>
      </c>
      <c r="I14" s="78">
        <v>7475256000</v>
      </c>
      <c r="K14" s="78">
        <v>0</v>
      </c>
      <c r="L14" s="125"/>
      <c r="M14" s="78">
        <v>0</v>
      </c>
      <c r="O14" s="78">
        <v>0</v>
      </c>
      <c r="Q14" s="78">
        <v>0</v>
      </c>
      <c r="S14" s="78">
        <v>200000</v>
      </c>
      <c r="U14" s="78">
        <v>33300</v>
      </c>
      <c r="V14" s="125"/>
      <c r="W14" s="78">
        <v>9123132452</v>
      </c>
      <c r="Y14" s="78">
        <v>6620373000</v>
      </c>
      <c r="AA14" s="119">
        <f>Y14/'سرمایه گذاری ها'!$O$16</f>
        <v>1.569362275860383E-2</v>
      </c>
    </row>
    <row r="15" spans="3:27">
      <c r="C15" s="55" t="s">
        <v>14</v>
      </c>
      <c r="E15" s="78">
        <v>1132075</v>
      </c>
      <c r="G15" s="78">
        <v>4499671798</v>
      </c>
      <c r="I15" s="78">
        <v>6290645869.4624996</v>
      </c>
      <c r="K15" s="78">
        <v>0</v>
      </c>
      <c r="L15" s="125"/>
      <c r="M15" s="78">
        <v>0</v>
      </c>
      <c r="O15" s="78">
        <v>0</v>
      </c>
      <c r="Q15" s="78">
        <v>0</v>
      </c>
      <c r="S15" s="78">
        <v>1132075</v>
      </c>
      <c r="U15" s="78">
        <v>5370</v>
      </c>
      <c r="V15" s="125"/>
      <c r="W15" s="78">
        <v>4499671798</v>
      </c>
      <c r="Y15" s="78">
        <v>6043071255.6374998</v>
      </c>
      <c r="AA15" s="119">
        <f>Y15/'سرمایه گذاری ها'!$O$16</f>
        <v>1.4325126482954555E-2</v>
      </c>
    </row>
    <row r="16" spans="3:27">
      <c r="C16" s="55" t="s">
        <v>178</v>
      </c>
      <c r="E16" s="78">
        <v>520000</v>
      </c>
      <c r="G16" s="78">
        <v>4979116299</v>
      </c>
      <c r="I16" s="78">
        <v>6140843280</v>
      </c>
      <c r="K16" s="78">
        <v>0</v>
      </c>
      <c r="L16" s="125"/>
      <c r="M16" s="78">
        <v>0</v>
      </c>
      <c r="O16" s="78">
        <v>0</v>
      </c>
      <c r="Q16" s="78">
        <v>0</v>
      </c>
      <c r="S16" s="78">
        <v>520000</v>
      </c>
      <c r="U16" s="78">
        <v>10700</v>
      </c>
      <c r="V16" s="125"/>
      <c r="W16" s="78">
        <v>4979116299</v>
      </c>
      <c r="Y16" s="78">
        <v>5530894200</v>
      </c>
      <c r="AA16" s="119">
        <f>Y16/'سرمایه گذاری ها'!$O$16</f>
        <v>1.311100856289365E-2</v>
      </c>
    </row>
    <row r="17" spans="3:27">
      <c r="C17" s="55" t="s">
        <v>224</v>
      </c>
      <c r="E17" s="78">
        <v>150000</v>
      </c>
      <c r="G17" s="78">
        <v>5348283157</v>
      </c>
      <c r="I17" s="78">
        <v>4814681175</v>
      </c>
      <c r="K17" s="78">
        <v>0</v>
      </c>
      <c r="L17" s="125"/>
      <c r="M17" s="78">
        <v>0</v>
      </c>
      <c r="O17" s="78">
        <v>-2447</v>
      </c>
      <c r="Q17" s="78">
        <v>78786745</v>
      </c>
      <c r="S17" s="78">
        <v>147553</v>
      </c>
      <c r="U17" s="78">
        <v>32230</v>
      </c>
      <c r="V17" s="125"/>
      <c r="W17" s="78">
        <v>5261034831</v>
      </c>
      <c r="Y17" s="78">
        <v>4727337172.5194998</v>
      </c>
      <c r="AA17" s="119">
        <f>Y17/'سرمایه گذاری ها'!$O$16</f>
        <v>1.1206173162485846E-2</v>
      </c>
    </row>
    <row r="18" spans="3:27">
      <c r="C18" s="55" t="s">
        <v>152</v>
      </c>
      <c r="E18" s="78">
        <v>36434</v>
      </c>
      <c r="G18" s="78">
        <v>2002747543</v>
      </c>
      <c r="I18" s="78">
        <v>3004218208.2150002</v>
      </c>
      <c r="K18" s="78">
        <v>0</v>
      </c>
      <c r="L18" s="125"/>
      <c r="M18" s="78">
        <v>0</v>
      </c>
      <c r="O18" s="78">
        <v>0</v>
      </c>
      <c r="Q18" s="78">
        <v>0</v>
      </c>
      <c r="S18" s="78">
        <v>36434</v>
      </c>
      <c r="U18" s="78">
        <v>78400</v>
      </c>
      <c r="V18" s="125"/>
      <c r="W18" s="78">
        <v>2002747543</v>
      </c>
      <c r="Y18" s="78">
        <v>2839429867.6799998</v>
      </c>
      <c r="AA18" s="119">
        <f>Y18/'سرمایه گذاری ها'!$O$16</f>
        <v>6.7308807514142041E-3</v>
      </c>
    </row>
    <row r="19" spans="3:27">
      <c r="C19" s="55" t="s">
        <v>195</v>
      </c>
      <c r="E19" s="78">
        <v>170000</v>
      </c>
      <c r="G19" s="78">
        <v>3572983605</v>
      </c>
      <c r="I19" s="78">
        <v>4143598020</v>
      </c>
      <c r="K19" s="78">
        <v>0</v>
      </c>
      <c r="L19" s="125"/>
      <c r="M19" s="78">
        <v>0</v>
      </c>
      <c r="O19" s="78">
        <v>-50000</v>
      </c>
      <c r="Q19" s="78">
        <v>1141697619</v>
      </c>
      <c r="S19" s="78">
        <v>120000</v>
      </c>
      <c r="U19" s="78">
        <v>23020</v>
      </c>
      <c r="V19" s="125"/>
      <c r="W19" s="78">
        <v>2522106072</v>
      </c>
      <c r="Y19" s="78">
        <v>2745963720</v>
      </c>
      <c r="AA19" s="119">
        <f>Y19/'سرمایه گذاری ها'!$O$16</f>
        <v>6.5093188451001835E-3</v>
      </c>
    </row>
    <row r="20" spans="3:27">
      <c r="C20" s="55" t="s">
        <v>261</v>
      </c>
      <c r="E20" s="78">
        <v>0</v>
      </c>
      <c r="G20" s="78">
        <v>0</v>
      </c>
      <c r="I20" s="78">
        <v>0</v>
      </c>
      <c r="K20" s="78">
        <v>400000</v>
      </c>
      <c r="L20" s="125"/>
      <c r="M20" s="78">
        <v>1334081955</v>
      </c>
      <c r="O20" s="78">
        <v>0</v>
      </c>
      <c r="Q20" s="78">
        <v>0</v>
      </c>
      <c r="S20" s="78">
        <v>400000</v>
      </c>
      <c r="U20" s="78">
        <v>3361</v>
      </c>
      <c r="V20" s="125"/>
      <c r="W20" s="78">
        <v>1334081955</v>
      </c>
      <c r="Y20" s="78">
        <v>1336400820</v>
      </c>
      <c r="AA20" s="119">
        <f>Y20/'سرمایه گذاری ها'!$O$16</f>
        <v>3.1679439094094582E-3</v>
      </c>
    </row>
    <row r="21" spans="3:27">
      <c r="C21" s="55" t="s">
        <v>262</v>
      </c>
      <c r="E21" s="78">
        <v>0</v>
      </c>
      <c r="G21" s="78">
        <v>0</v>
      </c>
      <c r="I21" s="78">
        <v>0</v>
      </c>
      <c r="K21" s="78">
        <v>25000</v>
      </c>
      <c r="L21" s="125"/>
      <c r="M21" s="78">
        <v>1089943951</v>
      </c>
      <c r="O21" s="78">
        <v>0</v>
      </c>
      <c r="Q21" s="78">
        <v>0</v>
      </c>
      <c r="S21" s="78">
        <v>25000</v>
      </c>
      <c r="U21" s="78">
        <v>43250</v>
      </c>
      <c r="V21" s="125"/>
      <c r="W21" s="78">
        <v>1089943951</v>
      </c>
      <c r="Y21" s="78">
        <v>1074816562.5</v>
      </c>
      <c r="AA21" s="119">
        <f>Y21/'سرمایه گذاری ها'!$O$16</f>
        <v>2.5478572984595185E-3</v>
      </c>
    </row>
    <row r="22" spans="3:27">
      <c r="C22" s="55" t="s">
        <v>263</v>
      </c>
      <c r="E22" s="78">
        <v>0</v>
      </c>
      <c r="G22" s="78">
        <v>0</v>
      </c>
      <c r="I22" s="78">
        <v>0</v>
      </c>
      <c r="K22" s="78">
        <v>200000</v>
      </c>
      <c r="L22" s="125"/>
      <c r="M22" s="78">
        <v>931545345</v>
      </c>
      <c r="O22" s="78">
        <v>0</v>
      </c>
      <c r="Q22" s="78">
        <v>0</v>
      </c>
      <c r="S22" s="78">
        <v>200000</v>
      </c>
      <c r="U22" s="78">
        <v>4681</v>
      </c>
      <c r="V22" s="125"/>
      <c r="W22" s="78">
        <v>931545345</v>
      </c>
      <c r="Y22" s="78">
        <v>930629610</v>
      </c>
      <c r="AA22" s="119">
        <f>Y22/'سرمایه گذاری ها'!$O$16</f>
        <v>2.2060615054962322E-3</v>
      </c>
    </row>
    <row r="23" spans="3:27">
      <c r="C23" s="55" t="s">
        <v>264</v>
      </c>
      <c r="E23" s="78">
        <v>0</v>
      </c>
      <c r="G23" s="78">
        <v>0</v>
      </c>
      <c r="I23" s="78">
        <v>0</v>
      </c>
      <c r="K23" s="78">
        <v>50000</v>
      </c>
      <c r="L23" s="125"/>
      <c r="M23" s="78">
        <v>822886325</v>
      </c>
      <c r="O23" s="78">
        <v>0</v>
      </c>
      <c r="Q23" s="78">
        <v>0</v>
      </c>
      <c r="S23" s="78">
        <v>50000</v>
      </c>
      <c r="U23" s="78">
        <v>16980</v>
      </c>
      <c r="V23" s="125"/>
      <c r="W23" s="78">
        <v>822886325</v>
      </c>
      <c r="Y23" s="78">
        <v>843948450</v>
      </c>
      <c r="AA23" s="119">
        <f>Y23/'سرمایه گذاری ها'!$O$16</f>
        <v>2.000583441749948E-3</v>
      </c>
    </row>
    <row r="24" spans="3:27">
      <c r="C24" s="55" t="s">
        <v>155</v>
      </c>
      <c r="E24" s="78">
        <v>464</v>
      </c>
      <c r="G24" s="78">
        <v>1348848</v>
      </c>
      <c r="I24" s="78">
        <v>1825123.5144</v>
      </c>
      <c r="K24" s="78">
        <v>0</v>
      </c>
      <c r="L24" s="125"/>
      <c r="M24" s="78">
        <v>0</v>
      </c>
      <c r="O24" s="78">
        <v>0</v>
      </c>
      <c r="Q24" s="78">
        <v>0</v>
      </c>
      <c r="S24" s="78">
        <v>464</v>
      </c>
      <c r="U24" s="78">
        <v>3957</v>
      </c>
      <c r="V24" s="125"/>
      <c r="W24" s="78">
        <v>1348848</v>
      </c>
      <c r="Y24" s="78">
        <v>1825123.5144</v>
      </c>
      <c r="AA24" s="119">
        <f>Y24/'سرمایه گذاری ها'!$O$16</f>
        <v>4.3264631649683253E-6</v>
      </c>
    </row>
    <row r="25" spans="3:27">
      <c r="C25" s="55" t="s">
        <v>201</v>
      </c>
      <c r="E25" s="78">
        <v>10000</v>
      </c>
      <c r="G25" s="78">
        <v>90559992</v>
      </c>
      <c r="I25" s="78">
        <v>85885920</v>
      </c>
      <c r="K25" s="78">
        <v>0</v>
      </c>
      <c r="L25" s="125"/>
      <c r="M25" s="78">
        <v>0</v>
      </c>
      <c r="O25" s="78">
        <v>-10000</v>
      </c>
      <c r="Q25" s="78">
        <v>81522049</v>
      </c>
      <c r="S25" s="78">
        <v>0</v>
      </c>
      <c r="U25" s="78">
        <v>0</v>
      </c>
      <c r="V25" s="125"/>
      <c r="W25" s="78">
        <v>0</v>
      </c>
      <c r="Y25" s="78">
        <v>0</v>
      </c>
      <c r="AA25" s="119">
        <f>Y25/'سرمایه گذاری ها'!$O$16</f>
        <v>0</v>
      </c>
    </row>
    <row r="26" spans="3:27">
      <c r="C26" s="55" t="s">
        <v>194</v>
      </c>
      <c r="E26" s="78">
        <v>27000</v>
      </c>
      <c r="G26" s="78">
        <v>4768475830</v>
      </c>
      <c r="I26" s="78">
        <v>3648809632.5</v>
      </c>
      <c r="K26" s="78">
        <v>0</v>
      </c>
      <c r="L26" s="125"/>
      <c r="M26" s="78">
        <v>0</v>
      </c>
      <c r="O26" s="78">
        <v>-27000</v>
      </c>
      <c r="Q26" s="78">
        <v>3408721708</v>
      </c>
      <c r="S26" s="78">
        <v>0</v>
      </c>
      <c r="U26" s="78">
        <v>0</v>
      </c>
      <c r="V26" s="125"/>
      <c r="W26" s="78">
        <v>0</v>
      </c>
      <c r="Y26" s="78">
        <v>0</v>
      </c>
      <c r="AA26" s="119">
        <f>Y26/'سرمایه گذاری ها'!$O$16</f>
        <v>0</v>
      </c>
    </row>
    <row r="27" spans="3:27">
      <c r="C27" s="55" t="s">
        <v>235</v>
      </c>
      <c r="E27" s="78">
        <v>40000</v>
      </c>
      <c r="G27" s="78">
        <v>4285691620</v>
      </c>
      <c r="I27" s="78">
        <v>4350758040</v>
      </c>
      <c r="K27" s="78">
        <v>0</v>
      </c>
      <c r="L27" s="125"/>
      <c r="M27" s="78">
        <v>0</v>
      </c>
      <c r="O27" s="78">
        <v>-40000</v>
      </c>
      <c r="Q27" s="78">
        <v>3754383164</v>
      </c>
      <c r="S27" s="78">
        <v>0</v>
      </c>
      <c r="U27" s="78">
        <v>0</v>
      </c>
      <c r="V27" s="125"/>
      <c r="W27" s="78">
        <v>0</v>
      </c>
      <c r="Y27" s="78">
        <v>0</v>
      </c>
      <c r="AA27" s="119">
        <f>Y27/'سرمایه گذاری ها'!$O$16</f>
        <v>0</v>
      </c>
    </row>
    <row r="28" spans="3:27">
      <c r="E28" s="78"/>
      <c r="G28" s="78"/>
      <c r="I28" s="78"/>
      <c r="K28" s="78"/>
      <c r="L28" s="125"/>
      <c r="M28" s="78"/>
      <c r="O28" s="78"/>
      <c r="Q28" s="78"/>
      <c r="S28" s="78"/>
      <c r="U28" s="78"/>
      <c r="V28" s="125"/>
      <c r="W28" s="78"/>
      <c r="Y28" s="78"/>
      <c r="AA28" s="119"/>
    </row>
    <row r="29" spans="3:27" ht="33.75" thickBot="1">
      <c r="C29" s="55" t="s">
        <v>84</v>
      </c>
      <c r="E29" s="79">
        <f>SUM(E11:E28)</f>
        <v>5885973</v>
      </c>
      <c r="F29" s="78"/>
      <c r="G29" s="79">
        <f>SUM(G11:G27)</f>
        <v>70843932346</v>
      </c>
      <c r="H29" s="79"/>
      <c r="I29" s="79">
        <f>SUM(I11:I27)</f>
        <v>71138975123.691895</v>
      </c>
      <c r="J29" s="79"/>
      <c r="K29" s="79">
        <f>SUM(K11:K27)</f>
        <v>1875000</v>
      </c>
      <c r="L29" s="79"/>
      <c r="M29" s="79">
        <f>SUM(M11:M27)</f>
        <v>9482115413</v>
      </c>
      <c r="N29" s="79"/>
      <c r="O29" s="79">
        <f>SUM(O11:O27)</f>
        <v>-179447</v>
      </c>
      <c r="P29" s="79"/>
      <c r="Q29" s="79">
        <f>SUM(Q11:Q27)</f>
        <v>9602803940</v>
      </c>
      <c r="R29" s="79"/>
      <c r="S29" s="79">
        <f>SUM(S11:S27)</f>
        <v>7581526</v>
      </c>
      <c r="T29" s="79"/>
      <c r="U29" s="79">
        <f>SUM(U11:U27)</f>
        <v>305741</v>
      </c>
      <c r="V29" s="79"/>
      <c r="W29" s="79">
        <f>SUM(W11:W27)</f>
        <v>68653627146</v>
      </c>
      <c r="X29" s="79"/>
      <c r="Y29" s="79">
        <f>SUM(Y11:Y27)</f>
        <v>65563151841.851395</v>
      </c>
      <c r="Z29" s="78"/>
      <c r="AA29" s="145">
        <f>SUM(AA11:AA27)</f>
        <v>0.1554177342985173</v>
      </c>
    </row>
    <row r="30" spans="3:27" ht="63.75" customHeight="1" thickTop="1">
      <c r="L30"/>
      <c r="V30"/>
    </row>
    <row r="31" spans="3:27" ht="30.75" customHeight="1">
      <c r="L31"/>
      <c r="O31" s="114">
        <v>2</v>
      </c>
      <c r="V31"/>
    </row>
    <row r="32" spans="3:27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</sheetData>
  <sortState xmlns:xlrd2="http://schemas.microsoft.com/office/spreadsheetml/2017/richdata2" ref="C11:AA27">
    <sortCondition descending="1" ref="Y11:Y27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2:28" ht="30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2:28" ht="30">
      <c r="B4" s="148" t="s">
        <v>265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2:28" s="2" customFormat="1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>
      <c r="B6" s="14" t="s">
        <v>94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>
      <c r="B8" s="20"/>
      <c r="C8" s="15"/>
      <c r="D8" s="164" t="s">
        <v>253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5"/>
      <c r="L8" s="164" t="s">
        <v>190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5"/>
    </row>
    <row r="9" spans="2:28" ht="30">
      <c r="B9" s="21" t="s">
        <v>1</v>
      </c>
      <c r="C9" s="15"/>
      <c r="D9" s="18" t="s">
        <v>15</v>
      </c>
      <c r="E9" s="19"/>
      <c r="F9" s="18" t="s">
        <v>16</v>
      </c>
      <c r="G9" s="19"/>
      <c r="H9" s="18" t="s">
        <v>17</v>
      </c>
      <c r="I9" s="19"/>
      <c r="J9" s="18" t="s">
        <v>18</v>
      </c>
      <c r="K9" s="15"/>
      <c r="L9" s="18" t="s">
        <v>15</v>
      </c>
      <c r="M9" s="19"/>
      <c r="N9" s="18" t="s">
        <v>16</v>
      </c>
      <c r="O9" s="19"/>
      <c r="P9" s="18" t="s">
        <v>17</v>
      </c>
      <c r="Q9" s="19"/>
      <c r="R9" s="18" t="s">
        <v>18</v>
      </c>
      <c r="S9" s="15"/>
    </row>
    <row r="10" spans="2:28">
      <c r="D10" s="83">
        <v>0</v>
      </c>
      <c r="E10" s="83"/>
      <c r="F10" s="83">
        <v>0</v>
      </c>
      <c r="G10" s="83"/>
      <c r="H10" s="83">
        <v>0</v>
      </c>
      <c r="I10" s="83"/>
      <c r="J10" s="83">
        <v>0</v>
      </c>
      <c r="K10" s="83"/>
      <c r="L10" s="83">
        <v>0</v>
      </c>
      <c r="M10" s="83"/>
      <c r="N10" s="83">
        <v>0</v>
      </c>
      <c r="O10" s="83"/>
      <c r="P10" s="83">
        <v>0</v>
      </c>
      <c r="Q10" s="83"/>
      <c r="R10" s="83">
        <v>0</v>
      </c>
      <c r="V10"/>
    </row>
    <row r="11" spans="2:28" ht="26.25" customHeight="1" thickBot="1">
      <c r="B11" s="22" t="s">
        <v>84</v>
      </c>
      <c r="D11" s="82">
        <v>0</v>
      </c>
      <c r="E11" s="83"/>
      <c r="F11" s="82">
        <v>0</v>
      </c>
      <c r="G11" s="83"/>
      <c r="H11" s="82">
        <v>0</v>
      </c>
      <c r="I11" s="83"/>
      <c r="J11" s="82">
        <v>0</v>
      </c>
      <c r="K11" s="83"/>
      <c r="L11" s="82">
        <v>0</v>
      </c>
      <c r="M11" s="83"/>
      <c r="N11" s="82">
        <v>0</v>
      </c>
      <c r="O11" s="83"/>
      <c r="P11" s="82">
        <v>0</v>
      </c>
      <c r="Q11" s="83"/>
      <c r="R11" s="82">
        <v>0</v>
      </c>
      <c r="V11"/>
    </row>
    <row r="12" spans="2:28" ht="21.75" thickTop="1">
      <c r="L12"/>
      <c r="V12"/>
    </row>
    <row r="13" spans="2:28">
      <c r="L13"/>
      <c r="V13"/>
    </row>
    <row r="14" spans="2:28">
      <c r="L14"/>
      <c r="V14"/>
    </row>
    <row r="15" spans="2:28">
      <c r="L15"/>
      <c r="V15"/>
    </row>
    <row r="16" spans="2:28">
      <c r="L16"/>
      <c r="V16"/>
    </row>
    <row r="17" spans="10:22" ht="30">
      <c r="J17" s="53">
        <v>3</v>
      </c>
      <c r="L17"/>
      <c r="V17"/>
    </row>
    <row r="18" spans="10:22">
      <c r="L18"/>
      <c r="V18"/>
    </row>
    <row r="19" spans="10:22">
      <c r="L19"/>
      <c r="V19"/>
    </row>
    <row r="20" spans="10:22">
      <c r="L20"/>
      <c r="V20"/>
    </row>
    <row r="21" spans="10:22">
      <c r="L21"/>
      <c r="V21"/>
    </row>
    <row r="22" spans="10:22">
      <c r="L22"/>
      <c r="V22"/>
    </row>
    <row r="23" spans="10:22">
      <c r="L23"/>
      <c r="V23"/>
    </row>
    <row r="24" spans="10:22">
      <c r="L24"/>
      <c r="V24"/>
    </row>
    <row r="25" spans="10:22">
      <c r="L25"/>
      <c r="V25"/>
    </row>
    <row r="26" spans="10:22">
      <c r="L26"/>
      <c r="V26"/>
    </row>
    <row r="27" spans="10:22">
      <c r="L27"/>
      <c r="V27"/>
    </row>
    <row r="28" spans="10:22">
      <c r="L28"/>
      <c r="V28"/>
    </row>
    <row r="29" spans="10:22">
      <c r="L29"/>
      <c r="V29"/>
    </row>
    <row r="30" spans="10:22">
      <c r="L30"/>
      <c r="V30"/>
    </row>
    <row r="31" spans="10:22">
      <c r="L31"/>
      <c r="V31"/>
    </row>
    <row r="32" spans="10:22">
      <c r="L32"/>
      <c r="V32"/>
    </row>
    <row r="33" spans="12:22">
      <c r="L33"/>
      <c r="V33"/>
    </row>
    <row r="34" spans="12:22">
      <c r="L34"/>
      <c r="V34"/>
    </row>
    <row r="35" spans="12:22">
      <c r="L35"/>
      <c r="V35"/>
    </row>
    <row r="36" spans="12:22">
      <c r="L36"/>
      <c r="V36"/>
    </row>
    <row r="37" spans="12:22">
      <c r="L37"/>
      <c r="V37"/>
    </row>
    <row r="38" spans="12:22">
      <c r="L38"/>
      <c r="V38"/>
    </row>
    <row r="39" spans="12:22">
      <c r="L39"/>
      <c r="V39"/>
    </row>
    <row r="40" spans="12:22">
      <c r="L40"/>
      <c r="V40"/>
    </row>
    <row r="41" spans="12:22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A47"/>
  <sheetViews>
    <sheetView rightToLeft="1" view="pageBreakPreview" topLeftCell="A7" zoomScale="70" zoomScaleNormal="70" zoomScaleSheetLayoutView="70" workbookViewId="0">
      <selection activeCell="AJ14" sqref="AJ14"/>
    </sheetView>
  </sheetViews>
  <sheetFormatPr defaultRowHeight="21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19.140625" style="1" bestFit="1" customWidth="1"/>
    <col min="17" max="17" width="1" style="1" customWidth="1"/>
    <col min="18" max="18" width="17.7109375" style="1" customWidth="1"/>
    <col min="19" max="19" width="1" style="1" customWidth="1"/>
    <col min="20" max="20" width="9.140625" style="1" bestFit="1" customWidth="1"/>
    <col min="21" max="21" width="1" style="1" customWidth="1"/>
    <col min="22" max="22" width="19.140625" style="1" bestFit="1" customWidth="1"/>
    <col min="23" max="23" width="1" style="1" customWidth="1"/>
    <col min="24" max="24" width="9.140625" style="1" bestFit="1" customWidth="1"/>
    <col min="25" max="25" width="1" style="1" customWidth="1"/>
    <col min="26" max="26" width="17.5703125" style="1" bestFit="1" customWidth="1"/>
    <col min="27" max="27" width="1" style="1" customWidth="1"/>
    <col min="28" max="28" width="9.140625" style="1" bestFit="1" customWidth="1"/>
    <col min="29" max="29" width="1" style="1" customWidth="1"/>
    <col min="30" max="30" width="12.7109375" style="1" customWidth="1"/>
    <col min="31" max="31" width="1" style="1" customWidth="1"/>
    <col min="32" max="32" width="19.140625" style="1" bestFit="1" customWidth="1"/>
    <col min="33" max="33" width="1" style="1" customWidth="1"/>
    <col min="34" max="34" width="17.7109375" style="1" customWidth="1"/>
    <col min="35" max="35" width="1" style="1" customWidth="1"/>
    <col min="36" max="36" width="18.42578125" style="1" customWidth="1"/>
    <col min="37" max="37" width="1" style="1" customWidth="1"/>
    <col min="38" max="38" width="4.5703125" style="1" customWidth="1"/>
    <col min="39" max="16384" width="9.140625" style="1"/>
  </cols>
  <sheetData>
    <row r="2" spans="2:36" ht="39">
      <c r="B2" s="169" t="s">
        <v>124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</row>
    <row r="3" spans="2:36" ht="39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</row>
    <row r="4" spans="2:36" ht="39">
      <c r="B4" s="169" t="s">
        <v>265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</row>
    <row r="5" spans="2:36" ht="39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</row>
    <row r="6" spans="2:36" ht="39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2:36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2:36" s="2" customFormat="1" ht="30">
      <c r="B8" s="167" t="s">
        <v>113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3"/>
      <c r="R8" s="13"/>
      <c r="S8" s="13"/>
      <c r="T8" s="13"/>
      <c r="U8" s="13"/>
      <c r="V8" s="13"/>
      <c r="W8" s="13"/>
      <c r="X8" s="13"/>
      <c r="Y8" s="13"/>
      <c r="Z8" s="13"/>
    </row>
    <row r="10" spans="2:36" ht="30">
      <c r="B10" s="148" t="s">
        <v>19</v>
      </c>
      <c r="C10" s="148" t="s">
        <v>19</v>
      </c>
      <c r="D10" s="148" t="s">
        <v>19</v>
      </c>
      <c r="E10" s="148" t="s">
        <v>19</v>
      </c>
      <c r="F10" s="148" t="s">
        <v>19</v>
      </c>
      <c r="G10" s="148" t="s">
        <v>19</v>
      </c>
      <c r="H10" s="148" t="s">
        <v>19</v>
      </c>
      <c r="I10" s="148" t="s">
        <v>19</v>
      </c>
      <c r="J10" s="148" t="s">
        <v>19</v>
      </c>
      <c r="K10" s="148" t="s">
        <v>19</v>
      </c>
      <c r="L10" s="148" t="s">
        <v>19</v>
      </c>
      <c r="N10" s="148" t="s">
        <v>253</v>
      </c>
      <c r="O10" s="148" t="s">
        <v>2</v>
      </c>
      <c r="P10" s="148" t="s">
        <v>2</v>
      </c>
      <c r="Q10" s="148" t="s">
        <v>2</v>
      </c>
      <c r="R10" s="148" t="s">
        <v>2</v>
      </c>
      <c r="T10" s="170" t="s">
        <v>3</v>
      </c>
      <c r="U10" s="148" t="s">
        <v>3</v>
      </c>
      <c r="V10" s="148" t="s">
        <v>3</v>
      </c>
      <c r="W10" s="148" t="s">
        <v>3</v>
      </c>
      <c r="X10" s="148" t="s">
        <v>3</v>
      </c>
      <c r="Y10" s="148" t="s">
        <v>3</v>
      </c>
      <c r="Z10" s="148" t="s">
        <v>3</v>
      </c>
      <c r="AB10" s="148" t="s">
        <v>190</v>
      </c>
      <c r="AC10" s="148" t="s">
        <v>4</v>
      </c>
      <c r="AD10" s="148" t="s">
        <v>4</v>
      </c>
      <c r="AE10" s="148" t="s">
        <v>4</v>
      </c>
      <c r="AF10" s="148" t="s">
        <v>4</v>
      </c>
      <c r="AG10" s="148" t="s">
        <v>4</v>
      </c>
      <c r="AH10" s="148" t="s">
        <v>4</v>
      </c>
      <c r="AI10" s="148" t="s">
        <v>4</v>
      </c>
      <c r="AJ10" s="148" t="s">
        <v>4</v>
      </c>
    </row>
    <row r="11" spans="2:36" s="16" customFormat="1" ht="45.75" customHeight="1">
      <c r="B11" s="151" t="s">
        <v>20</v>
      </c>
      <c r="C11" s="23"/>
      <c r="D11" s="151" t="s">
        <v>21</v>
      </c>
      <c r="E11" s="23"/>
      <c r="F11" s="151" t="s">
        <v>22</v>
      </c>
      <c r="G11" s="23"/>
      <c r="H11" s="151" t="s">
        <v>23</v>
      </c>
      <c r="I11" s="23"/>
      <c r="J11" s="151" t="s">
        <v>90</v>
      </c>
      <c r="K11" s="23"/>
      <c r="L11" s="151" t="s">
        <v>18</v>
      </c>
      <c r="N11" s="151" t="s">
        <v>5</v>
      </c>
      <c r="O11" s="23"/>
      <c r="P11" s="151" t="s">
        <v>6</v>
      </c>
      <c r="Q11" s="23"/>
      <c r="R11" s="151" t="s">
        <v>7</v>
      </c>
      <c r="T11" s="166" t="s">
        <v>8</v>
      </c>
      <c r="U11" s="151" t="s">
        <v>8</v>
      </c>
      <c r="V11" s="151" t="s">
        <v>8</v>
      </c>
      <c r="X11" s="151" t="s">
        <v>9</v>
      </c>
      <c r="Y11" s="151" t="s">
        <v>9</v>
      </c>
      <c r="Z11" s="151" t="s">
        <v>9</v>
      </c>
      <c r="AB11" s="151" t="s">
        <v>5</v>
      </c>
      <c r="AC11" s="23"/>
      <c r="AD11" s="151" t="s">
        <v>26</v>
      </c>
      <c r="AE11" s="23"/>
      <c r="AF11" s="151" t="s">
        <v>6</v>
      </c>
      <c r="AG11" s="23"/>
      <c r="AH11" s="151" t="s">
        <v>7</v>
      </c>
      <c r="AI11" s="23"/>
      <c r="AJ11" s="151" t="s">
        <v>11</v>
      </c>
    </row>
    <row r="12" spans="2:36" s="16" customFormat="1" ht="45.75" customHeight="1">
      <c r="B12" s="152" t="s">
        <v>20</v>
      </c>
      <c r="C12" s="24"/>
      <c r="D12" s="152" t="s">
        <v>21</v>
      </c>
      <c r="E12" s="24"/>
      <c r="F12" s="152" t="s">
        <v>22</v>
      </c>
      <c r="G12" s="24"/>
      <c r="H12" s="152" t="s">
        <v>23</v>
      </c>
      <c r="I12" s="24"/>
      <c r="J12" s="152" t="s">
        <v>24</v>
      </c>
      <c r="K12" s="24"/>
      <c r="L12" s="152" t="s">
        <v>18</v>
      </c>
      <c r="N12" s="152" t="s">
        <v>5</v>
      </c>
      <c r="O12" s="24"/>
      <c r="P12" s="152" t="s">
        <v>6</v>
      </c>
      <c r="Q12" s="24"/>
      <c r="R12" s="152" t="s">
        <v>7</v>
      </c>
      <c r="T12" s="165" t="s">
        <v>5</v>
      </c>
      <c r="U12" s="24"/>
      <c r="V12" s="152" t="s">
        <v>6</v>
      </c>
      <c r="X12" s="152" t="s">
        <v>5</v>
      </c>
      <c r="Y12" s="24"/>
      <c r="Z12" s="152" t="s">
        <v>12</v>
      </c>
      <c r="AB12" s="152" t="s">
        <v>5</v>
      </c>
      <c r="AC12" s="24"/>
      <c r="AD12" s="152" t="s">
        <v>26</v>
      </c>
      <c r="AE12" s="24"/>
      <c r="AF12" s="152" t="s">
        <v>6</v>
      </c>
      <c r="AG12" s="24"/>
      <c r="AH12" s="152"/>
      <c r="AI12" s="24"/>
      <c r="AJ12" s="152" t="s">
        <v>11</v>
      </c>
    </row>
    <row r="13" spans="2:36" ht="21.75">
      <c r="B13" s="3" t="s">
        <v>182</v>
      </c>
      <c r="C13" s="15"/>
      <c r="D13" s="15" t="s">
        <v>97</v>
      </c>
      <c r="E13" s="15"/>
      <c r="F13" s="15" t="s">
        <v>97</v>
      </c>
      <c r="G13" s="15"/>
      <c r="H13" s="3" t="s">
        <v>183</v>
      </c>
      <c r="I13" s="3"/>
      <c r="J13" s="3" t="s">
        <v>184</v>
      </c>
      <c r="K13" s="3"/>
      <c r="L13" s="3">
        <v>0</v>
      </c>
      <c r="M13" s="3"/>
      <c r="N13" s="95">
        <v>83400</v>
      </c>
      <c r="O13" s="146"/>
      <c r="P13" s="95">
        <v>47574159686</v>
      </c>
      <c r="Q13" s="95"/>
      <c r="R13" s="95">
        <v>55450947693</v>
      </c>
      <c r="S13" s="95"/>
      <c r="T13" s="95">
        <v>0</v>
      </c>
      <c r="U13" s="95"/>
      <c r="V13" s="95">
        <v>0</v>
      </c>
      <c r="W13" s="95"/>
      <c r="X13" s="95">
        <v>0</v>
      </c>
      <c r="Y13" s="95"/>
      <c r="Z13" s="95">
        <v>0</v>
      </c>
      <c r="AA13" s="146"/>
      <c r="AB13" s="95">
        <v>83400</v>
      </c>
      <c r="AC13" s="95"/>
      <c r="AD13" s="95">
        <v>701099</v>
      </c>
      <c r="AE13" s="95"/>
      <c r="AF13" s="95">
        <v>47574159686</v>
      </c>
      <c r="AG13" s="146"/>
      <c r="AH13" s="95">
        <v>58461058612</v>
      </c>
      <c r="AI13" s="146"/>
      <c r="AJ13" s="147">
        <f>AH13/'سرمایه گذاری ها'!$O$16</f>
        <v>0.1385821916567776</v>
      </c>
    </row>
    <row r="14" spans="2:36" ht="21.75">
      <c r="B14" s="3" t="s">
        <v>157</v>
      </c>
      <c r="C14" s="15"/>
      <c r="D14" s="15" t="s">
        <v>97</v>
      </c>
      <c r="E14" s="15"/>
      <c r="F14" s="15" t="s">
        <v>97</v>
      </c>
      <c r="G14" s="15"/>
      <c r="H14" s="3" t="s">
        <v>158</v>
      </c>
      <c r="I14" s="3"/>
      <c r="J14" s="3" t="s">
        <v>159</v>
      </c>
      <c r="K14" s="3"/>
      <c r="L14" s="3">
        <v>18</v>
      </c>
      <c r="M14" s="3"/>
      <c r="N14" s="95">
        <v>41100</v>
      </c>
      <c r="O14" s="146"/>
      <c r="P14" s="95">
        <v>39157484211</v>
      </c>
      <c r="Q14" s="95"/>
      <c r="R14" s="95">
        <v>40523459891</v>
      </c>
      <c r="S14" s="95"/>
      <c r="T14" s="95">
        <v>0</v>
      </c>
      <c r="U14" s="95"/>
      <c r="V14" s="95">
        <v>0</v>
      </c>
      <c r="W14" s="95"/>
      <c r="X14" s="95">
        <v>10000</v>
      </c>
      <c r="Y14" s="95"/>
      <c r="Z14" s="95">
        <v>9697242060</v>
      </c>
      <c r="AA14" s="146"/>
      <c r="AB14" s="95">
        <v>31100</v>
      </c>
      <c r="AC14" s="95"/>
      <c r="AD14" s="95">
        <v>1003077</v>
      </c>
      <c r="AE14" s="95"/>
      <c r="AF14" s="95">
        <v>29630115789</v>
      </c>
      <c r="AG14" s="146"/>
      <c r="AH14" s="95">
        <v>31190040480</v>
      </c>
      <c r="AI14" s="146"/>
      <c r="AJ14" s="147">
        <f>AH14/'سرمایه گذاری ها'!$O$16</f>
        <v>7.3936125520224133E-2</v>
      </c>
    </row>
    <row r="15" spans="2:36" ht="21.75">
      <c r="B15" s="3" t="s">
        <v>185</v>
      </c>
      <c r="C15" s="15"/>
      <c r="D15" s="15" t="s">
        <v>97</v>
      </c>
      <c r="E15" s="15"/>
      <c r="F15" s="15" t="s">
        <v>97</v>
      </c>
      <c r="G15" s="15"/>
      <c r="H15" s="3" t="s">
        <v>186</v>
      </c>
      <c r="I15" s="3"/>
      <c r="J15" s="3" t="s">
        <v>187</v>
      </c>
      <c r="K15" s="3"/>
      <c r="L15" s="3">
        <v>0</v>
      </c>
      <c r="M15" s="3"/>
      <c r="N15" s="95">
        <v>22800</v>
      </c>
      <c r="O15" s="146"/>
      <c r="P15" s="95">
        <v>12207702263</v>
      </c>
      <c r="Q15" s="95"/>
      <c r="R15" s="95">
        <v>14742680204</v>
      </c>
      <c r="S15" s="95"/>
      <c r="T15" s="95">
        <v>0</v>
      </c>
      <c r="U15" s="95"/>
      <c r="V15" s="95">
        <v>0</v>
      </c>
      <c r="W15" s="95"/>
      <c r="X15" s="95">
        <v>0</v>
      </c>
      <c r="Y15" s="95"/>
      <c r="Z15" s="95">
        <v>0</v>
      </c>
      <c r="AA15" s="146"/>
      <c r="AB15" s="95">
        <v>22800</v>
      </c>
      <c r="AC15" s="95"/>
      <c r="AD15" s="95">
        <v>677670</v>
      </c>
      <c r="AE15" s="95"/>
      <c r="AF15" s="95">
        <v>12207702263</v>
      </c>
      <c r="AG15" s="146"/>
      <c r="AH15" s="95">
        <v>15448075528</v>
      </c>
      <c r="AI15" s="146"/>
      <c r="AJ15" s="147">
        <f>AH15/'سرمایه گذاری ها'!$O$16</f>
        <v>3.6619729686356295E-2</v>
      </c>
    </row>
    <row r="16" spans="2:36" ht="21.75">
      <c r="B16" s="3" t="s">
        <v>99</v>
      </c>
      <c r="C16" s="15"/>
      <c r="D16" s="15" t="s">
        <v>97</v>
      </c>
      <c r="E16" s="15"/>
      <c r="F16" s="15" t="s">
        <v>97</v>
      </c>
      <c r="G16" s="15"/>
      <c r="H16" s="3" t="s">
        <v>64</v>
      </c>
      <c r="I16" s="3"/>
      <c r="J16" s="3" t="s">
        <v>100</v>
      </c>
      <c r="K16" s="3"/>
      <c r="L16" s="3">
        <v>0</v>
      </c>
      <c r="M16" s="3"/>
      <c r="N16" s="95">
        <v>14491</v>
      </c>
      <c r="O16" s="146"/>
      <c r="P16" s="95">
        <v>9029504678</v>
      </c>
      <c r="Q16" s="95"/>
      <c r="R16" s="95">
        <v>12015686265</v>
      </c>
      <c r="S16" s="95"/>
      <c r="T16" s="95">
        <v>0</v>
      </c>
      <c r="U16" s="95"/>
      <c r="V16" s="95">
        <v>0</v>
      </c>
      <c r="W16" s="95"/>
      <c r="X16" s="95">
        <v>0</v>
      </c>
      <c r="Y16" s="95"/>
      <c r="Z16" s="95">
        <v>0</v>
      </c>
      <c r="AA16" s="146"/>
      <c r="AB16" s="95">
        <v>14491</v>
      </c>
      <c r="AC16" s="95"/>
      <c r="AD16" s="95">
        <v>868255</v>
      </c>
      <c r="AE16" s="95"/>
      <c r="AF16" s="95">
        <v>9029504678</v>
      </c>
      <c r="AG16" s="146"/>
      <c r="AH16" s="95">
        <v>12579602738</v>
      </c>
      <c r="AI16" s="146"/>
      <c r="AJ16" s="147">
        <f>AH16/'سرمایه گذاری ها'!$O$16</f>
        <v>2.9820002562283406E-2</v>
      </c>
    </row>
    <row r="17" spans="2:36" ht="21.75">
      <c r="B17" s="3" t="s">
        <v>226</v>
      </c>
      <c r="C17" s="15"/>
      <c r="D17" s="15" t="s">
        <v>97</v>
      </c>
      <c r="E17" s="15"/>
      <c r="F17" s="15" t="s">
        <v>97</v>
      </c>
      <c r="G17" s="15"/>
      <c r="H17" s="3" t="s">
        <v>227</v>
      </c>
      <c r="I17" s="3"/>
      <c r="J17" s="3" t="s">
        <v>228</v>
      </c>
      <c r="K17" s="3"/>
      <c r="L17" s="3">
        <v>0</v>
      </c>
      <c r="M17" s="3"/>
      <c r="N17" s="95">
        <v>5000</v>
      </c>
      <c r="O17" s="146"/>
      <c r="P17" s="95">
        <v>4403297952</v>
      </c>
      <c r="Q17" s="95"/>
      <c r="R17" s="95">
        <v>4784457659</v>
      </c>
      <c r="S17" s="95"/>
      <c r="T17" s="95">
        <v>5000</v>
      </c>
      <c r="U17" s="95"/>
      <c r="V17" s="95">
        <v>4834026006</v>
      </c>
      <c r="W17" s="95"/>
      <c r="X17" s="95">
        <v>0</v>
      </c>
      <c r="Y17" s="95"/>
      <c r="Z17" s="95">
        <v>0</v>
      </c>
      <c r="AA17" s="146"/>
      <c r="AB17" s="95">
        <v>10000</v>
      </c>
      <c r="AC17" s="95"/>
      <c r="AD17" s="95">
        <v>1002596</v>
      </c>
      <c r="AE17" s="95"/>
      <c r="AF17" s="95">
        <v>9237323958</v>
      </c>
      <c r="AG17" s="146"/>
      <c r="AH17" s="95">
        <v>10024142794</v>
      </c>
      <c r="AI17" s="146"/>
      <c r="AJ17" s="147">
        <f>AH17/'سرمایه گذاری ها'!$O$16</f>
        <v>2.3762273740076729E-2</v>
      </c>
    </row>
    <row r="18" spans="2:36" ht="23.25" customHeight="1">
      <c r="B18" s="3" t="s">
        <v>254</v>
      </c>
      <c r="C18" s="15"/>
      <c r="D18" s="15" t="s">
        <v>97</v>
      </c>
      <c r="E18" s="15"/>
      <c r="F18" s="15" t="s">
        <v>97</v>
      </c>
      <c r="G18" s="15"/>
      <c r="H18" s="3" t="s">
        <v>255</v>
      </c>
      <c r="I18" s="3"/>
      <c r="J18" s="3" t="s">
        <v>256</v>
      </c>
      <c r="K18" s="3"/>
      <c r="L18" s="3">
        <v>0</v>
      </c>
      <c r="M18" s="3"/>
      <c r="N18" s="95">
        <v>12200</v>
      </c>
      <c r="O18" s="146"/>
      <c r="P18" s="95">
        <v>9413505887</v>
      </c>
      <c r="Q18" s="95"/>
      <c r="R18" s="95">
        <v>9366840552</v>
      </c>
      <c r="S18" s="95"/>
      <c r="T18" s="95">
        <v>0</v>
      </c>
      <c r="U18" s="95"/>
      <c r="V18" s="95">
        <v>0</v>
      </c>
      <c r="W18" s="95"/>
      <c r="X18" s="95">
        <v>0</v>
      </c>
      <c r="Y18" s="95"/>
      <c r="Z18" s="95">
        <v>0</v>
      </c>
      <c r="AA18" s="146"/>
      <c r="AB18" s="95">
        <v>12200</v>
      </c>
      <c r="AC18" s="95"/>
      <c r="AD18" s="95">
        <v>807129</v>
      </c>
      <c r="AE18" s="95"/>
      <c r="AF18" s="95">
        <v>9413505887</v>
      </c>
      <c r="AG18" s="146"/>
      <c r="AH18" s="95">
        <v>9845189035</v>
      </c>
      <c r="AI18" s="146"/>
      <c r="AJ18" s="147">
        <f>AH18/'سرمایه گذاری ها'!$O$16</f>
        <v>2.333806308231166E-2</v>
      </c>
    </row>
    <row r="19" spans="2:36" ht="23.25" customHeight="1">
      <c r="B19" s="3" t="s">
        <v>104</v>
      </c>
      <c r="C19" s="15"/>
      <c r="D19" s="15" t="s">
        <v>97</v>
      </c>
      <c r="E19" s="15"/>
      <c r="F19" s="15" t="s">
        <v>97</v>
      </c>
      <c r="G19" s="15"/>
      <c r="H19" s="3" t="s">
        <v>105</v>
      </c>
      <c r="I19" s="3"/>
      <c r="J19" s="3" t="s">
        <v>106</v>
      </c>
      <c r="K19" s="3"/>
      <c r="L19" s="3">
        <v>18</v>
      </c>
      <c r="M19" s="3"/>
      <c r="N19" s="95">
        <v>8000</v>
      </c>
      <c r="O19" s="146"/>
      <c r="P19" s="95">
        <v>8003602283</v>
      </c>
      <c r="Q19" s="95"/>
      <c r="R19" s="95">
        <v>7967459636</v>
      </c>
      <c r="S19" s="95"/>
      <c r="T19" s="95">
        <v>0</v>
      </c>
      <c r="U19" s="95"/>
      <c r="V19" s="95">
        <v>0</v>
      </c>
      <c r="W19" s="95"/>
      <c r="X19" s="95">
        <v>0</v>
      </c>
      <c r="Y19" s="95"/>
      <c r="Z19" s="95">
        <v>0</v>
      </c>
      <c r="AA19" s="146"/>
      <c r="AB19" s="95">
        <v>8000</v>
      </c>
      <c r="AC19" s="95"/>
      <c r="AD19" s="95">
        <v>1023548</v>
      </c>
      <c r="AE19" s="95"/>
      <c r="AF19" s="95">
        <v>8003602283</v>
      </c>
      <c r="AG19" s="146"/>
      <c r="AH19" s="95">
        <v>8186899855</v>
      </c>
      <c r="AI19" s="146"/>
      <c r="AJ19" s="147">
        <f>AH19/'سرمایه گذاری ها'!$O$16</f>
        <v>1.9407081426807585E-2</v>
      </c>
    </row>
    <row r="20" spans="2:36" ht="23.25" customHeight="1">
      <c r="B20" s="3" t="s">
        <v>162</v>
      </c>
      <c r="C20" s="15"/>
      <c r="D20" s="15" t="s">
        <v>97</v>
      </c>
      <c r="E20" s="15"/>
      <c r="F20" s="15" t="s">
        <v>97</v>
      </c>
      <c r="G20" s="15"/>
      <c r="H20" s="3" t="s">
        <v>163</v>
      </c>
      <c r="I20" s="3"/>
      <c r="J20" s="3" t="s">
        <v>164</v>
      </c>
      <c r="K20" s="3"/>
      <c r="L20" s="3">
        <v>17</v>
      </c>
      <c r="M20" s="3"/>
      <c r="N20" s="95">
        <v>7200</v>
      </c>
      <c r="O20" s="146"/>
      <c r="P20" s="95">
        <v>6772827352</v>
      </c>
      <c r="Q20" s="95"/>
      <c r="R20" s="95">
        <v>6995454244</v>
      </c>
      <c r="S20" s="95"/>
      <c r="T20" s="95">
        <v>0</v>
      </c>
      <c r="U20" s="95"/>
      <c r="V20" s="95">
        <v>0</v>
      </c>
      <c r="W20" s="95"/>
      <c r="X20" s="95">
        <v>0</v>
      </c>
      <c r="Y20" s="95"/>
      <c r="Z20" s="95">
        <v>0</v>
      </c>
      <c r="AA20" s="146"/>
      <c r="AB20" s="95">
        <v>7200</v>
      </c>
      <c r="AC20" s="95"/>
      <c r="AD20" s="95">
        <v>1005216</v>
      </c>
      <c r="AE20" s="95"/>
      <c r="AF20" s="95">
        <v>6772827352</v>
      </c>
      <c r="AG20" s="146"/>
      <c r="AH20" s="95">
        <v>7236243393</v>
      </c>
      <c r="AI20" s="146"/>
      <c r="AJ20" s="147">
        <f>AH20/'سرمایه گذاری ها'!$O$16</f>
        <v>1.7153546182244024E-2</v>
      </c>
    </row>
    <row r="21" spans="2:36" ht="23.25" customHeight="1">
      <c r="B21" s="3" t="s">
        <v>101</v>
      </c>
      <c r="C21" s="15"/>
      <c r="D21" s="15" t="s">
        <v>97</v>
      </c>
      <c r="E21" s="15"/>
      <c r="F21" s="15" t="s">
        <v>97</v>
      </c>
      <c r="G21" s="15"/>
      <c r="H21" s="3" t="s">
        <v>64</v>
      </c>
      <c r="I21" s="3"/>
      <c r="J21" s="3" t="s">
        <v>102</v>
      </c>
      <c r="K21" s="3"/>
      <c r="L21" s="3">
        <v>0</v>
      </c>
      <c r="M21" s="3"/>
      <c r="N21" s="95">
        <v>2810</v>
      </c>
      <c r="O21" s="146"/>
      <c r="P21" s="95">
        <v>2064798799</v>
      </c>
      <c r="Q21" s="95"/>
      <c r="R21" s="95">
        <v>2189823802</v>
      </c>
      <c r="S21" s="95"/>
      <c r="T21" s="95">
        <v>5000</v>
      </c>
      <c r="U21" s="95"/>
      <c r="V21" s="95">
        <v>3950715937</v>
      </c>
      <c r="W21" s="95"/>
      <c r="X21" s="95">
        <v>0</v>
      </c>
      <c r="Y21" s="95"/>
      <c r="Z21" s="95">
        <v>0</v>
      </c>
      <c r="AA21" s="146"/>
      <c r="AB21" s="95">
        <v>7810</v>
      </c>
      <c r="AC21" s="95"/>
      <c r="AD21" s="95">
        <v>817579</v>
      </c>
      <c r="AE21" s="95"/>
      <c r="AF21" s="95">
        <v>6015514736</v>
      </c>
      <c r="AG21" s="146"/>
      <c r="AH21" s="95">
        <v>6384134655</v>
      </c>
      <c r="AI21" s="146"/>
      <c r="AJ21" s="147">
        <f>AH21/'سرمایه گذاری ها'!$O$16</f>
        <v>1.5133618742584355E-2</v>
      </c>
    </row>
    <row r="22" spans="2:36" ht="23.25" customHeight="1">
      <c r="B22" s="3" t="s">
        <v>257</v>
      </c>
      <c r="C22" s="15"/>
      <c r="D22" s="15" t="s">
        <v>97</v>
      </c>
      <c r="E22" s="15"/>
      <c r="F22" s="15" t="s">
        <v>97</v>
      </c>
      <c r="G22" s="15"/>
      <c r="H22" s="3" t="s">
        <v>258</v>
      </c>
      <c r="I22" s="3"/>
      <c r="J22" s="3" t="s">
        <v>259</v>
      </c>
      <c r="K22" s="3"/>
      <c r="L22" s="3">
        <v>0</v>
      </c>
      <c r="M22" s="3"/>
      <c r="N22" s="95">
        <v>7000</v>
      </c>
      <c r="O22" s="146"/>
      <c r="P22" s="95">
        <v>5692031493</v>
      </c>
      <c r="Q22" s="95"/>
      <c r="R22" s="95">
        <v>5675866062</v>
      </c>
      <c r="S22" s="95"/>
      <c r="T22" s="95">
        <v>0</v>
      </c>
      <c r="U22" s="95"/>
      <c r="V22" s="95">
        <v>0</v>
      </c>
      <c r="W22" s="95"/>
      <c r="X22" s="95">
        <v>0</v>
      </c>
      <c r="Y22" s="95"/>
      <c r="Z22" s="95">
        <v>0</v>
      </c>
      <c r="AA22" s="146"/>
      <c r="AB22" s="95">
        <v>7000</v>
      </c>
      <c r="AC22" s="95"/>
      <c r="AD22" s="95">
        <v>851080</v>
      </c>
      <c r="AE22" s="95"/>
      <c r="AF22" s="95">
        <v>5692031493</v>
      </c>
      <c r="AG22" s="146"/>
      <c r="AH22" s="95">
        <v>5956480192</v>
      </c>
      <c r="AI22" s="146"/>
      <c r="AJ22" s="147">
        <f>AH22/'سرمایه گذاری ها'!$O$16</f>
        <v>1.4119861993024278E-2</v>
      </c>
    </row>
    <row r="23" spans="2:36" ht="23.25" customHeight="1">
      <c r="B23" s="3" t="s">
        <v>98</v>
      </c>
      <c r="C23" s="15"/>
      <c r="D23" s="15" t="s">
        <v>97</v>
      </c>
      <c r="E23" s="15"/>
      <c r="F23" s="15" t="s">
        <v>97</v>
      </c>
      <c r="G23" s="15"/>
      <c r="H23" s="3" t="s">
        <v>64</v>
      </c>
      <c r="I23" s="3"/>
      <c r="J23" s="3" t="s">
        <v>266</v>
      </c>
      <c r="K23" s="3"/>
      <c r="L23" s="3">
        <v>0</v>
      </c>
      <c r="M23" s="3"/>
      <c r="N23" s="95">
        <v>0</v>
      </c>
      <c r="O23" s="146"/>
      <c r="P23" s="95">
        <v>0</v>
      </c>
      <c r="Q23" s="95"/>
      <c r="R23" s="95">
        <v>0</v>
      </c>
      <c r="S23" s="95"/>
      <c r="T23" s="95">
        <v>6000</v>
      </c>
      <c r="U23" s="95"/>
      <c r="V23" s="95">
        <v>4650242703</v>
      </c>
      <c r="W23" s="95"/>
      <c r="X23" s="95">
        <v>0</v>
      </c>
      <c r="Y23" s="95"/>
      <c r="Z23" s="95">
        <v>0</v>
      </c>
      <c r="AA23" s="146"/>
      <c r="AB23" s="95">
        <v>6000</v>
      </c>
      <c r="AC23" s="95"/>
      <c r="AD23" s="95">
        <v>804928</v>
      </c>
      <c r="AE23" s="95"/>
      <c r="AF23" s="95">
        <v>4650242703</v>
      </c>
      <c r="AG23" s="146"/>
      <c r="AH23" s="95">
        <v>4828692640</v>
      </c>
      <c r="AI23" s="146"/>
      <c r="AJ23" s="147">
        <f>AH23/'سرمایه گذاری ها'!$O$16</f>
        <v>1.1446436735423641E-2</v>
      </c>
    </row>
    <row r="24" spans="2:36" ht="23.25" customHeight="1">
      <c r="B24" s="3" t="s">
        <v>267</v>
      </c>
      <c r="C24" s="15"/>
      <c r="D24" s="15" t="s">
        <v>97</v>
      </c>
      <c r="E24" s="15"/>
      <c r="F24" s="15" t="s">
        <v>97</v>
      </c>
      <c r="G24" s="15"/>
      <c r="H24" s="3" t="s">
        <v>268</v>
      </c>
      <c r="I24" s="3"/>
      <c r="J24" s="3" t="s">
        <v>269</v>
      </c>
      <c r="K24" s="3"/>
      <c r="L24" s="3">
        <v>0</v>
      </c>
      <c r="M24" s="3"/>
      <c r="N24" s="95">
        <v>0</v>
      </c>
      <c r="O24" s="146"/>
      <c r="P24" s="95">
        <v>0</v>
      </c>
      <c r="Q24" s="95"/>
      <c r="R24" s="95">
        <v>0</v>
      </c>
      <c r="S24" s="95"/>
      <c r="T24" s="95">
        <v>5000</v>
      </c>
      <c r="U24" s="95"/>
      <c r="V24" s="95">
        <v>3128066858</v>
      </c>
      <c r="W24" s="95"/>
      <c r="X24" s="95">
        <v>0</v>
      </c>
      <c r="Y24" s="95"/>
      <c r="Z24" s="95">
        <v>0</v>
      </c>
      <c r="AA24" s="146"/>
      <c r="AB24" s="95">
        <v>5000</v>
      </c>
      <c r="AC24" s="95"/>
      <c r="AD24" s="95">
        <v>647435</v>
      </c>
      <c r="AE24" s="95"/>
      <c r="AF24" s="95">
        <v>3128066858</v>
      </c>
      <c r="AG24" s="146"/>
      <c r="AH24" s="95">
        <v>3236588262</v>
      </c>
      <c r="AI24" s="146"/>
      <c r="AJ24" s="147">
        <f>AH24/'سرمایه گذاری ها'!$O$16</f>
        <v>7.6723464385999428E-3</v>
      </c>
    </row>
    <row r="25" spans="2:36" ht="23.25" customHeight="1">
      <c r="B25" s="3" t="s">
        <v>206</v>
      </c>
      <c r="C25" s="15"/>
      <c r="D25" s="15" t="s">
        <v>97</v>
      </c>
      <c r="E25" s="15"/>
      <c r="F25" s="15" t="s">
        <v>97</v>
      </c>
      <c r="G25" s="15"/>
      <c r="H25" s="3" t="s">
        <v>207</v>
      </c>
      <c r="I25" s="3"/>
      <c r="J25" s="3" t="s">
        <v>208</v>
      </c>
      <c r="K25" s="3"/>
      <c r="L25" s="3">
        <v>0</v>
      </c>
      <c r="M25" s="3"/>
      <c r="N25" s="95">
        <v>0</v>
      </c>
      <c r="O25" s="146"/>
      <c r="P25" s="95">
        <v>0</v>
      </c>
      <c r="Q25" s="95"/>
      <c r="R25" s="95">
        <v>0</v>
      </c>
      <c r="S25" s="95"/>
      <c r="T25" s="95">
        <v>2100</v>
      </c>
      <c r="U25" s="95"/>
      <c r="V25" s="95">
        <v>2066294444</v>
      </c>
      <c r="W25" s="95"/>
      <c r="X25" s="95">
        <v>0</v>
      </c>
      <c r="Y25" s="95"/>
      <c r="Z25" s="95">
        <v>0</v>
      </c>
      <c r="AA25" s="146"/>
      <c r="AB25" s="95">
        <v>2100</v>
      </c>
      <c r="AC25" s="95"/>
      <c r="AD25" s="95">
        <v>1016639</v>
      </c>
      <c r="AE25" s="95"/>
      <c r="AF25" s="95">
        <v>2066294444</v>
      </c>
      <c r="AG25" s="146"/>
      <c r="AH25" s="95">
        <v>2134554941</v>
      </c>
      <c r="AI25" s="146"/>
      <c r="AJ25" s="147">
        <f>AH25/'سرمایه گذاری ها'!$O$16</f>
        <v>5.0599716966956178E-3</v>
      </c>
    </row>
    <row r="26" spans="2:36" ht="23.25" customHeight="1">
      <c r="B26" s="3" t="s">
        <v>151</v>
      </c>
      <c r="C26" s="15"/>
      <c r="D26" s="15" t="s">
        <v>97</v>
      </c>
      <c r="E26" s="15"/>
      <c r="F26" s="15" t="s">
        <v>97</v>
      </c>
      <c r="G26" s="15"/>
      <c r="H26" s="3" t="s">
        <v>191</v>
      </c>
      <c r="I26" s="3"/>
      <c r="J26" s="3" t="s">
        <v>192</v>
      </c>
      <c r="K26" s="3"/>
      <c r="L26" s="3">
        <v>0</v>
      </c>
      <c r="M26" s="3"/>
      <c r="N26" s="95">
        <v>2196</v>
      </c>
      <c r="O26" s="146"/>
      <c r="P26" s="95">
        <v>1328842769</v>
      </c>
      <c r="Q26" s="95"/>
      <c r="R26" s="95">
        <v>1594349547</v>
      </c>
      <c r="S26" s="95"/>
      <c r="T26" s="95">
        <v>0</v>
      </c>
      <c r="U26" s="95"/>
      <c r="V26" s="95">
        <v>0</v>
      </c>
      <c r="W26" s="95"/>
      <c r="X26" s="95">
        <v>0</v>
      </c>
      <c r="Y26" s="95"/>
      <c r="Z26" s="95">
        <v>0</v>
      </c>
      <c r="AA26" s="146"/>
      <c r="AB26" s="95">
        <v>2196</v>
      </c>
      <c r="AC26" s="95"/>
      <c r="AD26" s="95">
        <v>759298</v>
      </c>
      <c r="AE26" s="95"/>
      <c r="AF26" s="95">
        <v>1328842769</v>
      </c>
      <c r="AG26" s="146"/>
      <c r="AH26" s="95">
        <v>1667116188</v>
      </c>
      <c r="AI26" s="146"/>
      <c r="AJ26" s="147">
        <f>AH26/'سرمایه گذاری ها'!$O$16</f>
        <v>3.9519061160502083E-3</v>
      </c>
    </row>
    <row r="27" spans="2:36" ht="23.25" customHeight="1">
      <c r="B27" s="3" t="s">
        <v>103</v>
      </c>
      <c r="C27" s="15"/>
      <c r="D27" s="15" t="s">
        <v>97</v>
      </c>
      <c r="E27" s="15"/>
      <c r="F27" s="15" t="s">
        <v>97</v>
      </c>
      <c r="G27" s="15"/>
      <c r="H27" s="3" t="s">
        <v>199</v>
      </c>
      <c r="I27" s="3"/>
      <c r="J27" s="3" t="s">
        <v>200</v>
      </c>
      <c r="K27" s="3"/>
      <c r="L27" s="3">
        <v>0</v>
      </c>
      <c r="M27" s="3"/>
      <c r="N27" s="95">
        <v>1100</v>
      </c>
      <c r="O27" s="146"/>
      <c r="P27" s="95">
        <v>721099791</v>
      </c>
      <c r="Q27" s="95"/>
      <c r="R27" s="95">
        <v>830900471</v>
      </c>
      <c r="S27" s="95"/>
      <c r="T27" s="95">
        <v>0</v>
      </c>
      <c r="U27" s="95"/>
      <c r="V27" s="95">
        <v>0</v>
      </c>
      <c r="W27" s="95"/>
      <c r="X27" s="95">
        <v>0</v>
      </c>
      <c r="Y27" s="95"/>
      <c r="Z27" s="95">
        <v>0</v>
      </c>
      <c r="AA27" s="146"/>
      <c r="AB27" s="95">
        <v>1100</v>
      </c>
      <c r="AC27" s="95"/>
      <c r="AD27" s="95">
        <v>792564</v>
      </c>
      <c r="AE27" s="95"/>
      <c r="AF27" s="95">
        <v>721099791</v>
      </c>
      <c r="AG27" s="146"/>
      <c r="AH27" s="95">
        <v>871662382</v>
      </c>
      <c r="AI27" s="146"/>
      <c r="AJ27" s="147">
        <f>AH27/'سرمایه گذاری ها'!$O$16</f>
        <v>2.066279437121447E-3</v>
      </c>
    </row>
    <row r="28" spans="2:36" ht="23.25" customHeight="1">
      <c r="B28" s="3" t="s">
        <v>270</v>
      </c>
      <c r="C28" s="15"/>
      <c r="D28" s="15" t="s">
        <v>97</v>
      </c>
      <c r="E28" s="15"/>
      <c r="F28" s="15" t="s">
        <v>97</v>
      </c>
      <c r="G28" s="15"/>
      <c r="H28" s="3" t="s">
        <v>64</v>
      </c>
      <c r="I28" s="3"/>
      <c r="J28" s="3" t="s">
        <v>271</v>
      </c>
      <c r="K28" s="3"/>
      <c r="L28" s="3">
        <v>0</v>
      </c>
      <c r="M28" s="3"/>
      <c r="N28" s="95">
        <v>0</v>
      </c>
      <c r="O28" s="146"/>
      <c r="P28" s="95">
        <v>0</v>
      </c>
      <c r="Q28" s="95"/>
      <c r="R28" s="95">
        <v>0</v>
      </c>
      <c r="S28" s="95"/>
      <c r="T28" s="95">
        <v>1000</v>
      </c>
      <c r="U28" s="95"/>
      <c r="V28" s="95">
        <v>805696000</v>
      </c>
      <c r="W28" s="95"/>
      <c r="X28" s="95">
        <v>0</v>
      </c>
      <c r="Y28" s="95"/>
      <c r="Z28" s="95">
        <v>0</v>
      </c>
      <c r="AA28" s="146"/>
      <c r="AB28" s="95">
        <v>1000</v>
      </c>
      <c r="AC28" s="95"/>
      <c r="AD28" s="95">
        <v>832595</v>
      </c>
      <c r="AE28" s="95"/>
      <c r="AF28" s="95">
        <v>805696000</v>
      </c>
      <c r="AG28" s="146"/>
      <c r="AH28" s="95">
        <v>832444092</v>
      </c>
      <c r="AI28" s="146"/>
      <c r="AJ28" s="147">
        <f>AH28/'سرمایه گذاری ها'!$O$16</f>
        <v>1.9733123114779941E-3</v>
      </c>
    </row>
    <row r="29" spans="2:36" ht="23.25" customHeight="1">
      <c r="B29" s="3" t="s">
        <v>229</v>
      </c>
      <c r="C29" s="15"/>
      <c r="D29" s="15" t="s">
        <v>97</v>
      </c>
      <c r="E29" s="15"/>
      <c r="F29" s="15" t="s">
        <v>97</v>
      </c>
      <c r="G29" s="15"/>
      <c r="H29" s="3" t="s">
        <v>64</v>
      </c>
      <c r="I29" s="3"/>
      <c r="J29" s="3" t="s">
        <v>260</v>
      </c>
      <c r="K29" s="3"/>
      <c r="L29" s="3">
        <v>0</v>
      </c>
      <c r="M29" s="3"/>
      <c r="N29" s="95">
        <v>800</v>
      </c>
      <c r="O29" s="146"/>
      <c r="P29" s="95">
        <v>588778694</v>
      </c>
      <c r="Q29" s="95"/>
      <c r="R29" s="95">
        <v>589925856</v>
      </c>
      <c r="S29" s="95"/>
      <c r="T29" s="95">
        <v>0</v>
      </c>
      <c r="U29" s="95"/>
      <c r="V29" s="95">
        <v>0</v>
      </c>
      <c r="W29" s="95"/>
      <c r="X29" s="95">
        <v>0</v>
      </c>
      <c r="Y29" s="95"/>
      <c r="Z29" s="95">
        <v>0</v>
      </c>
      <c r="AA29" s="146"/>
      <c r="AB29" s="95">
        <v>800</v>
      </c>
      <c r="AC29" s="95"/>
      <c r="AD29" s="95">
        <v>773782</v>
      </c>
      <c r="AE29" s="95"/>
      <c r="AF29" s="95">
        <v>588778694</v>
      </c>
      <c r="AG29" s="146"/>
      <c r="AH29" s="95">
        <v>618913401</v>
      </c>
      <c r="AI29" s="146"/>
      <c r="AJ29" s="147">
        <f>AH29/'سرمایه گذاری ها'!$O$16</f>
        <v>1.4671368872325621E-3</v>
      </c>
    </row>
    <row r="30" spans="2:36" ht="23.25" customHeight="1">
      <c r="B30" s="3" t="s">
        <v>209</v>
      </c>
      <c r="C30" s="15"/>
      <c r="D30" s="15" t="s">
        <v>97</v>
      </c>
      <c r="E30" s="15"/>
      <c r="F30" s="15" t="s">
        <v>97</v>
      </c>
      <c r="G30" s="15"/>
      <c r="H30" s="3" t="s">
        <v>163</v>
      </c>
      <c r="I30" s="3"/>
      <c r="J30" s="3" t="s">
        <v>210</v>
      </c>
      <c r="K30" s="3"/>
      <c r="L30" s="3">
        <v>0</v>
      </c>
      <c r="M30" s="3"/>
      <c r="N30" s="95">
        <v>14300</v>
      </c>
      <c r="O30" s="146"/>
      <c r="P30" s="95">
        <v>13504436622</v>
      </c>
      <c r="Q30" s="95"/>
      <c r="R30" s="95">
        <v>14184715954</v>
      </c>
      <c r="S30" s="95"/>
      <c r="T30" s="95">
        <v>0</v>
      </c>
      <c r="U30" s="95"/>
      <c r="V30" s="95">
        <v>0</v>
      </c>
      <c r="W30" s="95"/>
      <c r="X30" s="95">
        <v>14300</v>
      </c>
      <c r="Y30" s="95"/>
      <c r="Z30" s="95">
        <v>14300000000</v>
      </c>
      <c r="AA30" s="146"/>
      <c r="AB30" s="95">
        <v>0</v>
      </c>
      <c r="AC30" s="95"/>
      <c r="AD30" s="95">
        <v>0</v>
      </c>
      <c r="AE30" s="95"/>
      <c r="AF30" s="95">
        <v>0</v>
      </c>
      <c r="AG30" s="146"/>
      <c r="AH30" s="95">
        <v>0</v>
      </c>
      <c r="AI30" s="146"/>
      <c r="AJ30" s="147">
        <f>AH30/'سرمایه گذاری ها'!$O$16</f>
        <v>0</v>
      </c>
    </row>
    <row r="31" spans="2:36" ht="21.75">
      <c r="B31" s="3" t="s">
        <v>188</v>
      </c>
      <c r="C31" s="15"/>
      <c r="D31" s="15" t="s">
        <v>97</v>
      </c>
      <c r="E31" s="15"/>
      <c r="F31" s="15" t="s">
        <v>97</v>
      </c>
      <c r="G31" s="15"/>
      <c r="H31" s="3" t="s">
        <v>189</v>
      </c>
      <c r="I31" s="3"/>
      <c r="J31" s="3" t="s">
        <v>190</v>
      </c>
      <c r="K31" s="3"/>
      <c r="L31" s="3">
        <v>0</v>
      </c>
      <c r="M31" s="3"/>
      <c r="N31" s="95">
        <v>5000</v>
      </c>
      <c r="O31" s="146"/>
      <c r="P31" s="95">
        <v>4050724056</v>
      </c>
      <c r="Q31" s="95"/>
      <c r="R31" s="95">
        <v>4881245113</v>
      </c>
      <c r="S31" s="95"/>
      <c r="T31" s="95">
        <v>5000</v>
      </c>
      <c r="U31" s="95"/>
      <c r="V31" s="95">
        <v>4958348532</v>
      </c>
      <c r="W31" s="95"/>
      <c r="X31" s="95">
        <v>10000</v>
      </c>
      <c r="Y31" s="95"/>
      <c r="Z31" s="95">
        <v>10000000000</v>
      </c>
      <c r="AA31" s="146"/>
      <c r="AB31" s="95">
        <v>0</v>
      </c>
      <c r="AC31" s="95"/>
      <c r="AD31" s="95">
        <v>0</v>
      </c>
      <c r="AE31" s="95"/>
      <c r="AF31" s="95">
        <v>0</v>
      </c>
      <c r="AG31" s="146"/>
      <c r="AH31" s="95">
        <v>0</v>
      </c>
      <c r="AI31" s="146"/>
      <c r="AJ31" s="147">
        <f>AH31/'سرمایه گذاری ها'!$O$16</f>
        <v>0</v>
      </c>
    </row>
    <row r="32" spans="2:36" ht="21.7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95"/>
      <c r="O32" s="95"/>
      <c r="P32" s="95"/>
      <c r="Q32" s="95"/>
      <c r="R32" s="95"/>
      <c r="S32" s="95"/>
      <c r="T32" s="95">
        <v>5.1000000000000004E-3</v>
      </c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3"/>
      <c r="AJ32" s="147"/>
    </row>
    <row r="33" spans="2:79" ht="27" thickBot="1">
      <c r="B33" s="168" t="s">
        <v>84</v>
      </c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2"/>
      <c r="N33" s="68">
        <f>SUM(N13:N31)</f>
        <v>227397</v>
      </c>
      <c r="O33" s="28"/>
      <c r="P33" s="68">
        <f>SUM(P13:P31)</f>
        <v>164512796536</v>
      </c>
      <c r="Q33" s="28"/>
      <c r="R33" s="68">
        <f>SUM(R13:R31)</f>
        <v>181793812949</v>
      </c>
      <c r="S33" s="28"/>
      <c r="T33" s="68">
        <f>SUM(T13:T32)</f>
        <v>29100.005099999998</v>
      </c>
      <c r="U33" s="28"/>
      <c r="V33" s="68">
        <f>SUM(V13:V31)</f>
        <v>24393390480</v>
      </c>
      <c r="W33" s="28"/>
      <c r="X33" s="68">
        <f>SUM(X13:X31)</f>
        <v>34300</v>
      </c>
      <c r="Y33" s="28"/>
      <c r="Z33" s="68">
        <f>SUM(Z13:Z31)</f>
        <v>33997242060</v>
      </c>
      <c r="AA33" s="28"/>
      <c r="AB33" s="68">
        <f>SUM(AB13:AB31)</f>
        <v>222197</v>
      </c>
      <c r="AC33" s="69"/>
      <c r="AD33" s="68"/>
      <c r="AE33" s="28"/>
      <c r="AF33" s="68">
        <f>SUM(AF13:AF31)</f>
        <v>156865309384</v>
      </c>
      <c r="AG33" s="28"/>
      <c r="AH33" s="68">
        <f>SUM(AH13:AH31)</f>
        <v>179501839188</v>
      </c>
      <c r="AI33" s="28"/>
      <c r="AJ33" s="81">
        <f>SUM(AJ13:AJ32)</f>
        <v>0.42550988421529151</v>
      </c>
    </row>
    <row r="34" spans="2:79" ht="21" customHeight="1" thickTop="1">
      <c r="T34"/>
      <c r="U34"/>
    </row>
    <row r="35" spans="2:79">
      <c r="T35"/>
      <c r="U35"/>
    </row>
    <row r="36" spans="2:79" ht="21.75">
      <c r="T36"/>
      <c r="U36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2:79" ht="21.75">
      <c r="T37"/>
      <c r="U37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2:79" ht="21.75">
      <c r="T38"/>
      <c r="U38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2:79" ht="21.75">
      <c r="T39"/>
      <c r="U39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2:79" ht="33">
      <c r="R40" s="55">
        <v>4</v>
      </c>
      <c r="T40"/>
      <c r="U40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2:79" ht="21.75">
      <c r="T41"/>
      <c r="U41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2:79" ht="21.75">
      <c r="T42"/>
      <c r="U42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2:79" ht="21.75">
      <c r="T43"/>
      <c r="U4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2:79" ht="21.75">
      <c r="T44"/>
      <c r="U44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2:79" ht="21.75">
      <c r="T45"/>
      <c r="U45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</row>
    <row r="46" spans="2:79" ht="21.75">
      <c r="T46"/>
      <c r="U46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</row>
    <row r="47" spans="2:79">
      <c r="T47"/>
      <c r="U47"/>
    </row>
  </sheetData>
  <sortState xmlns:xlrd2="http://schemas.microsoft.com/office/spreadsheetml/2017/richdata2" ref="B13:AJ32">
    <sortCondition descending="1" ref="AH13:AH32"/>
  </sortState>
  <mergeCells count="29">
    <mergeCell ref="B8:P8"/>
    <mergeCell ref="B33:L33"/>
    <mergeCell ref="B2:AJ2"/>
    <mergeCell ref="B3:AJ3"/>
    <mergeCell ref="B4:AJ4"/>
    <mergeCell ref="AD11:AD12"/>
    <mergeCell ref="AF11:AF12"/>
    <mergeCell ref="AH11:AH12"/>
    <mergeCell ref="AJ11:AJ12"/>
    <mergeCell ref="AB10:AJ10"/>
    <mergeCell ref="X12"/>
    <mergeCell ref="Z12"/>
    <mergeCell ref="X11:Z11"/>
    <mergeCell ref="T10:Z10"/>
    <mergeCell ref="AB11:AB12"/>
    <mergeCell ref="R11:R12"/>
    <mergeCell ref="N10:R10"/>
    <mergeCell ref="T12"/>
    <mergeCell ref="V12"/>
    <mergeCell ref="T11:V11"/>
    <mergeCell ref="L11:L12"/>
    <mergeCell ref="B10:L10"/>
    <mergeCell ref="N11:N12"/>
    <mergeCell ref="P11:P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>
      <c r="B2" s="169" t="s">
        <v>124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</row>
    <row r="3" spans="2:32" ht="39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</row>
    <row r="4" spans="2:32" ht="39">
      <c r="B4" s="169" t="s">
        <v>265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</row>
    <row r="5" spans="2:32" ht="129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129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10" spans="2:32" s="16" customFormat="1" ht="31.5" customHeight="1">
      <c r="B10" s="150" t="s">
        <v>32</v>
      </c>
      <c r="C10" s="150" t="s">
        <v>32</v>
      </c>
      <c r="D10" s="150" t="s">
        <v>32</v>
      </c>
      <c r="E10" s="150" t="s">
        <v>32</v>
      </c>
      <c r="F10" s="150" t="s">
        <v>32</v>
      </c>
      <c r="G10" s="150" t="s">
        <v>32</v>
      </c>
      <c r="H10" s="150" t="s">
        <v>32</v>
      </c>
      <c r="I10" s="150" t="s">
        <v>32</v>
      </c>
      <c r="J10" s="150" t="s">
        <v>32</v>
      </c>
      <c r="L10" s="171"/>
      <c r="M10" s="150" t="s">
        <v>2</v>
      </c>
      <c r="N10" s="150" t="s">
        <v>2</v>
      </c>
      <c r="O10" s="150" t="s">
        <v>2</v>
      </c>
      <c r="P10" s="150" t="s">
        <v>2</v>
      </c>
      <c r="R10" s="150" t="s">
        <v>3</v>
      </c>
      <c r="S10" s="150" t="s">
        <v>3</v>
      </c>
      <c r="T10" s="150" t="s">
        <v>3</v>
      </c>
      <c r="U10" s="150" t="s">
        <v>3</v>
      </c>
      <c r="V10" s="150"/>
      <c r="W10" s="150" t="s">
        <v>3</v>
      </c>
      <c r="X10" s="150" t="s">
        <v>3</v>
      </c>
      <c r="Z10" s="150" t="s">
        <v>190</v>
      </c>
      <c r="AA10" s="150" t="s">
        <v>4</v>
      </c>
      <c r="AB10" s="150" t="s">
        <v>4</v>
      </c>
      <c r="AC10" s="150" t="s">
        <v>4</v>
      </c>
      <c r="AD10" s="150" t="s">
        <v>4</v>
      </c>
      <c r="AE10" s="150" t="s">
        <v>4</v>
      </c>
      <c r="AF10" s="150" t="s">
        <v>4</v>
      </c>
    </row>
    <row r="11" spans="2:32" s="16" customFormat="1">
      <c r="B11" s="151" t="s">
        <v>33</v>
      </c>
      <c r="C11" s="23"/>
      <c r="D11" s="151" t="s">
        <v>90</v>
      </c>
      <c r="E11" s="23"/>
      <c r="F11" s="151" t="s">
        <v>25</v>
      </c>
      <c r="G11" s="23"/>
      <c r="H11" s="151" t="s">
        <v>34</v>
      </c>
      <c r="I11" s="23"/>
      <c r="J11" s="151" t="s">
        <v>22</v>
      </c>
      <c r="L11" s="166" t="s">
        <v>5</v>
      </c>
      <c r="M11" s="23"/>
      <c r="N11" s="151" t="s">
        <v>6</v>
      </c>
      <c r="O11" s="23"/>
      <c r="P11" s="151" t="s">
        <v>7</v>
      </c>
      <c r="R11" s="151" t="s">
        <v>8</v>
      </c>
      <c r="S11" s="151" t="s">
        <v>8</v>
      </c>
      <c r="T11" s="151" t="s">
        <v>8</v>
      </c>
      <c r="U11" s="23"/>
      <c r="V11" s="166" t="s">
        <v>9</v>
      </c>
      <c r="W11" s="151" t="s">
        <v>9</v>
      </c>
      <c r="X11" s="151" t="s">
        <v>9</v>
      </c>
      <c r="Z11" s="151" t="s">
        <v>5</v>
      </c>
      <c r="AA11" s="23"/>
      <c r="AB11" s="151" t="s">
        <v>6</v>
      </c>
      <c r="AC11" s="23"/>
      <c r="AD11" s="151" t="s">
        <v>7</v>
      </c>
      <c r="AE11" s="23"/>
      <c r="AF11" s="151" t="s">
        <v>35</v>
      </c>
    </row>
    <row r="12" spans="2:32" s="16" customFormat="1" ht="75.75" customHeight="1">
      <c r="B12" s="152" t="s">
        <v>33</v>
      </c>
      <c r="C12" s="24"/>
      <c r="D12" s="152" t="s">
        <v>24</v>
      </c>
      <c r="E12" s="24"/>
      <c r="F12" s="152" t="s">
        <v>25</v>
      </c>
      <c r="G12" s="24"/>
      <c r="H12" s="152" t="s">
        <v>34</v>
      </c>
      <c r="I12" s="24"/>
      <c r="J12" s="152" t="s">
        <v>22</v>
      </c>
      <c r="L12" s="152"/>
      <c r="M12" s="24"/>
      <c r="N12" s="152" t="s">
        <v>6</v>
      </c>
      <c r="O12" s="24"/>
      <c r="P12" s="152" t="s">
        <v>7</v>
      </c>
      <c r="R12" s="152" t="s">
        <v>5</v>
      </c>
      <c r="S12" s="24"/>
      <c r="T12" s="152" t="s">
        <v>6</v>
      </c>
      <c r="U12" s="24"/>
      <c r="V12" s="165" t="s">
        <v>5</v>
      </c>
      <c r="W12" s="24"/>
      <c r="X12" s="152" t="s">
        <v>12</v>
      </c>
      <c r="Z12" s="152" t="s">
        <v>5</v>
      </c>
      <c r="AA12" s="24"/>
      <c r="AB12" s="152" t="s">
        <v>6</v>
      </c>
      <c r="AC12" s="24"/>
      <c r="AD12" s="152" t="s">
        <v>7</v>
      </c>
      <c r="AE12" s="24"/>
      <c r="AF12" s="152" t="s">
        <v>35</v>
      </c>
    </row>
    <row r="13" spans="2:32" s="16" customFormat="1" ht="32.25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34">
        <v>0</v>
      </c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3"/>
      <c r="AF13" s="141"/>
    </row>
    <row r="14" spans="2:32" ht="27" thickBot="1">
      <c r="B14" s="172" t="s">
        <v>84</v>
      </c>
      <c r="C14" s="172"/>
      <c r="D14" s="172"/>
      <c r="E14" s="172"/>
      <c r="F14" s="172"/>
      <c r="G14" s="172"/>
      <c r="H14" s="172"/>
      <c r="I14" s="172"/>
      <c r="J14" s="172"/>
      <c r="K14" s="27"/>
      <c r="L14" s="142">
        <f>SUM(L13:L13)</f>
        <v>0</v>
      </c>
      <c r="M14" s="133"/>
      <c r="N14" s="142" t="s">
        <v>233</v>
      </c>
      <c r="O14" s="133"/>
      <c r="P14" s="142" t="s">
        <v>233</v>
      </c>
      <c r="Q14" s="133"/>
      <c r="R14" s="142" t="s">
        <v>233</v>
      </c>
      <c r="S14" s="133"/>
      <c r="T14" s="142" t="s">
        <v>233</v>
      </c>
      <c r="U14" s="133"/>
      <c r="V14" s="142" t="s">
        <v>233</v>
      </c>
      <c r="W14" s="133"/>
      <c r="X14" s="142" t="s">
        <v>233</v>
      </c>
      <c r="Y14" s="133"/>
      <c r="Z14" s="142" t="s">
        <v>233</v>
      </c>
      <c r="AA14" s="133"/>
      <c r="AB14" s="142" t="s">
        <v>233</v>
      </c>
      <c r="AC14" s="133"/>
      <c r="AD14" s="142" t="s">
        <v>233</v>
      </c>
      <c r="AE14" s="133"/>
      <c r="AF14" s="143">
        <f>SUM(AF13:AF13)</f>
        <v>0</v>
      </c>
    </row>
    <row r="15" spans="2:32" ht="21.75" thickTop="1">
      <c r="L15" s="132"/>
      <c r="V15"/>
    </row>
    <row r="16" spans="2:32">
      <c r="L16"/>
      <c r="V16"/>
    </row>
    <row r="17" spans="12:22">
      <c r="L17"/>
      <c r="V17"/>
    </row>
    <row r="18" spans="12:22">
      <c r="L18"/>
      <c r="V18"/>
    </row>
    <row r="19" spans="12:22">
      <c r="L19"/>
      <c r="V19"/>
    </row>
    <row r="20" spans="12:22" ht="33">
      <c r="L20"/>
      <c r="P20" s="55">
        <v>5</v>
      </c>
      <c r="V20"/>
    </row>
    <row r="21" spans="12:22">
      <c r="L21"/>
      <c r="V21"/>
    </row>
    <row r="22" spans="12:22">
      <c r="L22"/>
      <c r="V22"/>
    </row>
    <row r="23" spans="12:22">
      <c r="L23"/>
      <c r="V23"/>
    </row>
    <row r="24" spans="12:22">
      <c r="L24"/>
      <c r="V24"/>
    </row>
    <row r="25" spans="12:22">
      <c r="L25"/>
      <c r="V25"/>
    </row>
    <row r="26" spans="12:22">
      <c r="L26"/>
      <c r="V26"/>
    </row>
    <row r="27" spans="12:22">
      <c r="L27"/>
      <c r="V27"/>
    </row>
    <row r="28" spans="12:22">
      <c r="L28"/>
      <c r="V28"/>
    </row>
    <row r="29" spans="12:22">
      <c r="L29"/>
      <c r="V29"/>
    </row>
    <row r="30" spans="12:22">
      <c r="L30"/>
      <c r="V30"/>
    </row>
    <row r="31" spans="12:22">
      <c r="L31"/>
      <c r="V31"/>
    </row>
    <row r="32" spans="12:22">
      <c r="L32"/>
      <c r="V32"/>
    </row>
    <row r="33" spans="12:26">
      <c r="L33"/>
      <c r="V33"/>
    </row>
    <row r="34" spans="12:26">
      <c r="L34"/>
      <c r="V34"/>
    </row>
    <row r="35" spans="12:26">
      <c r="L35"/>
      <c r="V35"/>
    </row>
    <row r="36" spans="12:26">
      <c r="L36"/>
      <c r="V36"/>
      <c r="X36"/>
      <c r="Y36"/>
      <c r="Z36"/>
    </row>
    <row r="37" spans="12:26">
      <c r="L37"/>
      <c r="V37"/>
    </row>
    <row r="38" spans="12:26">
      <c r="L38"/>
      <c r="V38"/>
    </row>
    <row r="39" spans="12:26">
      <c r="L39"/>
      <c r="V39"/>
    </row>
    <row r="40" spans="12:26">
      <c r="L40"/>
      <c r="V40"/>
    </row>
    <row r="41" spans="12:26">
      <c r="L41"/>
    </row>
    <row r="42" spans="12:26">
      <c r="L42"/>
    </row>
    <row r="43" spans="12:2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54"/>
  <sheetViews>
    <sheetView rightToLeft="1" view="pageBreakPreview" topLeftCell="A22" zoomScale="70" zoomScaleNormal="100" zoomScaleSheetLayoutView="70" workbookViewId="0">
      <selection activeCell="T22" sqref="T22"/>
    </sheetView>
  </sheetViews>
  <sheetFormatPr defaultRowHeight="21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>
      <c r="B4" s="148" t="s">
        <v>265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30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30">
      <c r="B6" s="14" t="s">
        <v>95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>
      <c r="B8" s="149" t="s">
        <v>36</v>
      </c>
      <c r="D8" s="150" t="s">
        <v>37</v>
      </c>
      <c r="E8" s="150" t="s">
        <v>37</v>
      </c>
      <c r="F8" s="150" t="s">
        <v>37</v>
      </c>
      <c r="G8" s="150" t="s">
        <v>37</v>
      </c>
      <c r="H8" s="150" t="s">
        <v>37</v>
      </c>
      <c r="I8" s="150" t="s">
        <v>37</v>
      </c>
      <c r="J8" s="150" t="s">
        <v>37</v>
      </c>
      <c r="L8" s="150" t="s">
        <v>253</v>
      </c>
      <c r="N8" s="150" t="s">
        <v>3</v>
      </c>
      <c r="O8" s="150" t="s">
        <v>3</v>
      </c>
      <c r="P8" s="150" t="s">
        <v>3</v>
      </c>
      <c r="R8" s="150" t="s">
        <v>190</v>
      </c>
      <c r="S8" s="150" t="s">
        <v>4</v>
      </c>
      <c r="T8" s="150" t="s">
        <v>4</v>
      </c>
    </row>
    <row r="9" spans="2:28" s="4" customFormat="1">
      <c r="B9" s="175" t="s">
        <v>36</v>
      </c>
      <c r="D9" s="173" t="s">
        <v>38</v>
      </c>
      <c r="E9" s="38"/>
      <c r="F9" s="173" t="s">
        <v>39</v>
      </c>
      <c r="G9" s="38"/>
      <c r="H9" s="173" t="s">
        <v>40</v>
      </c>
      <c r="I9" s="38"/>
      <c r="J9" s="173" t="s">
        <v>25</v>
      </c>
      <c r="L9" s="173" t="s">
        <v>41</v>
      </c>
      <c r="N9" s="173" t="s">
        <v>42</v>
      </c>
      <c r="O9" s="38"/>
      <c r="P9" s="173" t="s">
        <v>43</v>
      </c>
      <c r="R9" s="173" t="s">
        <v>41</v>
      </c>
      <c r="S9" s="38"/>
      <c r="T9" s="174" t="s">
        <v>35</v>
      </c>
    </row>
    <row r="10" spans="2:28" s="4" customFormat="1">
      <c r="B10" s="3" t="s">
        <v>236</v>
      </c>
      <c r="C10" s="3"/>
      <c r="D10" s="3" t="s">
        <v>272</v>
      </c>
      <c r="E10" s="3"/>
      <c r="F10" s="3" t="s">
        <v>108</v>
      </c>
      <c r="G10" s="3"/>
      <c r="H10" s="3" t="s">
        <v>273</v>
      </c>
      <c r="I10" s="3"/>
      <c r="J10" s="3">
        <v>23</v>
      </c>
      <c r="K10" s="3"/>
      <c r="L10" s="3">
        <v>0</v>
      </c>
      <c r="M10" s="3"/>
      <c r="N10" s="3">
        <v>51000000000</v>
      </c>
      <c r="O10" s="3"/>
      <c r="P10" s="3">
        <v>0</v>
      </c>
      <c r="Q10" s="3"/>
      <c r="R10" s="3">
        <v>51000000000</v>
      </c>
      <c r="S10" s="5"/>
      <c r="T10" s="34">
        <f>R10/'سرمایه گذاری ها'!$O$16</f>
        <v>0.1208957200279796</v>
      </c>
      <c r="V10"/>
    </row>
    <row r="11" spans="2:28" s="4" customFormat="1">
      <c r="B11" s="3" t="s">
        <v>214</v>
      </c>
      <c r="C11" s="3"/>
      <c r="D11" s="3" t="s">
        <v>215</v>
      </c>
      <c r="E11" s="3"/>
      <c r="F11" s="3" t="s">
        <v>108</v>
      </c>
      <c r="G11" s="3"/>
      <c r="H11" s="3" t="s">
        <v>216</v>
      </c>
      <c r="I11" s="3"/>
      <c r="J11" s="3">
        <v>22</v>
      </c>
      <c r="K11" s="3"/>
      <c r="L11" s="3">
        <v>28000000000</v>
      </c>
      <c r="M11" s="3"/>
      <c r="N11" s="3">
        <v>0</v>
      </c>
      <c r="O11" s="3"/>
      <c r="P11" s="3">
        <v>0</v>
      </c>
      <c r="Q11" s="3"/>
      <c r="R11" s="3">
        <v>28000000000</v>
      </c>
      <c r="S11" s="5"/>
      <c r="T11" s="34">
        <f>R11/'سرمایه گذاری ها'!$O$16</f>
        <v>6.6374120799675071E-2</v>
      </c>
      <c r="V11"/>
    </row>
    <row r="12" spans="2:28" s="4" customFormat="1">
      <c r="B12" s="3" t="s">
        <v>219</v>
      </c>
      <c r="C12" s="3"/>
      <c r="D12" s="3" t="s">
        <v>220</v>
      </c>
      <c r="E12" s="3"/>
      <c r="F12" s="3" t="s">
        <v>108</v>
      </c>
      <c r="G12" s="3"/>
      <c r="H12" s="3" t="s">
        <v>205</v>
      </c>
      <c r="I12" s="3"/>
      <c r="J12" s="3">
        <v>22</v>
      </c>
      <c r="K12" s="3"/>
      <c r="L12" s="3">
        <v>20000000000</v>
      </c>
      <c r="M12" s="3"/>
      <c r="N12" s="3">
        <v>0</v>
      </c>
      <c r="O12" s="3"/>
      <c r="P12" s="3">
        <v>0</v>
      </c>
      <c r="Q12" s="3"/>
      <c r="R12" s="3">
        <v>20000000000</v>
      </c>
      <c r="S12" s="5"/>
      <c r="T12" s="34">
        <f>R12/'سرمایه گذاری ها'!$O$16</f>
        <v>4.7410086285482197E-2</v>
      </c>
      <c r="V12"/>
    </row>
    <row r="13" spans="2:28" s="4" customFormat="1">
      <c r="B13" s="3" t="s">
        <v>214</v>
      </c>
      <c r="C13" s="3"/>
      <c r="D13" s="3" t="s">
        <v>217</v>
      </c>
      <c r="E13" s="3"/>
      <c r="F13" s="3" t="s">
        <v>108</v>
      </c>
      <c r="G13" s="3"/>
      <c r="H13" s="3" t="s">
        <v>218</v>
      </c>
      <c r="I13" s="3"/>
      <c r="J13" s="3">
        <v>22</v>
      </c>
      <c r="K13" s="3"/>
      <c r="L13" s="3">
        <v>19000000000</v>
      </c>
      <c r="M13" s="3"/>
      <c r="N13" s="3">
        <v>0</v>
      </c>
      <c r="O13" s="3"/>
      <c r="P13" s="3">
        <v>0</v>
      </c>
      <c r="Q13" s="3"/>
      <c r="R13" s="3">
        <v>19000000000</v>
      </c>
      <c r="S13" s="5"/>
      <c r="T13" s="34">
        <f>R13/'سرمایه گذاری ها'!$O$16</f>
        <v>4.5039581971208088E-2</v>
      </c>
      <c r="V13"/>
    </row>
    <row r="14" spans="2:28" s="4" customFormat="1">
      <c r="B14" s="3" t="s">
        <v>219</v>
      </c>
      <c r="C14" s="3"/>
      <c r="D14" s="3" t="s">
        <v>230</v>
      </c>
      <c r="E14" s="3"/>
      <c r="F14" s="3" t="s">
        <v>108</v>
      </c>
      <c r="G14" s="3"/>
      <c r="H14" s="3" t="s">
        <v>231</v>
      </c>
      <c r="I14" s="3"/>
      <c r="J14" s="3">
        <v>22</v>
      </c>
      <c r="K14" s="3"/>
      <c r="L14" s="3">
        <v>17000000000</v>
      </c>
      <c r="M14" s="3"/>
      <c r="N14" s="3">
        <v>0</v>
      </c>
      <c r="O14" s="3"/>
      <c r="P14" s="3">
        <v>0</v>
      </c>
      <c r="Q14" s="3"/>
      <c r="R14" s="3">
        <v>17000000000</v>
      </c>
      <c r="S14" s="5"/>
      <c r="T14" s="34">
        <f>R14/'سرمایه گذاری ها'!$O$16</f>
        <v>4.0298573342659863E-2</v>
      </c>
      <c r="V14"/>
    </row>
    <row r="15" spans="2:28" s="4" customFormat="1">
      <c r="B15" s="3" t="s">
        <v>45</v>
      </c>
      <c r="C15" s="3"/>
      <c r="D15" s="3" t="s">
        <v>127</v>
      </c>
      <c r="E15" s="3"/>
      <c r="F15" s="3" t="s">
        <v>44</v>
      </c>
      <c r="G15" s="3"/>
      <c r="H15" s="3" t="s">
        <v>126</v>
      </c>
      <c r="I15" s="3"/>
      <c r="J15" s="3">
        <v>0</v>
      </c>
      <c r="K15" s="3"/>
      <c r="L15" s="3">
        <v>834900</v>
      </c>
      <c r="M15" s="3"/>
      <c r="N15" s="3">
        <v>24300002972</v>
      </c>
      <c r="O15" s="3"/>
      <c r="P15" s="3">
        <v>14300134900</v>
      </c>
      <c r="Q15" s="3"/>
      <c r="R15" s="3">
        <v>10000702972</v>
      </c>
      <c r="S15" s="5"/>
      <c r="T15" s="34">
        <f>R15/'سرمایه گذاری ها'!$O$16</f>
        <v>2.3706709540899911E-2</v>
      </c>
      <c r="V15"/>
    </row>
    <row r="16" spans="2:28" s="4" customFormat="1">
      <c r="B16" s="3" t="s">
        <v>219</v>
      </c>
      <c r="C16" s="3"/>
      <c r="D16" s="3" t="s">
        <v>239</v>
      </c>
      <c r="E16" s="3"/>
      <c r="F16" s="3" t="s">
        <v>108</v>
      </c>
      <c r="G16" s="3"/>
      <c r="H16" s="3" t="s">
        <v>238</v>
      </c>
      <c r="I16" s="3"/>
      <c r="J16" s="3">
        <v>23</v>
      </c>
      <c r="K16" s="3"/>
      <c r="L16" s="3">
        <v>10000000000</v>
      </c>
      <c r="M16" s="3"/>
      <c r="N16" s="3">
        <v>0</v>
      </c>
      <c r="O16" s="3"/>
      <c r="P16" s="3">
        <v>0</v>
      </c>
      <c r="Q16" s="3"/>
      <c r="R16" s="3">
        <v>10000000000</v>
      </c>
      <c r="S16" s="5"/>
      <c r="T16" s="34">
        <f>R16/'سرمایه گذاری ها'!$O$16</f>
        <v>2.3705043142741099E-2</v>
      </c>
      <c r="V16"/>
    </row>
    <row r="17" spans="2:22" s="4" customFormat="1">
      <c r="B17" s="3" t="s">
        <v>112</v>
      </c>
      <c r="C17" s="3"/>
      <c r="D17" s="3" t="s">
        <v>274</v>
      </c>
      <c r="E17" s="3"/>
      <c r="F17" s="3" t="s">
        <v>108</v>
      </c>
      <c r="G17" s="3"/>
      <c r="H17" s="3" t="s">
        <v>275</v>
      </c>
      <c r="I17" s="3"/>
      <c r="J17" s="3">
        <v>23</v>
      </c>
      <c r="K17" s="3"/>
      <c r="L17" s="3">
        <v>0</v>
      </c>
      <c r="M17" s="3"/>
      <c r="N17" s="3">
        <v>10000000000</v>
      </c>
      <c r="O17" s="3"/>
      <c r="P17" s="3">
        <v>0</v>
      </c>
      <c r="Q17" s="3"/>
      <c r="R17" s="3">
        <v>10000000000</v>
      </c>
      <c r="S17" s="5"/>
      <c r="T17" s="34">
        <f>R17/'سرمایه گذاری ها'!$O$16</f>
        <v>2.3705043142741099E-2</v>
      </c>
      <c r="V17"/>
    </row>
    <row r="18" spans="2:22" s="4" customFormat="1">
      <c r="B18" s="3" t="s">
        <v>173</v>
      </c>
      <c r="C18" s="3"/>
      <c r="D18" s="3" t="s">
        <v>174</v>
      </c>
      <c r="E18" s="3"/>
      <c r="F18" s="3" t="s">
        <v>44</v>
      </c>
      <c r="G18" s="3"/>
      <c r="H18" s="3" t="s">
        <v>175</v>
      </c>
      <c r="I18" s="3"/>
      <c r="J18" s="3">
        <v>0</v>
      </c>
      <c r="K18" s="3"/>
      <c r="L18" s="3">
        <v>3113827537</v>
      </c>
      <c r="M18" s="3"/>
      <c r="N18" s="3">
        <v>56354073382</v>
      </c>
      <c r="O18" s="3"/>
      <c r="P18" s="3">
        <v>53201134631</v>
      </c>
      <c r="Q18" s="3"/>
      <c r="R18" s="3">
        <v>6266766288</v>
      </c>
      <c r="S18" s="5"/>
      <c r="T18" s="34">
        <f>R18/'سرمایه گذاری ها'!$O$16</f>
        <v>1.4855396522251549E-2</v>
      </c>
      <c r="V18"/>
    </row>
    <row r="19" spans="2:22" s="4" customFormat="1">
      <c r="B19" s="3" t="s">
        <v>219</v>
      </c>
      <c r="C19" s="3"/>
      <c r="D19" s="3" t="s">
        <v>250</v>
      </c>
      <c r="E19" s="3"/>
      <c r="F19" s="3" t="s">
        <v>108</v>
      </c>
      <c r="G19" s="3"/>
      <c r="H19" s="3" t="s">
        <v>251</v>
      </c>
      <c r="I19" s="3"/>
      <c r="J19" s="3">
        <v>23</v>
      </c>
      <c r="K19" s="3"/>
      <c r="L19" s="3">
        <v>5000000000</v>
      </c>
      <c r="M19" s="3"/>
      <c r="N19" s="3">
        <v>0</v>
      </c>
      <c r="O19" s="3"/>
      <c r="P19" s="3">
        <v>0</v>
      </c>
      <c r="Q19" s="3"/>
      <c r="R19" s="3">
        <v>5000000000</v>
      </c>
      <c r="S19" s="5"/>
      <c r="T19" s="34">
        <f>R19/'سرمایه گذاری ها'!$O$16</f>
        <v>1.1852521571370549E-2</v>
      </c>
      <c r="V19"/>
    </row>
    <row r="20" spans="2:22" s="4" customFormat="1">
      <c r="B20" s="3" t="s">
        <v>236</v>
      </c>
      <c r="C20" s="3"/>
      <c r="D20" s="3" t="s">
        <v>242</v>
      </c>
      <c r="E20" s="3"/>
      <c r="F20" s="3" t="s">
        <v>44</v>
      </c>
      <c r="G20" s="3"/>
      <c r="H20" s="3" t="s">
        <v>238</v>
      </c>
      <c r="I20" s="3"/>
      <c r="J20" s="3">
        <v>0</v>
      </c>
      <c r="K20" s="3"/>
      <c r="L20" s="3">
        <v>111360958</v>
      </c>
      <c r="M20" s="3"/>
      <c r="N20" s="3">
        <v>52424769765</v>
      </c>
      <c r="O20" s="3"/>
      <c r="P20" s="3">
        <v>52044958607</v>
      </c>
      <c r="Q20" s="3"/>
      <c r="R20" s="3">
        <v>491172116</v>
      </c>
      <c r="S20" s="5"/>
      <c r="T20" s="34">
        <f>R20/'سرمایه گذاری ها'!$O$16</f>
        <v>1.1643256200291436E-3</v>
      </c>
      <c r="V20"/>
    </row>
    <row r="21" spans="2:22" s="4" customFormat="1">
      <c r="B21" s="3" t="s">
        <v>45</v>
      </c>
      <c r="C21" s="3"/>
      <c r="D21" s="3" t="s">
        <v>125</v>
      </c>
      <c r="E21" s="3"/>
      <c r="F21" s="3" t="s">
        <v>47</v>
      </c>
      <c r="G21" s="3"/>
      <c r="H21" s="3" t="s">
        <v>126</v>
      </c>
      <c r="I21" s="3"/>
      <c r="J21" s="3">
        <v>0</v>
      </c>
      <c r="K21" s="3"/>
      <c r="L21" s="3">
        <v>20000000</v>
      </c>
      <c r="M21" s="3"/>
      <c r="N21" s="3">
        <v>3024000</v>
      </c>
      <c r="O21" s="3"/>
      <c r="P21" s="3">
        <v>3024000</v>
      </c>
      <c r="Q21" s="3"/>
      <c r="R21" s="3">
        <v>20000000</v>
      </c>
      <c r="S21" s="5"/>
      <c r="T21" s="34">
        <f>R21/'سرمایه گذاری ها'!$O$16</f>
        <v>4.7410086285482193E-5</v>
      </c>
      <c r="V21"/>
    </row>
    <row r="22" spans="2:22" s="4" customFormat="1">
      <c r="B22" s="3" t="s">
        <v>134</v>
      </c>
      <c r="C22" s="3"/>
      <c r="D22" s="3" t="s">
        <v>135</v>
      </c>
      <c r="E22" s="3"/>
      <c r="F22" s="3" t="s">
        <v>108</v>
      </c>
      <c r="G22" s="3"/>
      <c r="H22" s="3" t="s">
        <v>136</v>
      </c>
      <c r="I22" s="3"/>
      <c r="J22" s="3">
        <v>0</v>
      </c>
      <c r="K22" s="3"/>
      <c r="L22" s="3">
        <v>1970356</v>
      </c>
      <c r="M22" s="3"/>
      <c r="N22" s="3">
        <v>0</v>
      </c>
      <c r="O22" s="3"/>
      <c r="P22" s="3">
        <v>0</v>
      </c>
      <c r="Q22" s="3"/>
      <c r="R22" s="3">
        <v>1970356</v>
      </c>
      <c r="S22" s="5"/>
      <c r="T22" s="34">
        <f>R22/'سرمایه گذاری ها'!$O$16</f>
        <v>4.6707373986558775E-6</v>
      </c>
      <c r="V22"/>
    </row>
    <row r="23" spans="2:22" s="4" customFormat="1">
      <c r="B23" s="3" t="s">
        <v>45</v>
      </c>
      <c r="C23" s="3"/>
      <c r="D23" s="3" t="s">
        <v>128</v>
      </c>
      <c r="E23" s="3"/>
      <c r="F23" s="3" t="s">
        <v>44</v>
      </c>
      <c r="G23" s="3"/>
      <c r="H23" s="3" t="s">
        <v>129</v>
      </c>
      <c r="I23" s="3"/>
      <c r="J23" s="3">
        <v>0</v>
      </c>
      <c r="K23" s="3"/>
      <c r="L23" s="3">
        <v>967589</v>
      </c>
      <c r="M23" s="3"/>
      <c r="N23" s="3">
        <v>4092</v>
      </c>
      <c r="O23" s="3"/>
      <c r="P23" s="3">
        <v>0</v>
      </c>
      <c r="Q23" s="3"/>
      <c r="R23" s="3">
        <v>971681</v>
      </c>
      <c r="S23" s="5"/>
      <c r="T23" s="34">
        <f>R23/'سرمایه گذاری ها'!$O$16</f>
        <v>2.3033740025981812E-6</v>
      </c>
      <c r="V23"/>
    </row>
    <row r="24" spans="2:22" s="4" customFormat="1">
      <c r="B24" s="3" t="s">
        <v>219</v>
      </c>
      <c r="C24" s="3"/>
      <c r="D24" s="3" t="s">
        <v>221</v>
      </c>
      <c r="E24" s="3"/>
      <c r="F24" s="3" t="s">
        <v>44</v>
      </c>
      <c r="G24" s="3"/>
      <c r="H24" s="3" t="s">
        <v>205</v>
      </c>
      <c r="I24" s="3"/>
      <c r="J24" s="3">
        <v>0</v>
      </c>
      <c r="K24" s="3"/>
      <c r="L24" s="3">
        <v>107134795</v>
      </c>
      <c r="M24" s="3"/>
      <c r="N24" s="3">
        <v>1163759832</v>
      </c>
      <c r="O24" s="3"/>
      <c r="P24" s="3">
        <v>1269924627</v>
      </c>
      <c r="Q24" s="3"/>
      <c r="R24" s="3">
        <v>970000</v>
      </c>
      <c r="S24" s="5"/>
      <c r="T24" s="34">
        <f>R24/'سرمایه گذاری ها'!$O$16</f>
        <v>2.2993891848458866E-6</v>
      </c>
      <c r="V24"/>
    </row>
    <row r="25" spans="2:22" s="4" customFormat="1">
      <c r="B25" s="3" t="s">
        <v>110</v>
      </c>
      <c r="C25" s="3"/>
      <c r="D25" s="3" t="s">
        <v>145</v>
      </c>
      <c r="E25" s="3"/>
      <c r="F25" s="3" t="s">
        <v>44</v>
      </c>
      <c r="G25" s="3"/>
      <c r="H25" s="3" t="s">
        <v>146</v>
      </c>
      <c r="I25" s="3"/>
      <c r="J25" s="3">
        <v>0</v>
      </c>
      <c r="K25" s="3"/>
      <c r="L25" s="3">
        <v>411344</v>
      </c>
      <c r="M25" s="3"/>
      <c r="N25" s="3">
        <v>430403</v>
      </c>
      <c r="O25" s="3"/>
      <c r="P25" s="3">
        <v>0</v>
      </c>
      <c r="Q25" s="3"/>
      <c r="R25" s="3">
        <v>841747</v>
      </c>
      <c r="S25" s="5"/>
      <c r="T25" s="34">
        <f>R25/'سرمایه گذاری ها'!$O$16</f>
        <v>1.9953648950272891E-6</v>
      </c>
      <c r="V25"/>
    </row>
    <row r="26" spans="2:22" s="4" customFormat="1">
      <c r="B26" s="3" t="s">
        <v>214</v>
      </c>
      <c r="C26" s="3"/>
      <c r="D26" s="3" t="s">
        <v>222</v>
      </c>
      <c r="E26" s="3"/>
      <c r="F26" s="3" t="s">
        <v>44</v>
      </c>
      <c r="G26" s="3"/>
      <c r="H26" s="3" t="s">
        <v>218</v>
      </c>
      <c r="I26" s="3"/>
      <c r="J26" s="3">
        <v>0</v>
      </c>
      <c r="K26" s="3"/>
      <c r="L26" s="3">
        <v>861110</v>
      </c>
      <c r="M26" s="3"/>
      <c r="N26" s="3">
        <v>997945204</v>
      </c>
      <c r="O26" s="3"/>
      <c r="P26" s="3">
        <v>998025674</v>
      </c>
      <c r="Q26" s="3"/>
      <c r="R26" s="3">
        <v>780640</v>
      </c>
      <c r="S26" s="5"/>
      <c r="T26" s="34">
        <f>R26/'سرمایه گذاری ها'!$O$16</f>
        <v>1.8505104878949411E-6</v>
      </c>
      <c r="V26"/>
    </row>
    <row r="27" spans="2:22" s="4" customFormat="1">
      <c r="B27" s="3" t="s">
        <v>165</v>
      </c>
      <c r="C27" s="3"/>
      <c r="D27" s="3" t="s">
        <v>166</v>
      </c>
      <c r="E27" s="3"/>
      <c r="F27" s="3" t="s">
        <v>44</v>
      </c>
      <c r="G27" s="3"/>
      <c r="H27" s="3" t="s">
        <v>167</v>
      </c>
      <c r="I27" s="3"/>
      <c r="J27" s="3">
        <v>0</v>
      </c>
      <c r="K27" s="3"/>
      <c r="L27" s="3">
        <v>958488</v>
      </c>
      <c r="M27" s="3"/>
      <c r="N27" s="3">
        <v>1930</v>
      </c>
      <c r="O27" s="3"/>
      <c r="P27" s="3">
        <v>504000</v>
      </c>
      <c r="Q27" s="3"/>
      <c r="R27" s="3">
        <v>456418</v>
      </c>
      <c r="S27" s="5"/>
      <c r="T27" s="34">
        <f>R27/'سرمایه گذاری ها'!$O$16</f>
        <v>1.0819408381123607E-6</v>
      </c>
      <c r="V27"/>
    </row>
    <row r="28" spans="2:22" s="4" customFormat="1">
      <c r="B28" s="3" t="s">
        <v>141</v>
      </c>
      <c r="C28" s="3"/>
      <c r="D28" s="3" t="s">
        <v>142</v>
      </c>
      <c r="E28" s="3"/>
      <c r="F28" s="3" t="s">
        <v>44</v>
      </c>
      <c r="G28" s="3"/>
      <c r="H28" s="3" t="s">
        <v>143</v>
      </c>
      <c r="I28" s="3"/>
      <c r="J28" s="3">
        <v>0</v>
      </c>
      <c r="K28" s="3"/>
      <c r="L28" s="3">
        <v>309752</v>
      </c>
      <c r="M28" s="3"/>
      <c r="N28" s="3">
        <v>1315</v>
      </c>
      <c r="O28" s="3"/>
      <c r="P28" s="3">
        <v>0</v>
      </c>
      <c r="Q28" s="3"/>
      <c r="R28" s="3">
        <v>311067</v>
      </c>
      <c r="S28" s="5"/>
      <c r="T28" s="34">
        <f>R28/'سرمایه گذاری ها'!$O$16</f>
        <v>7.3738566552830452E-7</v>
      </c>
      <c r="V28"/>
    </row>
    <row r="29" spans="2:22" s="4" customFormat="1">
      <c r="B29" s="3" t="s">
        <v>111</v>
      </c>
      <c r="C29" s="3"/>
      <c r="D29" s="3" t="s">
        <v>169</v>
      </c>
      <c r="E29" s="3"/>
      <c r="F29" s="3" t="s">
        <v>47</v>
      </c>
      <c r="G29" s="3"/>
      <c r="H29" s="3" t="s">
        <v>170</v>
      </c>
      <c r="I29" s="3"/>
      <c r="J29" s="3">
        <v>0</v>
      </c>
      <c r="K29" s="3"/>
      <c r="L29" s="3">
        <v>249993</v>
      </c>
      <c r="M29" s="3"/>
      <c r="N29" s="3">
        <v>0</v>
      </c>
      <c r="O29" s="3"/>
      <c r="P29" s="3">
        <v>0</v>
      </c>
      <c r="Q29" s="3"/>
      <c r="R29" s="3">
        <v>249993</v>
      </c>
      <c r="S29" s="5"/>
      <c r="T29" s="34">
        <f>R29/'سرمایه گذاری ها'!$O$16</f>
        <v>5.9260948503832755E-7</v>
      </c>
      <c r="V29"/>
    </row>
    <row r="30" spans="2:22" s="4" customFormat="1">
      <c r="B30" s="3" t="s">
        <v>112</v>
      </c>
      <c r="C30" s="3"/>
      <c r="D30" s="3" t="s">
        <v>148</v>
      </c>
      <c r="E30" s="3"/>
      <c r="F30" s="3" t="s">
        <v>44</v>
      </c>
      <c r="G30" s="3"/>
      <c r="H30" s="3" t="s">
        <v>147</v>
      </c>
      <c r="I30" s="3"/>
      <c r="J30" s="3">
        <v>0</v>
      </c>
      <c r="K30" s="3"/>
      <c r="L30" s="3">
        <v>243969</v>
      </c>
      <c r="M30" s="3"/>
      <c r="N30" s="3">
        <v>10000000000</v>
      </c>
      <c r="O30" s="3"/>
      <c r="P30" s="3">
        <v>10000000000</v>
      </c>
      <c r="Q30" s="3"/>
      <c r="R30" s="3">
        <v>243969</v>
      </c>
      <c r="S30" s="5"/>
      <c r="T30" s="34">
        <f>R30/'سرمایه گذاری ها'!$O$16</f>
        <v>5.7832956704914033E-7</v>
      </c>
      <c r="V30"/>
    </row>
    <row r="31" spans="2:22" s="4" customFormat="1">
      <c r="B31" s="3" t="s">
        <v>130</v>
      </c>
      <c r="C31" s="3"/>
      <c r="D31" s="3" t="s">
        <v>131</v>
      </c>
      <c r="E31" s="3"/>
      <c r="F31" s="3" t="s">
        <v>47</v>
      </c>
      <c r="G31" s="3"/>
      <c r="H31" s="3" t="s">
        <v>132</v>
      </c>
      <c r="I31" s="3"/>
      <c r="J31" s="3">
        <v>0</v>
      </c>
      <c r="K31" s="3"/>
      <c r="L31" s="3">
        <v>313150</v>
      </c>
      <c r="M31" s="3"/>
      <c r="N31" s="3">
        <v>30547</v>
      </c>
      <c r="O31" s="3"/>
      <c r="P31" s="3">
        <v>100000</v>
      </c>
      <c r="Q31" s="3"/>
      <c r="R31" s="3">
        <v>243697</v>
      </c>
      <c r="S31" s="5"/>
      <c r="T31" s="34">
        <f>R31/'سرمایه گذاری ها'!$O$16</f>
        <v>5.7768478987565777E-7</v>
      </c>
      <c r="V31"/>
    </row>
    <row r="32" spans="2:22" s="4" customFormat="1">
      <c r="B32" s="3" t="s">
        <v>111</v>
      </c>
      <c r="C32" s="3"/>
      <c r="D32" s="3" t="s">
        <v>144</v>
      </c>
      <c r="E32" s="3"/>
      <c r="F32" s="3" t="s">
        <v>44</v>
      </c>
      <c r="G32" s="3"/>
      <c r="H32" s="3" t="s">
        <v>109</v>
      </c>
      <c r="I32" s="3"/>
      <c r="J32" s="3">
        <v>0</v>
      </c>
      <c r="K32" s="3"/>
      <c r="L32" s="3">
        <v>214779</v>
      </c>
      <c r="M32" s="3"/>
      <c r="N32" s="3">
        <v>1816</v>
      </c>
      <c r="O32" s="3"/>
      <c r="P32" s="3">
        <v>0</v>
      </c>
      <c r="Q32" s="3"/>
      <c r="R32" s="3">
        <v>216595</v>
      </c>
      <c r="S32" s="5"/>
      <c r="T32" s="34">
        <f>R32/'سرمایه گذاری ها'!$O$16</f>
        <v>5.1343938195020077E-7</v>
      </c>
      <c r="V32"/>
    </row>
    <row r="33" spans="2:22" s="4" customFormat="1">
      <c r="B33" s="3" t="s">
        <v>130</v>
      </c>
      <c r="C33" s="3"/>
      <c r="D33" s="3" t="s">
        <v>133</v>
      </c>
      <c r="E33" s="3"/>
      <c r="F33" s="3" t="s">
        <v>44</v>
      </c>
      <c r="G33" s="3"/>
      <c r="H33" s="3" t="s">
        <v>132</v>
      </c>
      <c r="I33" s="3"/>
      <c r="J33" s="3">
        <v>0</v>
      </c>
      <c r="K33" s="3"/>
      <c r="L33" s="3">
        <v>170710</v>
      </c>
      <c r="M33" s="3"/>
      <c r="N33" s="3">
        <v>725</v>
      </c>
      <c r="O33" s="3"/>
      <c r="P33" s="3">
        <v>0</v>
      </c>
      <c r="Q33" s="3"/>
      <c r="R33" s="3">
        <v>171435</v>
      </c>
      <c r="S33" s="5"/>
      <c r="T33" s="34">
        <f>R33/'سرمایه گذاری ها'!$O$16</f>
        <v>4.0638740711758204E-7</v>
      </c>
      <c r="V33"/>
    </row>
    <row r="34" spans="2:22" s="4" customFormat="1">
      <c r="B34" s="3" t="s">
        <v>107</v>
      </c>
      <c r="C34" s="3"/>
      <c r="D34" s="3" t="s">
        <v>137</v>
      </c>
      <c r="E34" s="3"/>
      <c r="F34" s="3" t="s">
        <v>44</v>
      </c>
      <c r="G34" s="3"/>
      <c r="H34" s="3" t="s">
        <v>138</v>
      </c>
      <c r="I34" s="3"/>
      <c r="J34" s="3">
        <v>0</v>
      </c>
      <c r="K34" s="3"/>
      <c r="L34" s="3">
        <v>100000</v>
      </c>
      <c r="M34" s="3"/>
      <c r="N34" s="3">
        <v>425</v>
      </c>
      <c r="O34" s="3"/>
      <c r="P34" s="3">
        <v>425</v>
      </c>
      <c r="Q34" s="3"/>
      <c r="R34" s="3">
        <v>100000</v>
      </c>
      <c r="S34" s="5"/>
      <c r="T34" s="34">
        <f>R34/'سرمایه گذاری ها'!$O$16</f>
        <v>2.3705043142741097E-7</v>
      </c>
      <c r="V34"/>
    </row>
    <row r="35" spans="2:22" s="4" customFormat="1">
      <c r="B35" s="3" t="s">
        <v>46</v>
      </c>
      <c r="C35" s="3"/>
      <c r="D35" s="3" t="s">
        <v>139</v>
      </c>
      <c r="E35" s="3"/>
      <c r="F35" s="3" t="s">
        <v>44</v>
      </c>
      <c r="G35" s="3"/>
      <c r="H35" s="3" t="s">
        <v>140</v>
      </c>
      <c r="I35" s="3"/>
      <c r="J35" s="3">
        <v>0</v>
      </c>
      <c r="K35" s="3"/>
      <c r="L35" s="3">
        <v>406206</v>
      </c>
      <c r="M35" s="3"/>
      <c r="N35" s="3">
        <v>0</v>
      </c>
      <c r="O35" s="3"/>
      <c r="P35" s="3">
        <v>404000</v>
      </c>
      <c r="Q35" s="3"/>
      <c r="R35" s="3">
        <v>2206</v>
      </c>
      <c r="S35" s="5"/>
      <c r="T35" s="34">
        <f>R35/'سرمایه گذاری ها'!$O$16</f>
        <v>5.2293325172886862E-9</v>
      </c>
      <c r="V35"/>
    </row>
    <row r="36" spans="2:22" s="4" customFormat="1">
      <c r="B36" s="3" t="s">
        <v>236</v>
      </c>
      <c r="C36" s="3"/>
      <c r="D36" s="3" t="s">
        <v>237</v>
      </c>
      <c r="E36" s="3"/>
      <c r="F36" s="3" t="s">
        <v>108</v>
      </c>
      <c r="G36" s="3"/>
      <c r="H36" s="3" t="s">
        <v>238</v>
      </c>
      <c r="I36" s="3"/>
      <c r="J36" s="3">
        <v>23</v>
      </c>
      <c r="K36" s="3"/>
      <c r="L36" s="3">
        <v>30000000000</v>
      </c>
      <c r="M36" s="3"/>
      <c r="N36" s="3">
        <v>0</v>
      </c>
      <c r="O36" s="3"/>
      <c r="P36" s="3">
        <v>30000000000</v>
      </c>
      <c r="Q36" s="3"/>
      <c r="R36" s="3">
        <v>0</v>
      </c>
      <c r="S36" s="5"/>
      <c r="T36" s="34">
        <f>R36/'سرمایه گذاری ها'!$O$16</f>
        <v>0</v>
      </c>
      <c r="V36"/>
    </row>
    <row r="37" spans="2:22" s="4" customFormat="1">
      <c r="B37" s="3" t="s">
        <v>236</v>
      </c>
      <c r="C37" s="3"/>
      <c r="D37" s="3" t="s">
        <v>240</v>
      </c>
      <c r="E37" s="3"/>
      <c r="F37" s="3" t="s">
        <v>108</v>
      </c>
      <c r="G37" s="3"/>
      <c r="H37" s="3" t="s">
        <v>241</v>
      </c>
      <c r="I37" s="3"/>
      <c r="J37" s="3">
        <v>23</v>
      </c>
      <c r="K37" s="3"/>
      <c r="L37" s="3">
        <v>10000000000</v>
      </c>
      <c r="M37" s="3"/>
      <c r="N37" s="3">
        <v>0</v>
      </c>
      <c r="O37" s="3"/>
      <c r="P37" s="3">
        <v>10000000000</v>
      </c>
      <c r="Q37" s="3"/>
      <c r="R37" s="3">
        <v>0</v>
      </c>
      <c r="S37" s="5"/>
      <c r="T37" s="34">
        <f>R37/'سرمایه گذاری ها'!$O$16</f>
        <v>0</v>
      </c>
      <c r="V37"/>
    </row>
    <row r="38" spans="2:22" s="4" customFormat="1">
      <c r="B38" s="3" t="s">
        <v>236</v>
      </c>
      <c r="C38" s="3"/>
      <c r="D38" s="3" t="s">
        <v>248</v>
      </c>
      <c r="E38" s="3"/>
      <c r="F38" s="3" t="s">
        <v>108</v>
      </c>
      <c r="G38" s="3"/>
      <c r="H38" s="3" t="s">
        <v>249</v>
      </c>
      <c r="I38" s="3"/>
      <c r="J38" s="3">
        <v>23</v>
      </c>
      <c r="K38" s="3"/>
      <c r="L38" s="3">
        <v>6000000000</v>
      </c>
      <c r="M38" s="3"/>
      <c r="N38" s="3">
        <v>0</v>
      </c>
      <c r="O38" s="3"/>
      <c r="P38" s="3">
        <v>6000000000</v>
      </c>
      <c r="Q38" s="3"/>
      <c r="R38" s="3">
        <v>0</v>
      </c>
      <c r="S38" s="5"/>
      <c r="T38" s="34">
        <f>R38/'سرمایه گذاری ها'!$O$16</f>
        <v>0</v>
      </c>
      <c r="V38"/>
    </row>
    <row r="39" spans="2:22" s="4" customFormat="1">
      <c r="B39" s="3" t="s">
        <v>236</v>
      </c>
      <c r="C39" s="3"/>
      <c r="D39" s="3" t="s">
        <v>252</v>
      </c>
      <c r="E39" s="3"/>
      <c r="F39" s="3" t="s">
        <v>108</v>
      </c>
      <c r="G39" s="3"/>
      <c r="H39" s="3" t="s">
        <v>251</v>
      </c>
      <c r="I39" s="3"/>
      <c r="J39" s="3">
        <v>23</v>
      </c>
      <c r="K39" s="3"/>
      <c r="L39" s="3">
        <v>5000000000</v>
      </c>
      <c r="M39" s="3"/>
      <c r="N39" s="3">
        <v>0</v>
      </c>
      <c r="O39" s="3"/>
      <c r="P39" s="3">
        <v>5000000000</v>
      </c>
      <c r="Q39" s="3"/>
      <c r="R39" s="3">
        <v>0</v>
      </c>
      <c r="S39" s="5"/>
      <c r="T39" s="34">
        <f>R39/'سرمایه گذاری ها'!$O$16</f>
        <v>0</v>
      </c>
      <c r="V39"/>
    </row>
    <row r="40" spans="2:22" s="4" customFormat="1">
      <c r="B40" s="5"/>
      <c r="C40" s="5"/>
      <c r="D40" s="30"/>
      <c r="E40" s="5"/>
      <c r="F40" s="5"/>
      <c r="G40" s="5"/>
      <c r="H40" s="5"/>
      <c r="I40" s="5"/>
      <c r="J40" s="31"/>
      <c r="K40" s="5"/>
      <c r="L40" s="31">
        <v>3.6200000000000003E-2</v>
      </c>
      <c r="M40" s="5"/>
      <c r="N40" s="31"/>
      <c r="O40" s="5"/>
      <c r="P40" s="31"/>
      <c r="Q40" s="5"/>
      <c r="R40" s="31"/>
      <c r="S40" s="5"/>
      <c r="T40" s="34">
        <f>R40/'سرمایه گذاری ها'!$O$16</f>
        <v>0</v>
      </c>
      <c r="V40"/>
    </row>
    <row r="41" spans="2:22" ht="27" thickBot="1">
      <c r="B41" s="65" t="s">
        <v>84</v>
      </c>
      <c r="C41" s="65"/>
      <c r="D41" s="65"/>
      <c r="E41" s="65"/>
      <c r="F41" s="65"/>
      <c r="G41" s="65"/>
      <c r="H41" s="65"/>
      <c r="I41" s="65"/>
      <c r="J41" s="65"/>
      <c r="L41" s="68">
        <f>SUM(L10:L40)</f>
        <v>153360335636.03619</v>
      </c>
      <c r="M41" s="68">
        <f t="shared" ref="M41:Q41" si="0">SUM(M10:M26)</f>
        <v>0</v>
      </c>
      <c r="N41" s="68">
        <f>SUM(N10:N40)</f>
        <v>206244046408</v>
      </c>
      <c r="O41" s="68">
        <f t="shared" si="0"/>
        <v>0</v>
      </c>
      <c r="P41" s="68">
        <f>SUM(P10:P40)</f>
        <v>182818210864</v>
      </c>
      <c r="Q41" s="68">
        <f t="shared" si="0"/>
        <v>0</v>
      </c>
      <c r="R41" s="68">
        <f>SUM(R10:R40)</f>
        <v>176786171180</v>
      </c>
      <c r="T41" s="33">
        <f>SUM(T10:T40)</f>
        <v>0.41907238148619141</v>
      </c>
      <c r="V41"/>
    </row>
    <row r="42" spans="2:22" ht="21.75" thickTop="1">
      <c r="L42"/>
      <c r="V42"/>
    </row>
    <row r="43" spans="2:22" ht="33">
      <c r="J43" s="55">
        <v>6</v>
      </c>
      <c r="L43"/>
      <c r="V43"/>
    </row>
    <row r="44" spans="2:22">
      <c r="L44"/>
      <c r="V44"/>
    </row>
    <row r="45" spans="2:22">
      <c r="L45"/>
      <c r="V45"/>
    </row>
    <row r="46" spans="2:22">
      <c r="L46"/>
      <c r="V46"/>
    </row>
    <row r="47" spans="2:22">
      <c r="L47"/>
      <c r="V47"/>
    </row>
    <row r="48" spans="2:22">
      <c r="L48"/>
      <c r="V48"/>
    </row>
    <row r="49" spans="12:22">
      <c r="L49"/>
      <c r="V49"/>
    </row>
    <row r="50" spans="12:22">
      <c r="L50"/>
      <c r="V50"/>
    </row>
    <row r="51" spans="12:22">
      <c r="L51"/>
      <c r="V51"/>
    </row>
    <row r="52" spans="12:22">
      <c r="L52"/>
      <c r="V52"/>
    </row>
    <row r="53" spans="12:22">
      <c r="V53"/>
    </row>
    <row r="54" spans="12:22">
      <c r="L54" s="3"/>
      <c r="V54"/>
    </row>
  </sheetData>
  <sortState xmlns:xlrd2="http://schemas.microsoft.com/office/spreadsheetml/2017/richdata2" ref="B10:T26">
    <sortCondition descending="1" ref="R10:R26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7" right="0.7" top="0.75" bottom="0.75" header="0.3" footer="0.3"/>
  <pageSetup paperSize="9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3"/>
  <sheetViews>
    <sheetView rightToLeft="1" view="pageBreakPreview" topLeftCell="A10" zoomScale="55" zoomScaleNormal="70" zoomScaleSheetLayoutView="55" workbookViewId="0">
      <selection activeCell="D28" sqref="D28"/>
    </sheetView>
  </sheetViews>
  <sheetFormatPr defaultRowHeight="21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>
      <c r="B2" s="176" t="s">
        <v>124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2:28" ht="35.25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2:28" ht="35.25">
      <c r="B4" s="176" t="s">
        <v>265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28" ht="138.75" customHeight="1"/>
    <row r="6" spans="2:28" s="2" customFormat="1" ht="30">
      <c r="B6" s="14" t="s">
        <v>96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/>
      <c r="W6" s="13"/>
      <c r="X6" s="13"/>
      <c r="Y6" s="13"/>
      <c r="Z6" s="13"/>
      <c r="AA6" s="13"/>
      <c r="AB6" s="13"/>
    </row>
    <row r="7" spans="2:28" s="2" customFormat="1" ht="69" customHeight="1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/>
      <c r="W7" s="13"/>
      <c r="X7" s="13"/>
      <c r="Y7" s="13"/>
      <c r="Z7" s="13"/>
      <c r="AA7" s="13"/>
      <c r="AB7" s="13"/>
    </row>
    <row r="8" spans="2:28" ht="30">
      <c r="B8" s="178" t="s">
        <v>89</v>
      </c>
      <c r="D8" s="148" t="s">
        <v>190</v>
      </c>
      <c r="E8" s="148" t="s">
        <v>4</v>
      </c>
      <c r="F8" s="148" t="s">
        <v>4</v>
      </c>
      <c r="G8" s="148" t="s">
        <v>4</v>
      </c>
      <c r="H8" s="148" t="s">
        <v>4</v>
      </c>
      <c r="I8" s="148" t="s">
        <v>4</v>
      </c>
      <c r="J8" s="148" t="s">
        <v>4</v>
      </c>
      <c r="K8" s="148" t="s">
        <v>4</v>
      </c>
      <c r="L8" s="148" t="s">
        <v>4</v>
      </c>
      <c r="M8" s="148" t="s">
        <v>4</v>
      </c>
      <c r="N8" s="148" t="s">
        <v>4</v>
      </c>
    </row>
    <row r="9" spans="2:28" ht="30">
      <c r="B9" s="178" t="s">
        <v>1</v>
      </c>
      <c r="D9" s="177" t="s">
        <v>5</v>
      </c>
      <c r="E9" s="25"/>
      <c r="F9" s="177" t="s">
        <v>27</v>
      </c>
      <c r="G9" s="25"/>
      <c r="H9" s="177" t="s">
        <v>28</v>
      </c>
      <c r="I9" s="25"/>
      <c r="J9" s="177" t="s">
        <v>29</v>
      </c>
      <c r="K9" s="25"/>
      <c r="L9" s="173" t="s">
        <v>30</v>
      </c>
      <c r="M9" s="25"/>
      <c r="N9" s="177" t="s">
        <v>31</v>
      </c>
    </row>
    <row r="10" spans="2:28" ht="30">
      <c r="B10" s="118" t="s">
        <v>182</v>
      </c>
      <c r="D10" s="116">
        <v>83400</v>
      </c>
      <c r="E10" s="117"/>
      <c r="F10" s="116">
        <v>685460</v>
      </c>
      <c r="G10" s="117"/>
      <c r="H10" s="116">
        <v>701099</v>
      </c>
      <c r="J10" s="101" t="s">
        <v>276</v>
      </c>
      <c r="L10" s="115">
        <v>58471656600</v>
      </c>
      <c r="N10" s="13" t="s">
        <v>179</v>
      </c>
    </row>
    <row r="11" spans="2:28" ht="30">
      <c r="B11" s="118" t="s">
        <v>157</v>
      </c>
      <c r="D11" s="116">
        <v>31100</v>
      </c>
      <c r="E11" s="117"/>
      <c r="F11" s="116">
        <v>980000</v>
      </c>
      <c r="G11" s="117"/>
      <c r="H11" s="116">
        <v>1003077</v>
      </c>
      <c r="J11" s="101" t="s">
        <v>277</v>
      </c>
      <c r="L11" s="115">
        <v>31195694700</v>
      </c>
      <c r="N11" s="13" t="s">
        <v>179</v>
      </c>
    </row>
    <row r="12" spans="2:28" ht="30">
      <c r="B12" s="118" t="s">
        <v>185</v>
      </c>
      <c r="D12" s="116">
        <v>22800</v>
      </c>
      <c r="E12" s="117"/>
      <c r="F12" s="116">
        <v>662130</v>
      </c>
      <c r="G12" s="117"/>
      <c r="H12" s="116">
        <v>677670</v>
      </c>
      <c r="J12" s="101" t="s">
        <v>277</v>
      </c>
      <c r="L12" s="115">
        <v>15450876000</v>
      </c>
      <c r="N12" s="13" t="s">
        <v>179</v>
      </c>
    </row>
    <row r="13" spans="2:28" ht="30">
      <c r="B13" s="118" t="s">
        <v>99</v>
      </c>
      <c r="D13" s="116">
        <v>14491</v>
      </c>
      <c r="E13" s="117"/>
      <c r="F13" s="116">
        <v>850040</v>
      </c>
      <c r="G13" s="117"/>
      <c r="H13" s="116">
        <v>868255</v>
      </c>
      <c r="J13" s="101" t="s">
        <v>278</v>
      </c>
      <c r="L13" s="115">
        <v>12581883205</v>
      </c>
      <c r="N13" s="13" t="s">
        <v>179</v>
      </c>
    </row>
    <row r="14" spans="2:28" ht="30">
      <c r="B14" s="118" t="s">
        <v>226</v>
      </c>
      <c r="D14" s="116">
        <v>10000</v>
      </c>
      <c r="E14" s="117"/>
      <c r="F14" s="116">
        <v>980550</v>
      </c>
      <c r="G14" s="117"/>
      <c r="H14" s="116">
        <v>1002596</v>
      </c>
      <c r="J14" s="101" t="s">
        <v>279</v>
      </c>
      <c r="L14" s="115">
        <v>10025960000</v>
      </c>
      <c r="N14" s="13" t="s">
        <v>179</v>
      </c>
    </row>
    <row r="15" spans="2:28" ht="30">
      <c r="B15" s="118" t="s">
        <v>254</v>
      </c>
      <c r="D15" s="116">
        <v>12200</v>
      </c>
      <c r="E15" s="117"/>
      <c r="F15" s="116">
        <v>788560</v>
      </c>
      <c r="G15" s="117"/>
      <c r="H15" s="116">
        <v>807129</v>
      </c>
      <c r="J15" s="101" t="s">
        <v>277</v>
      </c>
      <c r="L15" s="115">
        <v>9846973800</v>
      </c>
      <c r="N15" s="13" t="s">
        <v>179</v>
      </c>
    </row>
    <row r="16" spans="2:28" ht="30">
      <c r="B16" s="118" t="s">
        <v>104</v>
      </c>
      <c r="D16" s="116">
        <v>8000</v>
      </c>
      <c r="E16" s="117"/>
      <c r="F16" s="116">
        <v>1000000</v>
      </c>
      <c r="G16" s="117"/>
      <c r="H16" s="116">
        <v>1023548</v>
      </c>
      <c r="J16" s="101" t="s">
        <v>277</v>
      </c>
      <c r="L16" s="115">
        <v>8188384000</v>
      </c>
      <c r="N16" s="13" t="s">
        <v>179</v>
      </c>
    </row>
    <row r="17" spans="2:14" ht="30">
      <c r="B17" s="118" t="s">
        <v>162</v>
      </c>
      <c r="D17" s="116">
        <v>7200</v>
      </c>
      <c r="E17" s="117"/>
      <c r="F17" s="116">
        <v>982090</v>
      </c>
      <c r="G17" s="117"/>
      <c r="H17" s="116">
        <v>1005216</v>
      </c>
      <c r="J17" s="101" t="s">
        <v>277</v>
      </c>
      <c r="L17" s="115">
        <v>7237555200</v>
      </c>
      <c r="N17" s="13" t="s">
        <v>179</v>
      </c>
    </row>
    <row r="18" spans="2:14" ht="30">
      <c r="B18" s="118" t="s">
        <v>101</v>
      </c>
      <c r="D18" s="116">
        <v>7810</v>
      </c>
      <c r="E18" s="117"/>
      <c r="F18" s="116">
        <v>802310</v>
      </c>
      <c r="G18" s="117"/>
      <c r="H18" s="116">
        <v>817579</v>
      </c>
      <c r="J18" s="101" t="s">
        <v>280</v>
      </c>
      <c r="L18" s="115">
        <v>6385291990</v>
      </c>
      <c r="N18" s="13" t="s">
        <v>179</v>
      </c>
    </row>
    <row r="19" spans="2:14" ht="30">
      <c r="B19" s="118" t="s">
        <v>257</v>
      </c>
      <c r="D19" s="116">
        <v>7000</v>
      </c>
      <c r="E19" s="117"/>
      <c r="F19" s="116">
        <v>832150</v>
      </c>
      <c r="G19" s="117"/>
      <c r="H19" s="116">
        <v>851080</v>
      </c>
      <c r="J19" s="101" t="s">
        <v>281</v>
      </c>
      <c r="L19" s="115">
        <v>5957560000</v>
      </c>
      <c r="N19" s="13" t="s">
        <v>179</v>
      </c>
    </row>
    <row r="20" spans="2:14" ht="30">
      <c r="B20" s="118" t="s">
        <v>98</v>
      </c>
      <c r="D20" s="116">
        <v>6000</v>
      </c>
      <c r="E20" s="117"/>
      <c r="F20" s="116">
        <v>786430</v>
      </c>
      <c r="G20" s="117"/>
      <c r="H20" s="116">
        <v>804928</v>
      </c>
      <c r="J20" s="101" t="s">
        <v>277</v>
      </c>
      <c r="L20" s="115">
        <v>4829568000</v>
      </c>
      <c r="N20" s="13" t="s">
        <v>179</v>
      </c>
    </row>
    <row r="21" spans="2:14" ht="30">
      <c r="B21" s="118" t="s">
        <v>267</v>
      </c>
      <c r="D21" s="116">
        <v>5000</v>
      </c>
      <c r="E21" s="117"/>
      <c r="F21" s="116">
        <v>633130</v>
      </c>
      <c r="G21" s="117"/>
      <c r="H21" s="116">
        <v>647435</v>
      </c>
      <c r="J21" s="101" t="s">
        <v>282</v>
      </c>
      <c r="L21" s="115">
        <v>3237175000</v>
      </c>
      <c r="N21" s="13" t="s">
        <v>179</v>
      </c>
    </row>
    <row r="22" spans="2:14" ht="30">
      <c r="B22" s="118" t="s">
        <v>206</v>
      </c>
      <c r="D22" s="116">
        <v>2100</v>
      </c>
      <c r="E22" s="117"/>
      <c r="F22" s="116">
        <v>994840</v>
      </c>
      <c r="G22" s="117"/>
      <c r="H22" s="116">
        <v>1016639</v>
      </c>
      <c r="J22" s="101" t="s">
        <v>283</v>
      </c>
      <c r="L22" s="115">
        <v>2134941900</v>
      </c>
      <c r="N22" s="13" t="s">
        <v>179</v>
      </c>
    </row>
    <row r="23" spans="2:14" ht="30">
      <c r="B23" s="118" t="s">
        <v>151</v>
      </c>
      <c r="D23" s="116">
        <v>2196</v>
      </c>
      <c r="E23" s="117"/>
      <c r="F23" s="116">
        <v>747060</v>
      </c>
      <c r="G23" s="117"/>
      <c r="H23" s="116">
        <v>759298</v>
      </c>
      <c r="J23" s="101" t="s">
        <v>284</v>
      </c>
      <c r="L23" s="115">
        <v>1667418408</v>
      </c>
      <c r="N23" s="13" t="s">
        <v>179</v>
      </c>
    </row>
    <row r="24" spans="2:14" ht="30">
      <c r="B24" s="118" t="s">
        <v>103</v>
      </c>
      <c r="D24" s="116">
        <v>1100</v>
      </c>
      <c r="E24" s="117"/>
      <c r="F24" s="116">
        <v>776620</v>
      </c>
      <c r="G24" s="117"/>
      <c r="H24" s="116">
        <v>792564</v>
      </c>
      <c r="J24" s="101" t="s">
        <v>285</v>
      </c>
      <c r="L24" s="115">
        <v>871820400</v>
      </c>
      <c r="N24" s="13" t="s">
        <v>179</v>
      </c>
    </row>
    <row r="25" spans="2:14" ht="30">
      <c r="B25" s="118" t="s">
        <v>270</v>
      </c>
      <c r="D25" s="116">
        <v>1000</v>
      </c>
      <c r="E25" s="117"/>
      <c r="F25" s="116">
        <v>814440</v>
      </c>
      <c r="G25" s="117"/>
      <c r="H25" s="116">
        <v>832595</v>
      </c>
      <c r="J25" s="101" t="s">
        <v>286</v>
      </c>
      <c r="L25" s="115">
        <v>832595000</v>
      </c>
      <c r="N25" s="13" t="s">
        <v>179</v>
      </c>
    </row>
    <row r="26" spans="2:14" ht="30">
      <c r="B26" s="118" t="s">
        <v>229</v>
      </c>
      <c r="D26" s="116">
        <v>800</v>
      </c>
      <c r="E26" s="117"/>
      <c r="F26" s="116">
        <v>755920</v>
      </c>
      <c r="G26" s="117"/>
      <c r="H26" s="116">
        <v>773782</v>
      </c>
      <c r="J26" s="101" t="s">
        <v>287</v>
      </c>
      <c r="L26" s="115">
        <v>619025600</v>
      </c>
      <c r="N26" s="13" t="s">
        <v>179</v>
      </c>
    </row>
    <row r="27" spans="2:14" ht="26.25" customHeight="1">
      <c r="B27" s="96"/>
      <c r="D27" s="97"/>
      <c r="E27" s="85"/>
      <c r="F27" s="97"/>
      <c r="G27" s="85"/>
      <c r="H27" s="98"/>
      <c r="J27" s="96"/>
      <c r="L27" s="97"/>
      <c r="N27" s="13"/>
    </row>
    <row r="28" spans="2:14" ht="31.5" thickBot="1">
      <c r="B28" s="84" t="s">
        <v>84</v>
      </c>
      <c r="D28" s="102"/>
      <c r="E28" s="103"/>
      <c r="F28" s="102">
        <f>SUM(F10:F27)</f>
        <v>14071730</v>
      </c>
      <c r="G28" s="103"/>
      <c r="H28" s="102">
        <f>SUM(H10:H27)</f>
        <v>14384490</v>
      </c>
      <c r="I28" s="104"/>
      <c r="J28" s="139">
        <f>SUM(J10:J26)</f>
        <v>0</v>
      </c>
      <c r="K28" s="104"/>
      <c r="L28" s="102">
        <f>SUM(L10:L27)</f>
        <v>179534379803</v>
      </c>
      <c r="M28" s="104"/>
      <c r="N28" s="105"/>
    </row>
    <row r="29" spans="2:14" ht="21.75" thickTop="1">
      <c r="H29"/>
      <c r="L29"/>
    </row>
    <row r="30" spans="2:14">
      <c r="L30"/>
    </row>
    <row r="31" spans="2:14">
      <c r="L31"/>
    </row>
    <row r="32" spans="2:14">
      <c r="L32"/>
    </row>
    <row r="33" spans="8:12">
      <c r="L33"/>
    </row>
    <row r="34" spans="8:12" ht="30">
      <c r="H34" s="104">
        <v>7</v>
      </c>
      <c r="L34"/>
    </row>
    <row r="35" spans="8:12">
      <c r="L35"/>
    </row>
    <row r="36" spans="8:12">
      <c r="L36"/>
    </row>
    <row r="37" spans="8:12">
      <c r="L37"/>
    </row>
    <row r="38" spans="8:12">
      <c r="L38"/>
    </row>
    <row r="39" spans="8:12">
      <c r="L39"/>
    </row>
    <row r="40" spans="8:12">
      <c r="L40"/>
    </row>
    <row r="41" spans="8:12">
      <c r="L41"/>
    </row>
    <row r="42" spans="8:12">
      <c r="L42"/>
    </row>
    <row r="43" spans="8:12">
      <c r="L43"/>
    </row>
    <row r="44" spans="8:12">
      <c r="L44"/>
    </row>
    <row r="45" spans="8:12">
      <c r="L45"/>
    </row>
    <row r="46" spans="8:12">
      <c r="L46"/>
    </row>
    <row r="47" spans="8:12">
      <c r="L47"/>
    </row>
    <row r="48" spans="8:12">
      <c r="L48"/>
    </row>
    <row r="49" spans="12:12">
      <c r="L49"/>
    </row>
    <row r="50" spans="12:12">
      <c r="L50"/>
    </row>
    <row r="51" spans="12:12">
      <c r="L51"/>
    </row>
    <row r="52" spans="12:12">
      <c r="L52"/>
    </row>
    <row r="53" spans="12:12">
      <c r="L5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topLeftCell="A4" zoomScaleNormal="85" zoomScaleSheetLayoutView="100" workbookViewId="0">
      <selection activeCell="P12" sqref="P12"/>
    </sheetView>
  </sheetViews>
  <sheetFormatPr defaultRowHeight="21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>
      <c r="B2" s="148" t="s">
        <v>124</v>
      </c>
      <c r="C2" s="148"/>
      <c r="D2" s="148"/>
      <c r="E2" s="148"/>
      <c r="F2" s="148"/>
      <c r="G2" s="148"/>
      <c r="H2" s="148"/>
    </row>
    <row r="3" spans="2:28" ht="30">
      <c r="B3" s="148" t="s">
        <v>48</v>
      </c>
      <c r="C3" s="148"/>
      <c r="D3" s="148"/>
      <c r="E3" s="148"/>
      <c r="F3" s="148"/>
      <c r="G3" s="148"/>
      <c r="H3" s="148"/>
    </row>
    <row r="4" spans="2:28" ht="30">
      <c r="B4" s="148" t="s">
        <v>265</v>
      </c>
      <c r="C4" s="148"/>
      <c r="D4" s="148"/>
      <c r="E4" s="148"/>
      <c r="F4" s="148"/>
      <c r="G4" s="148"/>
      <c r="H4" s="148"/>
    </row>
    <row r="5" spans="2:28" ht="64.5" customHeight="1"/>
    <row r="6" spans="2:28" ht="30">
      <c r="B6" s="14" t="s">
        <v>115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>
      <c r="B8" s="179" t="s">
        <v>52</v>
      </c>
      <c r="C8" s="40"/>
      <c r="D8" s="179" t="s">
        <v>41</v>
      </c>
      <c r="E8" s="40"/>
      <c r="F8" s="179" t="s">
        <v>72</v>
      </c>
      <c r="G8" s="40"/>
      <c r="H8" s="179" t="s">
        <v>11</v>
      </c>
    </row>
    <row r="9" spans="2:28" s="4" customFormat="1">
      <c r="B9" s="4" t="s">
        <v>81</v>
      </c>
      <c r="D9" s="86">
        <f>'سرمایه‌گذاری در سهام'!J38</f>
        <v>-6751471544</v>
      </c>
      <c r="F9" s="42">
        <f>D9/$D$13</f>
        <v>-1.1544843206428756</v>
      </c>
      <c r="G9" s="6"/>
      <c r="H9" s="42">
        <f>D9/'سرمایه گذاری ها'!$O$16</f>
        <v>-1.6004392422750886E-2</v>
      </c>
    </row>
    <row r="10" spans="2:28" s="4" customFormat="1">
      <c r="B10" s="4" t="s">
        <v>82</v>
      </c>
      <c r="D10" s="86">
        <f>'سرمایه‌گذاری در اوراق بهادار'!J36</f>
        <v>9354048718</v>
      </c>
      <c r="F10" s="42">
        <f>D10/$D$13</f>
        <v>1.5995183433836289</v>
      </c>
      <c r="G10" s="6"/>
      <c r="H10" s="42">
        <f>D10/'سرمایه گذاری ها'!$O$16</f>
        <v>2.2173812841949206E-2</v>
      </c>
      <c r="L10" s="48">
        <v>0</v>
      </c>
      <c r="V10" s="48">
        <v>6.5500000000000003E-2</v>
      </c>
    </row>
    <row r="11" spans="2:28" s="4" customFormat="1">
      <c r="B11" s="4" t="s">
        <v>83</v>
      </c>
      <c r="D11" s="86">
        <f>'درآمد سپرده بانکی'!F40</f>
        <v>3245463742</v>
      </c>
      <c r="F11" s="42">
        <f>D11/$D$13</f>
        <v>0.55496597725924668</v>
      </c>
      <c r="G11" s="6"/>
      <c r="H11" s="42">
        <f>D11/'سرمایه گذاری ها'!$O$16</f>
        <v>7.693385802231196E-3</v>
      </c>
      <c r="L11" s="48">
        <v>0</v>
      </c>
      <c r="V11" s="48">
        <v>5.4600000000000003E-2</v>
      </c>
    </row>
    <row r="12" spans="2:28" s="4" customFormat="1" ht="12" customHeight="1">
      <c r="D12" s="86"/>
      <c r="F12" s="42"/>
      <c r="G12" s="6"/>
      <c r="H12" s="42"/>
      <c r="L12" s="48">
        <v>0</v>
      </c>
      <c r="V12" s="48">
        <v>5.3400000000000003E-2</v>
      </c>
    </row>
    <row r="13" spans="2:28" ht="24.75" thickBot="1">
      <c r="B13" s="32" t="s">
        <v>84</v>
      </c>
      <c r="D13" s="87">
        <f>SUM(D9:D11)</f>
        <v>5848040916</v>
      </c>
      <c r="E13" s="26"/>
      <c r="F13" s="70">
        <f>SUM(F9:F11)</f>
        <v>0.99999999999999989</v>
      </c>
      <c r="G13" s="64"/>
      <c r="H13" s="71">
        <f>SUM(H9:H11)</f>
        <v>1.3862806221429515E-2</v>
      </c>
      <c r="L13" s="122">
        <v>0.3836</v>
      </c>
      <c r="V13" s="122">
        <v>4.36E-2</v>
      </c>
    </row>
    <row r="14" spans="2:28" ht="21.75" thickTop="1">
      <c r="D14" s="3"/>
      <c r="L14" s="122">
        <v>0</v>
      </c>
      <c r="V14" s="122">
        <v>2.8000000000000001E-2</v>
      </c>
    </row>
    <row r="15" spans="2:28">
      <c r="L15" s="122">
        <v>0.25369999999999998</v>
      </c>
      <c r="V15" s="122">
        <v>2.2200000000000001E-2</v>
      </c>
    </row>
    <row r="16" spans="2:28">
      <c r="L16" s="122">
        <v>0</v>
      </c>
      <c r="V16" s="122">
        <v>1.9199999999999998E-2</v>
      </c>
    </row>
    <row r="17" spans="4:22">
      <c r="L17" s="122">
        <v>0.2044</v>
      </c>
      <c r="V17" s="122">
        <v>1.38E-2</v>
      </c>
    </row>
    <row r="18" spans="4:22" ht="27" customHeight="1">
      <c r="D18" s="57">
        <v>8</v>
      </c>
      <c r="L18" s="122">
        <v>0.11650000000000001</v>
      </c>
      <c r="V18" s="122">
        <v>1.32E-2</v>
      </c>
    </row>
    <row r="19" spans="4:22">
      <c r="L19" s="122">
        <v>0</v>
      </c>
      <c r="V19" s="122">
        <v>1.21E-2</v>
      </c>
    </row>
    <row r="20" spans="4:22">
      <c r="L20" s="122">
        <v>6.3700000000000007E-2</v>
      </c>
      <c r="V20" s="122">
        <v>1.14E-2</v>
      </c>
    </row>
    <row r="21" spans="4:22">
      <c r="L21" s="122">
        <v>0</v>
      </c>
      <c r="V21" s="122">
        <v>8.8999999999999999E-3</v>
      </c>
    </row>
    <row r="22" spans="4:22">
      <c r="L22" s="122">
        <v>0.13189999999999999</v>
      </c>
      <c r="V22" s="122">
        <v>8.3999999999999995E-3</v>
      </c>
    </row>
    <row r="23" spans="4:22">
      <c r="L23" s="122">
        <v>3.9899999999999998E-2</v>
      </c>
      <c r="V23" s="122">
        <v>7.9000000000000008E-3</v>
      </c>
    </row>
    <row r="24" spans="4:22">
      <c r="L24" s="122">
        <v>0.18509999999999999</v>
      </c>
      <c r="V24" s="122">
        <v>7.7999999999999996E-3</v>
      </c>
    </row>
    <row r="25" spans="4:22">
      <c r="L25" s="122">
        <v>1.89E-2</v>
      </c>
      <c r="V25" s="122">
        <v>6.6E-3</v>
      </c>
    </row>
    <row r="26" spans="4:22">
      <c r="L26" s="122">
        <v>5.16E-2</v>
      </c>
      <c r="V26" s="122">
        <v>5.1000000000000004E-3</v>
      </c>
    </row>
    <row r="27" spans="4:22">
      <c r="L27" s="122">
        <v>3.6200000000000003E-2</v>
      </c>
      <c r="V27" s="122">
        <v>4.1000000000000003E-3</v>
      </c>
    </row>
    <row r="28" spans="4:22">
      <c r="L28" s="122">
        <v>0</v>
      </c>
      <c r="V28" s="122">
        <v>2.7000000000000001E-3</v>
      </c>
    </row>
    <row r="29" spans="4:22">
      <c r="L29" s="122">
        <v>1.8200000000000001E-2</v>
      </c>
      <c r="V29" s="122">
        <v>1.6999999999999999E-3</v>
      </c>
    </row>
    <row r="30" spans="4:22">
      <c r="L30" s="122">
        <v>3.3000000000000002E-2</v>
      </c>
      <c r="V30" s="122">
        <v>1.4E-3</v>
      </c>
    </row>
    <row r="31" spans="4:22">
      <c r="L31" s="122">
        <v>5.7999999999999996E-3</v>
      </c>
      <c r="V31" s="122">
        <v>6.9999999999999999E-4</v>
      </c>
    </row>
    <row r="32" spans="4:22">
      <c r="L32" s="122">
        <v>2.0000000000000001E-4</v>
      </c>
      <c r="V32" s="122">
        <v>0</v>
      </c>
    </row>
    <row r="33" spans="12:22">
      <c r="L33" s="122">
        <v>0</v>
      </c>
      <c r="V33" s="122">
        <v>0</v>
      </c>
    </row>
    <row r="34" spans="12:22">
      <c r="L34" s="122">
        <v>0</v>
      </c>
      <c r="V34" s="122">
        <v>0</v>
      </c>
    </row>
    <row r="35" spans="12:22">
      <c r="L35" s="122">
        <v>0</v>
      </c>
      <c r="V35" s="122">
        <v>0</v>
      </c>
    </row>
    <row r="36" spans="12:22">
      <c r="L36" s="122">
        <v>1E-4</v>
      </c>
      <c r="V36" s="122">
        <v>-1E-4</v>
      </c>
    </row>
    <row r="37" spans="12:22">
      <c r="L37" s="122">
        <v>-9.1000000000000004E-3</v>
      </c>
      <c r="V37" s="122">
        <v>-1E-3</v>
      </c>
    </row>
    <row r="38" spans="12:22">
      <c r="L38" s="122">
        <v>0</v>
      </c>
      <c r="V38" s="122">
        <v>-2.8E-3</v>
      </c>
    </row>
    <row r="39" spans="12:22">
      <c r="L39" s="122">
        <v>0</v>
      </c>
      <c r="V39" s="122">
        <v>-6.1000000000000004E-3</v>
      </c>
    </row>
    <row r="41" spans="12:22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2023-10-24T11:51:41Z</cp:lastPrinted>
  <dcterms:created xsi:type="dcterms:W3CDTF">2021-12-28T12:49:50Z</dcterms:created>
  <dcterms:modified xsi:type="dcterms:W3CDTF">2023-10-25T04:27:17Z</dcterms:modified>
</cp:coreProperties>
</file>