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مرداد\پایدار\"/>
    </mc:Choice>
  </mc:AlternateContent>
  <xr:revisionPtr revIDLastSave="0" documentId="13_ncr:1_{B1A6FE44-F778-41B0-BCB3-58A8B08AB5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ها'!$E$12:$Q$14</definedName>
    <definedName name="_xlnm._FilterDatabase" localSheetId="2" hidden="1">سهام!$C$11:$AA$23</definedName>
    <definedName name="_xlnm.Print_Area" localSheetId="4">'اوراق مشارکت'!$A$1:$AM$37</definedName>
    <definedName name="_xlnm.Print_Area" localSheetId="8">'جمع درآمدها'!$A$1:$J$20</definedName>
    <definedName name="_xlnm.Print_Area" localSheetId="15">'درآمد سپرده بانکی'!$A$1:$N$41</definedName>
    <definedName name="_xlnm.Print_Area" localSheetId="11">'درآمد سود سهام'!$A$1:$U$34</definedName>
    <definedName name="_xlnm.Print_Area" localSheetId="12">'درآمد ناشی از تغییر قیمت اوراق'!$A$1:$S$40</definedName>
    <definedName name="_xlnm.Print_Area" localSheetId="13">'درآمد ناشی از فروش'!$A$1:$U$43</definedName>
    <definedName name="_xlnm.Print_Area" localSheetId="16">'سایر درآمدها'!$A$1:$F$23</definedName>
    <definedName name="_xlnm.Print_Area" localSheetId="1">'سرمایه گذاری ها'!$A$1:$S$21</definedName>
    <definedName name="_xlnm.Print_Area" localSheetId="14">'سرمایه‌گذاری در اوراق بهادار'!$A$1:$U$38</definedName>
    <definedName name="_xlnm.Print_Area" localSheetId="9">'سود اوراق بهادار و سپرده بانکی'!$A$1:$U$44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D13" i="15" l="1"/>
  <c r="R39" i="6"/>
  <c r="F11" i="15" l="1"/>
  <c r="F10" i="15"/>
  <c r="F9" i="15"/>
  <c r="F14" i="14"/>
  <c r="J38" i="13"/>
  <c r="R32" i="12"/>
  <c r="P41" i="10"/>
  <c r="R41" i="10"/>
  <c r="R38" i="9"/>
  <c r="T17" i="8"/>
  <c r="T34" i="11"/>
  <c r="L34" i="11"/>
  <c r="V34" i="11"/>
  <c r="J41" i="7"/>
  <c r="L41" i="7"/>
  <c r="N41" i="7"/>
  <c r="P41" i="7"/>
  <c r="R41" i="7"/>
  <c r="T41" i="7"/>
  <c r="H25" i="4"/>
  <c r="J25" i="4"/>
  <c r="L25" i="4"/>
  <c r="L39" i="6"/>
  <c r="N39" i="6"/>
  <c r="P39" i="6"/>
  <c r="AI30" i="3"/>
  <c r="O30" i="3"/>
  <c r="Q30" i="3"/>
  <c r="Q25" i="1"/>
  <c r="S25" i="1"/>
  <c r="U25" i="1"/>
  <c r="W25" i="1"/>
  <c r="Y25" i="1"/>
  <c r="D41" i="10"/>
  <c r="F41" i="10"/>
  <c r="H41" i="10"/>
  <c r="J41" i="10"/>
  <c r="L41" i="10"/>
  <c r="N41" i="10"/>
  <c r="P38" i="9"/>
  <c r="F17" i="8"/>
  <c r="H17" i="8"/>
  <c r="J17" i="8"/>
  <c r="L17" i="8"/>
  <c r="N17" i="8"/>
  <c r="P17" i="8"/>
  <c r="R17" i="8"/>
  <c r="P34" i="11"/>
  <c r="R34" i="11"/>
  <c r="F25" i="4"/>
  <c r="AC30" i="3"/>
  <c r="Y30" i="3"/>
  <c r="AA30" i="3"/>
  <c r="D14" i="14"/>
  <c r="F38" i="13"/>
  <c r="D11" i="15" s="1"/>
  <c r="L32" i="12"/>
  <c r="J32" i="12"/>
  <c r="D10" i="15" s="1"/>
  <c r="N32" i="12"/>
  <c r="P32" i="12"/>
  <c r="E41" i="10"/>
  <c r="G41" i="10"/>
  <c r="I41" i="10"/>
  <c r="K41" i="10"/>
  <c r="M41" i="10"/>
  <c r="O41" i="10"/>
  <c r="Q41" i="10"/>
  <c r="D38" i="9"/>
  <c r="F38" i="9"/>
  <c r="H38" i="9"/>
  <c r="J38" i="9"/>
  <c r="L38" i="9"/>
  <c r="N38" i="9"/>
  <c r="L14" i="5" l="1"/>
  <c r="AG30" i="3"/>
  <c r="K25" i="1"/>
  <c r="D32" i="12" l="1"/>
  <c r="F32" i="12"/>
  <c r="H32" i="12"/>
  <c r="F34" i="11"/>
  <c r="J34" i="11"/>
  <c r="S30" i="3"/>
  <c r="D9" i="15" l="1"/>
  <c r="W30" i="3"/>
  <c r="I12" i="16" s="1"/>
  <c r="U30" i="3"/>
  <c r="E13" i="16" l="1"/>
  <c r="G25" i="1" l="1"/>
  <c r="M25" i="1"/>
  <c r="O25" i="1"/>
  <c r="F13" i="15" l="1"/>
  <c r="O13" i="16"/>
  <c r="L41" i="15"/>
  <c r="V41" i="16"/>
  <c r="V41" i="15"/>
  <c r="V43" i="7"/>
  <c r="V34" i="8"/>
  <c r="V40" i="9"/>
  <c r="V38" i="12"/>
  <c r="V41" i="13"/>
  <c r="M13" i="16"/>
  <c r="I13" i="16"/>
  <c r="K13" i="16"/>
  <c r="H34" i="11" l="1"/>
  <c r="N34" i="11"/>
  <c r="G13" i="16" l="1"/>
  <c r="O12" i="16" l="1"/>
  <c r="E12" i="16"/>
  <c r="G12" i="16"/>
  <c r="K12" i="16"/>
  <c r="M12" i="16"/>
  <c r="M14" i="16"/>
  <c r="O14" i="16"/>
  <c r="E14" i="16"/>
  <c r="I25" i="1"/>
  <c r="G14" i="16" s="1"/>
  <c r="I14" i="16"/>
  <c r="I16" i="16" s="1"/>
  <c r="G16" i="16" l="1"/>
  <c r="E16" i="16"/>
  <c r="M16" i="16"/>
  <c r="O16" i="16"/>
  <c r="K14" i="16"/>
  <c r="K16" i="16" s="1"/>
  <c r="Q12" i="16" l="1"/>
  <c r="T22" i="6"/>
  <c r="T26" i="6"/>
  <c r="T30" i="6"/>
  <c r="T34" i="6"/>
  <c r="T38" i="6"/>
  <c r="H11" i="15"/>
  <c r="T23" i="6"/>
  <c r="T27" i="6"/>
  <c r="T31" i="6"/>
  <c r="T35" i="6"/>
  <c r="T25" i="6"/>
  <c r="T33" i="6"/>
  <c r="T37" i="6"/>
  <c r="H10" i="15"/>
  <c r="T24" i="6"/>
  <c r="T28" i="6"/>
  <c r="T32" i="6"/>
  <c r="T36" i="6"/>
  <c r="H9" i="15"/>
  <c r="T29" i="6"/>
  <c r="AA23" i="1"/>
  <c r="AA20" i="1"/>
  <c r="AA21" i="1"/>
  <c r="T19" i="6"/>
  <c r="AA22" i="1"/>
  <c r="AA19" i="1"/>
  <c r="T17" i="6"/>
  <c r="T21" i="6"/>
  <c r="T18" i="6"/>
  <c r="T20" i="6"/>
  <c r="AF14" i="5"/>
  <c r="AK27" i="3"/>
  <c r="AA11" i="1"/>
  <c r="Q16" i="16"/>
  <c r="Q13" i="16"/>
  <c r="Q14" i="16"/>
  <c r="T16" i="6"/>
  <c r="AK16" i="3"/>
  <c r="T11" i="6"/>
  <c r="AK22" i="3"/>
  <c r="AK26" i="3"/>
  <c r="AK19" i="3"/>
  <c r="AK23" i="3"/>
  <c r="AK20" i="3"/>
  <c r="AK24" i="3"/>
  <c r="AK28" i="3"/>
  <c r="AK13" i="3"/>
  <c r="AK21" i="3"/>
  <c r="AK25" i="3"/>
  <c r="T12" i="6"/>
  <c r="AK14" i="3"/>
  <c r="T13" i="6"/>
  <c r="AK17" i="3"/>
  <c r="AK15" i="3"/>
  <c r="T14" i="6"/>
  <c r="T10" i="6"/>
  <c r="AK18" i="3"/>
  <c r="T15" i="6"/>
  <c r="D34" i="11"/>
  <c r="T39" i="6" l="1"/>
  <c r="H13" i="15"/>
  <c r="AK30" i="3"/>
  <c r="E32" i="12"/>
  <c r="G32" i="12"/>
  <c r="I32" i="12"/>
  <c r="K32" i="12"/>
  <c r="M32" i="12"/>
  <c r="O32" i="12"/>
  <c r="Q32" i="12"/>
  <c r="M39" i="6"/>
  <c r="O39" i="6"/>
  <c r="Q39" i="6"/>
  <c r="P16" i="16" l="1"/>
  <c r="N16" i="16"/>
  <c r="L41" i="16"/>
  <c r="J16" i="16"/>
  <c r="H16" i="16"/>
  <c r="F16" i="16"/>
  <c r="D16" i="16"/>
  <c r="AA15" i="1" l="1"/>
  <c r="AA16" i="1"/>
  <c r="AA17" i="1"/>
  <c r="AA14" i="1"/>
  <c r="AA12" i="1"/>
  <c r="AA13" i="1"/>
  <c r="AA18" i="1"/>
  <c r="AA25" i="1" l="1"/>
</calcChain>
</file>

<file path=xl/sharedStrings.xml><?xml version="1.0" encoding="utf-8"?>
<sst xmlns="http://schemas.openxmlformats.org/spreadsheetml/2006/main" count="1052" uniqueCount="259">
  <si>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</si>
  <si>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</si>
  <si>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</si>
  <si>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</si>
  <si>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</si>
  <si>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</si>
  <si>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</si>
  <si>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</si>
  <si>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</si>
  <si>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</si>
  <si>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</si>
  <si>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</si>
  <si>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</si>
  <si>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</si>
  <si>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</si>
  <si>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</si>
  <si>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</si>
  <si>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</si>
  <si>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</si>
  <si>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</si>
  <si>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</si>
  <si>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</si>
  <si>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</si>
  <si>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</si>
  <si>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</si>
  <si>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</si>
  <si>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</si>
  <si>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</si>
  <si>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</si>
  <si>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</si>
  <si>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</si>
  <si>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</si>
  <si>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</si>
  <si>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</si>
  <si>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</si>
  <si>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</si>
  <si>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</si>
  <si>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</si>
  <si>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</si>
  <si>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</si>
  <si>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</si>
  <si>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</si>
  <si>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</si>
  <si>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</si>
  <si>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</si>
  <si>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</si>
  <si>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</si>
  <si>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</si>
  <si>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</si>
  <si>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</si>
  <si>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</si>
  <si>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</si>
  <si>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</si>
  <si>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</si>
  <si>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</si>
  <si>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</si>
  <si>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</si>
  <si>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</si>
  <si>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</si>
  <si>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</si>
  <si>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</si>
  <si>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</si>
  <si>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</si>
  <si>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</si>
  <si>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</si>
  <si>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</si>
  <si>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</si>
  <si>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</si>
  <si>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</si>
  <si>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</si>
  <si>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</si>
  <si>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</si>
  <si>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</si>
  <si>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</si>
  <si>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</si>
  <si>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</si>
  <si>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</si>
  <si>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</si>
  <si>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</si>
  <si>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</si>
  <si>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</si>
  <si>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</si>
  <si>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</si>
  <si>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</si>
  <si>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</si>
  <si>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</si>
  <si>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</si>
  <si>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</si>
  <si>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</si>
  <si>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</si>
  <si>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</si>
  <si>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</si>
  <si>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</si>
  <si>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</si>
  <si>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</si>
  <si>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</si>
  <si>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</si>
  <si>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</si>
  <si>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</si>
  <si>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</si>
  <si>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</si>
  <si>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</si>
  <si>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</si>
  <si>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</si>
  <si>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</si>
  <si>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</si>
  <si>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</si>
  <si>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</si>
  <si>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</si>
  <si>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</si>
  <si>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</si>
  <si>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</si>
  <si>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</si>
  <si>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</si>
  <si>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</si>
  <si>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</si>
  <si>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</si>
  <si>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</si>
  <si>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</si>
  <si>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</si>
  <si>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</si>
  <si>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</si>
  <si>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</si>
  <si>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</si>
  <si>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</si>
  <si>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</si>
  <si>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</si>
  <si>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</si>
  <si>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</si>
  <si>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</si>
  <si>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</si>
  <si>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</si>
  <si>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</si>
  <si>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</si>
  <si>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</si>
  <si>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</si>
  <si>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</si>
  <si>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</si>
  <si>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</si>
  <si>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</si>
  <si>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</si>
  <si>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</si>
  <si>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</si>
  <si>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</si>
  <si>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</si>
  <si>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0201283315002</t>
  </si>
  <si>
    <t>1399/08/18</t>
  </si>
  <si>
    <t>1400/04/21</t>
  </si>
  <si>
    <t>0205494378008</t>
  </si>
  <si>
    <t>تنزیل سود بانک</t>
  </si>
  <si>
    <t>سپرده های بانکی</t>
  </si>
  <si>
    <t>اسناد خزانه-م10بودجه00-031115</t>
  </si>
  <si>
    <t>نفت ایرانول</t>
  </si>
  <si>
    <t>صنایع شیمیایی کیمیاگران امروز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</si>
  <si>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</si>
  <si>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</si>
  <si>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</si>
  <si>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</si>
  <si>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</si>
  <si>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</si>
  <si>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مرابحه عام دولت104-ش.خ020303</t>
  </si>
  <si>
    <t>1402/03/03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</si>
  <si>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</si>
  <si>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</si>
  <si>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</si>
  <si>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</si>
  <si>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</si>
  <si>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</si>
  <si>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</si>
  <si>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</si>
  <si>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</si>
  <si>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ح . س.نفت وگازوپتروشیمی تأمین</t>
  </si>
  <si>
    <t>اسناد خزانه-م9بودجه00-031101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</si>
  <si>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</si>
  <si>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</si>
  <si>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</si>
  <si>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</si>
  <si>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</si>
  <si>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پالایش نفت بندرعباس</t>
  </si>
  <si>
    <t>کنترل نوسانات</t>
  </si>
  <si>
    <t>پتروشیمی‌شیراز</t>
  </si>
  <si>
    <t>شیر پاستوریزه پگاه فارس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</si>
  <si>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</si>
  <si>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</si>
  <si>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</si>
  <si>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</si>
  <si>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</si>
  <si>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</si>
  <si>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گام بانک صادرات ایران0207</t>
  </si>
  <si>
    <t>1401/04/01</t>
  </si>
  <si>
    <t>1402/07/30</t>
  </si>
  <si>
    <t>1400/06/07</t>
  </si>
  <si>
    <t>1403/11/15</t>
  </si>
  <si>
    <t>صنعتی مینو</t>
  </si>
  <si>
    <t>پتروشیمی زاگرس</t>
  </si>
  <si>
    <t>سیمان‌مازندران‌</t>
  </si>
  <si>
    <t>قاسم ایران</t>
  </si>
  <si>
    <t>بین المللی توسعه ص. معادن غدیر</t>
  </si>
  <si>
    <t>اسنادخزانه-م8بودجه99-020606</t>
  </si>
  <si>
    <t>1399/07/06</t>
  </si>
  <si>
    <t>1402/06/06</t>
  </si>
  <si>
    <t>1400/04/14</t>
  </si>
  <si>
    <t>1403/09/12</t>
  </si>
  <si>
    <t>بین‌ المللی‌ محصولات‌  پارس‌</t>
  </si>
  <si>
    <t>سیمان‌هرمزگان‌</t>
  </si>
  <si>
    <t>اسنادخزانه-م9بودجه99-020316</t>
  </si>
  <si>
    <t>اسنادخزانه-م5بودجه99-020218</t>
  </si>
  <si>
    <t>1402/02/18</t>
  </si>
  <si>
    <t>اسنادخزانه-م10بودجه99-020807</t>
  </si>
  <si>
    <t>1399/11/21</t>
  </si>
  <si>
    <t>1402/08/07</t>
  </si>
  <si>
    <t>1403/08/21</t>
  </si>
  <si>
    <t>اسنادخزانه-م7بودجه99-020704</t>
  </si>
  <si>
    <t>1402/07/04</t>
  </si>
  <si>
    <t>اسنادخزانه-م11بودجه99-020906</t>
  </si>
  <si>
    <t>کشاورزی و دامپروری فجر اصفهان</t>
  </si>
  <si>
    <t>گواهی سپرده خاورمیانه 1401/06/10</t>
  </si>
  <si>
    <t>بانک پاسارگاد ملاصدرا</t>
  </si>
  <si>
    <t>211.307.16429728.2</t>
  </si>
  <si>
    <t>1402/02/13</t>
  </si>
  <si>
    <t>211-307-16429728-1</t>
  </si>
  <si>
    <t>1402/02/09</t>
  </si>
  <si>
    <t>موسسه اعتباری ملل نارمک</t>
  </si>
  <si>
    <t>026660357000000007</t>
  </si>
  <si>
    <t xml:space="preserve"> 026610277000000402</t>
  </si>
  <si>
    <t>211-8100-16429728-1</t>
  </si>
  <si>
    <t>شیر پگاه آذربایجان شرقی</t>
  </si>
  <si>
    <t>داروسازی‌ فارابی‌</t>
  </si>
  <si>
    <t>گام بانک اقتصاد نوین0205</t>
  </si>
  <si>
    <t>1402/05/31</t>
  </si>
  <si>
    <t>گواهی اعتبارمولد رفاه0208</t>
  </si>
  <si>
    <t>1401/09/01</t>
  </si>
  <si>
    <t>1402/08/30</t>
  </si>
  <si>
    <t>اسنادخزانه-م2بودجه00-031024</t>
  </si>
  <si>
    <t>026660357000000077</t>
  </si>
  <si>
    <t>1402/03/07</t>
  </si>
  <si>
    <t>1402/03/08</t>
  </si>
  <si>
    <t>-</t>
  </si>
  <si>
    <t>1402/04/31</t>
  </si>
  <si>
    <t>بانک ملت</t>
  </si>
  <si>
    <t>سیمان‌ بهبهان‌</t>
  </si>
  <si>
    <t>بانک گردشگری اقدسیه</t>
  </si>
  <si>
    <t xml:space="preserve"> 141.1405.1452722.1</t>
  </si>
  <si>
    <t>1402/04/12</t>
  </si>
  <si>
    <t>026660386000000018</t>
  </si>
  <si>
    <t>141.1405.1452722.2</t>
  </si>
  <si>
    <t>1402/04/13</t>
  </si>
  <si>
    <t>141.9967.1452722.1</t>
  </si>
  <si>
    <t>1402/04/17</t>
  </si>
  <si>
    <t>1402/04/28</t>
  </si>
  <si>
    <t>1402/04/29</t>
  </si>
  <si>
    <t>1402/04/10</t>
  </si>
  <si>
    <t>1402/04/27</t>
  </si>
  <si>
    <t>برای ماه منتهی به 1402/05/31</t>
  </si>
  <si>
    <t>141.1405.1452722.3</t>
  </si>
  <si>
    <t>1402/05/07</t>
  </si>
  <si>
    <t>026660386000000151</t>
  </si>
  <si>
    <t>1402/05/21</t>
  </si>
  <si>
    <t>141.1405.1452722.4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</si>
</sst>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6" fillId="0" borderId="0" xfId="0" applyNumberFormat="1" applyFont="1" applyAlignment="1">
      <alignment horizontal="center"/>
    </xf>
    <xf numFmtId="164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16" fillId="0" borderId="0" xfId="0" applyNumberFormat="1" applyFont="1"/>
    <xf numFmtId="10" fontId="2" fillId="0" borderId="0" xfId="0" applyNumberFormat="1" applyFont="1"/>
    <xf numFmtId="10" fontId="11" fillId="0" borderId="0" xfId="0" applyNumberFormat="1" applyFont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wrapText="1"/>
    </xf>
    <xf numFmtId="10" fontId="4" fillId="0" borderId="0" xfId="0" applyNumberFormat="1" applyFont="1" applyAlignment="1">
      <alignment horizontal="center" vertical="center" wrapText="1" readingOrder="2"/>
    </xf>
    <xf numFmtId="0" fontId="11" fillId="0" borderId="0" xfId="0" applyFont="1" applyAlignment="1">
      <alignment horizont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4" xfId="2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10" fillId="0" borderId="0" xfId="2" applyNumberFormat="1" applyFont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6" fillId="0" borderId="4" xfId="2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571499</xdr:colOff>
      <xdr:row>52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27795A-76AD-AAD0-3C22-4D7E713C8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9701" y="0"/>
          <a:ext cx="7886699" cy="10086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H59" sqref="H59"/>
    </sheetView>
  </sheetViews>
  <sheetFormatPr defaultRowHeight="1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4"/>
  <sheetViews>
    <sheetView rightToLeft="1" view="pageBreakPreview" topLeftCell="A7" zoomScale="60" zoomScaleNormal="70" workbookViewId="0">
      <selection activeCell="J41" sqref="J41"/>
    </sheetView>
  </sheetViews>
  <sheetFormatPr defaultRowHeight="21.75" customHeight="1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3.140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3.28515625" style="35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>
      <c r="B2" s="180" t="s">
        <v>124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</row>
    <row r="3" spans="2:28" ht="27" customHeight="1">
      <c r="B3" s="180" t="s">
        <v>48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</row>
    <row r="4" spans="2:28" ht="27" customHeight="1">
      <c r="B4" s="180" t="s">
        <v>253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</row>
    <row r="5" spans="2:28" s="36" customFormat="1" ht="21.75" customHeight="1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</row>
    <row r="6" spans="2:28" s="2" customFormat="1" ht="30.75" customHeight="1">
      <c r="B6" s="178" t="s">
        <v>116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62"/>
      <c r="R6" s="62"/>
      <c r="S6" s="62"/>
      <c r="T6" s="62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>
      <c r="B7" s="61"/>
      <c r="C7" s="26"/>
      <c r="D7" s="26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>
      <c r="B8" s="179" t="s">
        <v>49</v>
      </c>
      <c r="C8" s="179" t="s">
        <v>49</v>
      </c>
      <c r="D8" s="179" t="s">
        <v>49</v>
      </c>
      <c r="E8" s="179" t="s">
        <v>49</v>
      </c>
      <c r="F8" s="179" t="s">
        <v>49</v>
      </c>
      <c r="G8" s="179" t="s">
        <v>49</v>
      </c>
      <c r="H8" s="179" t="s">
        <v>49</v>
      </c>
      <c r="I8" s="106"/>
      <c r="J8" s="179" t="s">
        <v>50</v>
      </c>
      <c r="K8" s="179" t="s">
        <v>50</v>
      </c>
      <c r="L8" s="179" t="s">
        <v>50</v>
      </c>
      <c r="M8" s="179" t="s">
        <v>50</v>
      </c>
      <c r="N8" s="179" t="s">
        <v>50</v>
      </c>
      <c r="O8" s="106"/>
      <c r="P8" s="179" t="s">
        <v>51</v>
      </c>
      <c r="Q8" s="179" t="s">
        <v>51</v>
      </c>
      <c r="R8" s="179" t="s">
        <v>51</v>
      </c>
      <c r="S8" s="179" t="s">
        <v>51</v>
      </c>
      <c r="T8" s="179" t="s">
        <v>51</v>
      </c>
    </row>
    <row r="9" spans="2:28" s="37" customFormat="1" ht="58.5" customHeight="1">
      <c r="B9" s="182" t="s">
        <v>52</v>
      </c>
      <c r="C9" s="107"/>
      <c r="D9" s="182" t="s">
        <v>53</v>
      </c>
      <c r="E9" s="107"/>
      <c r="F9" s="182" t="s">
        <v>24</v>
      </c>
      <c r="G9" s="107"/>
      <c r="H9" s="182" t="s">
        <v>25</v>
      </c>
      <c r="I9" s="106"/>
      <c r="J9" s="182" t="s">
        <v>54</v>
      </c>
      <c r="K9" s="107"/>
      <c r="L9" s="182" t="s">
        <v>55</v>
      </c>
      <c r="M9" s="107"/>
      <c r="N9" s="182" t="s">
        <v>56</v>
      </c>
      <c r="O9" s="106"/>
      <c r="P9" s="182" t="s">
        <v>54</v>
      </c>
      <c r="Q9" s="107"/>
      <c r="R9" s="182" t="s">
        <v>55</v>
      </c>
      <c r="S9" s="107"/>
      <c r="T9" s="182" t="s">
        <v>56</v>
      </c>
    </row>
    <row r="10" spans="2:28" s="36" customFormat="1" ht="23.25" customHeight="1">
      <c r="B10" s="108" t="s">
        <v>157</v>
      </c>
      <c r="C10" s="106"/>
      <c r="D10" s="109" t="s">
        <v>57</v>
      </c>
      <c r="E10" s="106"/>
      <c r="F10" s="106" t="s">
        <v>159</v>
      </c>
      <c r="G10" s="106"/>
      <c r="H10" s="109">
        <v>18</v>
      </c>
      <c r="I10" s="106"/>
      <c r="J10" s="110">
        <v>617507907</v>
      </c>
      <c r="K10" s="111"/>
      <c r="L10" s="110" t="s">
        <v>57</v>
      </c>
      <c r="M10" s="111"/>
      <c r="N10" s="110">
        <v>617507907</v>
      </c>
      <c r="O10" s="111"/>
      <c r="P10" s="110">
        <v>3133698453</v>
      </c>
      <c r="Q10" s="111"/>
      <c r="R10" s="110" t="s">
        <v>57</v>
      </c>
      <c r="S10" s="111"/>
      <c r="T10" s="110">
        <v>3133698453</v>
      </c>
      <c r="V10" s="130">
        <v>6.5500000000000003E-2</v>
      </c>
    </row>
    <row r="11" spans="2:28" s="36" customFormat="1" ht="23.25" customHeight="1">
      <c r="B11" s="108" t="s">
        <v>217</v>
      </c>
      <c r="C11" s="106"/>
      <c r="D11" s="109">
        <v>13</v>
      </c>
      <c r="E11" s="106"/>
      <c r="F11" s="106" t="s">
        <v>57</v>
      </c>
      <c r="G11" s="106"/>
      <c r="H11" s="109">
        <v>22</v>
      </c>
      <c r="I11" s="106"/>
      <c r="J11" s="110">
        <v>594520547</v>
      </c>
      <c r="K11" s="111"/>
      <c r="L11" s="110">
        <v>0</v>
      </c>
      <c r="M11" s="111"/>
      <c r="N11" s="110">
        <v>594520547</v>
      </c>
      <c r="O11" s="111"/>
      <c r="P11" s="110">
        <v>2104219169</v>
      </c>
      <c r="Q11" s="111"/>
      <c r="R11" s="110">
        <v>2493015</v>
      </c>
      <c r="S11" s="111"/>
      <c r="T11" s="110">
        <v>2101726154</v>
      </c>
      <c r="V11" s="130">
        <v>5.4600000000000003E-2</v>
      </c>
    </row>
    <row r="12" spans="2:28" s="36" customFormat="1" ht="23.25" customHeight="1">
      <c r="B12" s="108" t="s">
        <v>165</v>
      </c>
      <c r="C12" s="106"/>
      <c r="D12" s="109">
        <v>20</v>
      </c>
      <c r="E12" s="106"/>
      <c r="F12" s="106" t="s">
        <v>57</v>
      </c>
      <c r="G12" s="106"/>
      <c r="H12" s="109">
        <v>18</v>
      </c>
      <c r="I12" s="106"/>
      <c r="J12" s="110">
        <v>0</v>
      </c>
      <c r="K12" s="111"/>
      <c r="L12" s="110">
        <v>0</v>
      </c>
      <c r="M12" s="111"/>
      <c r="N12" s="110">
        <v>0</v>
      </c>
      <c r="O12" s="111"/>
      <c r="P12" s="110">
        <v>1988219183</v>
      </c>
      <c r="Q12" s="111"/>
      <c r="R12" s="110">
        <v>0</v>
      </c>
      <c r="S12" s="111"/>
      <c r="T12" s="110">
        <v>1988219183</v>
      </c>
      <c r="V12" s="130">
        <v>5.3400000000000003E-2</v>
      </c>
    </row>
    <row r="13" spans="2:28" s="36" customFormat="1" ht="23.25" customHeight="1">
      <c r="B13" s="108" t="s">
        <v>217</v>
      </c>
      <c r="C13" s="106"/>
      <c r="D13" s="109">
        <v>9</v>
      </c>
      <c r="E13" s="106"/>
      <c r="F13" s="106" t="s">
        <v>57</v>
      </c>
      <c r="G13" s="106"/>
      <c r="H13" s="109">
        <v>22</v>
      </c>
      <c r="I13" s="106"/>
      <c r="J13" s="110">
        <v>403792638</v>
      </c>
      <c r="K13" s="111"/>
      <c r="L13" s="110">
        <v>5322</v>
      </c>
      <c r="M13" s="111"/>
      <c r="N13" s="110">
        <v>403787316</v>
      </c>
      <c r="O13" s="111"/>
      <c r="P13" s="110">
        <v>1736066592</v>
      </c>
      <c r="Q13" s="111"/>
      <c r="R13" s="110">
        <v>1421131</v>
      </c>
      <c r="S13" s="111"/>
      <c r="T13" s="110">
        <v>1734645461</v>
      </c>
      <c r="V13" s="130">
        <v>4.36E-2</v>
      </c>
    </row>
    <row r="14" spans="2:28" s="36" customFormat="1" ht="23.25" customHeight="1">
      <c r="B14" s="108" t="s">
        <v>222</v>
      </c>
      <c r="C14" s="106"/>
      <c r="D14" s="109">
        <v>18</v>
      </c>
      <c r="E14" s="106"/>
      <c r="F14" s="106" t="s">
        <v>57</v>
      </c>
      <c r="G14" s="106"/>
      <c r="H14" s="109">
        <v>22</v>
      </c>
      <c r="I14" s="106"/>
      <c r="J14" s="110">
        <v>441644781</v>
      </c>
      <c r="K14" s="111"/>
      <c r="L14" s="110">
        <v>0</v>
      </c>
      <c r="M14" s="111"/>
      <c r="N14" s="110">
        <v>441644781</v>
      </c>
      <c r="O14" s="111"/>
      <c r="P14" s="110">
        <v>1493701459</v>
      </c>
      <c r="Q14" s="111"/>
      <c r="R14" s="110">
        <v>1811356</v>
      </c>
      <c r="S14" s="111"/>
      <c r="T14" s="110">
        <v>1491890103</v>
      </c>
      <c r="V14" s="130">
        <v>2.8000000000000001E-2</v>
      </c>
    </row>
    <row r="15" spans="2:28" s="36" customFormat="1" ht="23.25" customHeight="1">
      <c r="B15" s="108" t="s">
        <v>222</v>
      </c>
      <c r="C15" s="106"/>
      <c r="D15" s="109">
        <v>7</v>
      </c>
      <c r="E15" s="106"/>
      <c r="F15" s="106" t="s">
        <v>57</v>
      </c>
      <c r="G15" s="106"/>
      <c r="H15" s="109">
        <v>22</v>
      </c>
      <c r="I15" s="106"/>
      <c r="J15" s="110">
        <v>386449916</v>
      </c>
      <c r="K15" s="111"/>
      <c r="L15" s="110">
        <v>0</v>
      </c>
      <c r="M15" s="111"/>
      <c r="N15" s="110">
        <v>386449916</v>
      </c>
      <c r="O15" s="111"/>
      <c r="P15" s="110">
        <v>1003573305</v>
      </c>
      <c r="Q15" s="111"/>
      <c r="R15" s="110">
        <v>1076262</v>
      </c>
      <c r="S15" s="111"/>
      <c r="T15" s="110">
        <v>1002497043</v>
      </c>
      <c r="V15" s="130">
        <v>2.2200000000000001E-2</v>
      </c>
    </row>
    <row r="16" spans="2:28" s="36" customFormat="1" ht="23.25" customHeight="1">
      <c r="B16" s="108" t="s">
        <v>241</v>
      </c>
      <c r="C16" s="106"/>
      <c r="D16" s="109">
        <v>12</v>
      </c>
      <c r="E16" s="106"/>
      <c r="F16" s="106" t="s">
        <v>57</v>
      </c>
      <c r="G16" s="106"/>
      <c r="H16" s="109">
        <v>23</v>
      </c>
      <c r="I16" s="106"/>
      <c r="J16" s="110">
        <v>618082112</v>
      </c>
      <c r="K16" s="111"/>
      <c r="L16" s="110">
        <v>-141874</v>
      </c>
      <c r="M16" s="111"/>
      <c r="N16" s="110">
        <v>618223986</v>
      </c>
      <c r="O16" s="111"/>
      <c r="P16" s="110">
        <v>977260183</v>
      </c>
      <c r="Q16" s="111"/>
      <c r="R16" s="110">
        <v>2553720</v>
      </c>
      <c r="S16" s="111"/>
      <c r="T16" s="110">
        <v>974706463</v>
      </c>
      <c r="V16" s="130">
        <v>1.9199999999999998E-2</v>
      </c>
    </row>
    <row r="17" spans="2:22" s="36" customFormat="1" ht="23.25" customHeight="1">
      <c r="B17" s="108" t="s">
        <v>176</v>
      </c>
      <c r="C17" s="106"/>
      <c r="D17" s="109">
        <v>10</v>
      </c>
      <c r="E17" s="106"/>
      <c r="F17" s="106" t="s">
        <v>57</v>
      </c>
      <c r="G17" s="106"/>
      <c r="H17" s="109">
        <v>18</v>
      </c>
      <c r="I17" s="106"/>
      <c r="J17" s="110">
        <v>11012244</v>
      </c>
      <c r="K17" s="111"/>
      <c r="L17" s="110">
        <v>0</v>
      </c>
      <c r="M17" s="111"/>
      <c r="N17" s="110">
        <v>11012244</v>
      </c>
      <c r="O17" s="111"/>
      <c r="P17" s="110">
        <v>950239062</v>
      </c>
      <c r="Q17" s="111"/>
      <c r="R17" s="110">
        <v>0</v>
      </c>
      <c r="S17" s="111"/>
      <c r="T17" s="110">
        <v>950239062</v>
      </c>
      <c r="V17" s="130">
        <v>1.38E-2</v>
      </c>
    </row>
    <row r="18" spans="2:22" s="36" customFormat="1" ht="23.25" customHeight="1">
      <c r="B18" s="108" t="s">
        <v>104</v>
      </c>
      <c r="C18" s="106"/>
      <c r="D18" s="109" t="s">
        <v>57</v>
      </c>
      <c r="E18" s="106"/>
      <c r="F18" s="106" t="s">
        <v>106</v>
      </c>
      <c r="G18" s="106"/>
      <c r="H18" s="109">
        <v>18</v>
      </c>
      <c r="I18" s="106"/>
      <c r="J18" s="110">
        <v>128496620</v>
      </c>
      <c r="K18" s="111"/>
      <c r="L18" s="110" t="s">
        <v>57</v>
      </c>
      <c r="M18" s="111"/>
      <c r="N18" s="110">
        <v>128496620</v>
      </c>
      <c r="O18" s="111"/>
      <c r="P18" s="110">
        <v>605191271</v>
      </c>
      <c r="Q18" s="111"/>
      <c r="R18" s="110" t="s">
        <v>57</v>
      </c>
      <c r="S18" s="111"/>
      <c r="T18" s="110">
        <v>605191271</v>
      </c>
      <c r="V18" s="130">
        <v>1.32E-2</v>
      </c>
    </row>
    <row r="19" spans="2:22" s="36" customFormat="1" ht="23.25" customHeight="1">
      <c r="B19" s="108" t="s">
        <v>162</v>
      </c>
      <c r="C19" s="106"/>
      <c r="D19" s="109" t="s">
        <v>57</v>
      </c>
      <c r="E19" s="106"/>
      <c r="F19" s="106" t="s">
        <v>164</v>
      </c>
      <c r="G19" s="106"/>
      <c r="H19" s="109">
        <v>17</v>
      </c>
      <c r="I19" s="106"/>
      <c r="J19" s="110">
        <v>100141591</v>
      </c>
      <c r="K19" s="111"/>
      <c r="L19" s="110" t="s">
        <v>57</v>
      </c>
      <c r="M19" s="111"/>
      <c r="N19" s="110">
        <v>100141591</v>
      </c>
      <c r="O19" s="111"/>
      <c r="P19" s="110">
        <v>520444819</v>
      </c>
      <c r="Q19" s="111"/>
      <c r="R19" s="110" t="s">
        <v>57</v>
      </c>
      <c r="S19" s="111"/>
      <c r="T19" s="110">
        <v>520444819</v>
      </c>
      <c r="V19" s="130"/>
    </row>
    <row r="20" spans="2:22" s="36" customFormat="1" ht="23.25" customHeight="1">
      <c r="B20" s="108" t="s">
        <v>222</v>
      </c>
      <c r="C20" s="106"/>
      <c r="D20" s="109">
        <v>12</v>
      </c>
      <c r="E20" s="106"/>
      <c r="F20" s="106" t="s">
        <v>57</v>
      </c>
      <c r="G20" s="106"/>
      <c r="H20" s="109">
        <v>23</v>
      </c>
      <c r="I20" s="106"/>
      <c r="J20" s="110">
        <v>218630958</v>
      </c>
      <c r="K20" s="111"/>
      <c r="L20" s="110">
        <v>47291</v>
      </c>
      <c r="M20" s="111"/>
      <c r="N20" s="110">
        <v>218583667</v>
      </c>
      <c r="O20" s="111"/>
      <c r="P20" s="110">
        <v>338356969</v>
      </c>
      <c r="Q20" s="111"/>
      <c r="R20" s="110">
        <v>945822</v>
      </c>
      <c r="S20" s="111"/>
      <c r="T20" s="110">
        <v>337411147</v>
      </c>
      <c r="V20" s="130"/>
    </row>
    <row r="21" spans="2:22" s="36" customFormat="1" ht="23.25" customHeight="1">
      <c r="B21" s="108" t="s">
        <v>241</v>
      </c>
      <c r="C21" s="106"/>
      <c r="D21" s="109">
        <v>13</v>
      </c>
      <c r="E21" s="106"/>
      <c r="F21" s="106" t="s">
        <v>57</v>
      </c>
      <c r="G21" s="106"/>
      <c r="H21" s="109">
        <v>23</v>
      </c>
      <c r="I21" s="106"/>
      <c r="J21" s="110">
        <v>195342439</v>
      </c>
      <c r="K21" s="111"/>
      <c r="L21" s="110">
        <v>207026</v>
      </c>
      <c r="M21" s="111"/>
      <c r="N21" s="110">
        <v>195135413</v>
      </c>
      <c r="O21" s="111"/>
      <c r="P21" s="110">
        <v>308767081</v>
      </c>
      <c r="Q21" s="111"/>
      <c r="R21" s="110">
        <v>1128626</v>
      </c>
      <c r="S21" s="111"/>
      <c r="T21" s="110">
        <v>307638455</v>
      </c>
      <c r="V21" s="130"/>
    </row>
    <row r="22" spans="2:22" s="36" customFormat="1" ht="23.25" customHeight="1">
      <c r="B22" s="108" t="s">
        <v>241</v>
      </c>
      <c r="C22" s="106"/>
      <c r="D22" s="109">
        <v>7</v>
      </c>
      <c r="E22" s="106"/>
      <c r="F22" s="106" t="s">
        <v>57</v>
      </c>
      <c r="G22" s="106"/>
      <c r="H22" s="109">
        <v>23</v>
      </c>
      <c r="I22" s="106"/>
      <c r="J22" s="110">
        <v>90739704</v>
      </c>
      <c r="K22" s="111"/>
      <c r="L22" s="110">
        <v>398491</v>
      </c>
      <c r="M22" s="111"/>
      <c r="N22" s="110">
        <v>90341213</v>
      </c>
      <c r="O22" s="111"/>
      <c r="P22" s="110">
        <v>90739704</v>
      </c>
      <c r="Q22" s="111"/>
      <c r="R22" s="110">
        <v>398491</v>
      </c>
      <c r="S22" s="111"/>
      <c r="T22" s="110">
        <v>90341213</v>
      </c>
      <c r="V22" s="130">
        <v>1.21E-2</v>
      </c>
    </row>
    <row r="23" spans="2:22" s="36" customFormat="1" ht="23.25" customHeight="1">
      <c r="B23" s="108" t="s">
        <v>222</v>
      </c>
      <c r="C23" s="106"/>
      <c r="D23" s="109">
        <v>21</v>
      </c>
      <c r="E23" s="106"/>
      <c r="F23" s="106" t="s">
        <v>57</v>
      </c>
      <c r="G23" s="106"/>
      <c r="H23" s="109">
        <v>23</v>
      </c>
      <c r="I23" s="106"/>
      <c r="J23" s="110">
        <v>31506840</v>
      </c>
      <c r="K23" s="111"/>
      <c r="L23" s="110">
        <v>411481</v>
      </c>
      <c r="M23" s="111"/>
      <c r="N23" s="110">
        <v>31095359</v>
      </c>
      <c r="O23" s="111"/>
      <c r="P23" s="110">
        <v>31506840</v>
      </c>
      <c r="Q23" s="111"/>
      <c r="R23" s="110">
        <v>411481</v>
      </c>
      <c r="S23" s="111"/>
      <c r="T23" s="110">
        <v>31095359</v>
      </c>
      <c r="V23" s="130"/>
    </row>
    <row r="24" spans="2:22" s="36" customFormat="1" ht="23.25" customHeight="1">
      <c r="B24" s="108" t="s">
        <v>241</v>
      </c>
      <c r="C24" s="106"/>
      <c r="D24" s="109">
        <v>21</v>
      </c>
      <c r="E24" s="106"/>
      <c r="F24" s="106" t="s">
        <v>57</v>
      </c>
      <c r="G24" s="106"/>
      <c r="H24" s="109">
        <v>23</v>
      </c>
      <c r="I24" s="106"/>
      <c r="J24" s="110">
        <v>31506840</v>
      </c>
      <c r="K24" s="111"/>
      <c r="L24" s="110">
        <v>411481</v>
      </c>
      <c r="M24" s="111"/>
      <c r="N24" s="110">
        <v>31095359</v>
      </c>
      <c r="O24" s="111"/>
      <c r="P24" s="110">
        <v>31506840</v>
      </c>
      <c r="Q24" s="111"/>
      <c r="R24" s="110">
        <v>411481</v>
      </c>
      <c r="S24" s="111"/>
      <c r="T24" s="110">
        <v>31095359</v>
      </c>
      <c r="V24" s="130"/>
    </row>
    <row r="25" spans="2:22" s="36" customFormat="1" ht="23.25" customHeight="1">
      <c r="B25" s="108" t="s">
        <v>160</v>
      </c>
      <c r="C25" s="106"/>
      <c r="D25" s="109" t="s">
        <v>57</v>
      </c>
      <c r="E25" s="106"/>
      <c r="F25" s="106" t="s">
        <v>161</v>
      </c>
      <c r="G25" s="106"/>
      <c r="H25" s="109">
        <v>18</v>
      </c>
      <c r="I25" s="106"/>
      <c r="J25" s="110">
        <v>0</v>
      </c>
      <c r="K25" s="111"/>
      <c r="L25" s="110" t="s">
        <v>57</v>
      </c>
      <c r="M25" s="111"/>
      <c r="N25" s="110">
        <v>0</v>
      </c>
      <c r="O25" s="111"/>
      <c r="P25" s="110">
        <v>20348385</v>
      </c>
      <c r="Q25" s="111"/>
      <c r="R25" s="110" t="s">
        <v>57</v>
      </c>
      <c r="S25" s="111"/>
      <c r="T25" s="110">
        <v>20348385</v>
      </c>
      <c r="V25" s="130"/>
    </row>
    <row r="26" spans="2:22" s="36" customFormat="1" ht="23.25" customHeight="1">
      <c r="B26" s="108" t="s">
        <v>217</v>
      </c>
      <c r="C26" s="106"/>
      <c r="D26" s="109">
        <v>9</v>
      </c>
      <c r="E26" s="106"/>
      <c r="F26" s="106" t="s">
        <v>57</v>
      </c>
      <c r="G26" s="106"/>
      <c r="H26" s="109">
        <v>0</v>
      </c>
      <c r="I26" s="106"/>
      <c r="J26" s="110">
        <v>0</v>
      </c>
      <c r="K26" s="111"/>
      <c r="L26" s="110">
        <v>0</v>
      </c>
      <c r="M26" s="111"/>
      <c r="N26" s="110">
        <v>0</v>
      </c>
      <c r="O26" s="111"/>
      <c r="P26" s="110">
        <v>622014</v>
      </c>
      <c r="Q26" s="111"/>
      <c r="R26" s="110">
        <v>0</v>
      </c>
      <c r="S26" s="111"/>
      <c r="T26" s="110">
        <v>622014</v>
      </c>
      <c r="V26" s="130"/>
    </row>
    <row r="27" spans="2:22" s="36" customFormat="1" ht="23.25" customHeight="1">
      <c r="B27" s="108" t="s">
        <v>222</v>
      </c>
      <c r="C27" s="106"/>
      <c r="D27" s="109">
        <v>18</v>
      </c>
      <c r="E27" s="106"/>
      <c r="F27" s="106" t="s">
        <v>57</v>
      </c>
      <c r="G27" s="106"/>
      <c r="H27" s="109">
        <v>0</v>
      </c>
      <c r="I27" s="106"/>
      <c r="J27" s="110">
        <v>4119</v>
      </c>
      <c r="K27" s="111"/>
      <c r="L27" s="110">
        <v>0</v>
      </c>
      <c r="M27" s="111"/>
      <c r="N27" s="110">
        <v>4119</v>
      </c>
      <c r="O27" s="111"/>
      <c r="P27" s="110">
        <v>603166</v>
      </c>
      <c r="Q27" s="111"/>
      <c r="R27" s="110">
        <v>0</v>
      </c>
      <c r="S27" s="111"/>
      <c r="T27" s="110">
        <v>603166</v>
      </c>
      <c r="V27" s="130"/>
    </row>
    <row r="28" spans="2:22" s="36" customFormat="1" ht="23.25" customHeight="1">
      <c r="B28" s="108" t="s">
        <v>130</v>
      </c>
      <c r="C28" s="106"/>
      <c r="D28" s="109">
        <v>13</v>
      </c>
      <c r="E28" s="106"/>
      <c r="F28" s="106" t="s">
        <v>57</v>
      </c>
      <c r="G28" s="106"/>
      <c r="H28" s="109">
        <v>0</v>
      </c>
      <c r="I28" s="106"/>
      <c r="J28" s="110">
        <v>30122</v>
      </c>
      <c r="K28" s="111"/>
      <c r="L28" s="110">
        <v>0</v>
      </c>
      <c r="M28" s="111"/>
      <c r="N28" s="110">
        <v>30122</v>
      </c>
      <c r="O28" s="111"/>
      <c r="P28" s="110">
        <v>118544</v>
      </c>
      <c r="Q28" s="111"/>
      <c r="R28" s="110">
        <v>0</v>
      </c>
      <c r="S28" s="111"/>
      <c r="T28" s="110">
        <v>118544</v>
      </c>
      <c r="V28" s="130"/>
    </row>
    <row r="29" spans="2:22" s="36" customFormat="1" ht="23.25" customHeight="1">
      <c r="B29" s="108" t="s">
        <v>165</v>
      </c>
      <c r="C29" s="106"/>
      <c r="D29" s="109">
        <v>20</v>
      </c>
      <c r="E29" s="106"/>
      <c r="F29" s="106" t="s">
        <v>57</v>
      </c>
      <c r="G29" s="106"/>
      <c r="H29" s="109">
        <v>0</v>
      </c>
      <c r="I29" s="106"/>
      <c r="J29" s="110">
        <v>4454</v>
      </c>
      <c r="K29" s="111"/>
      <c r="L29" s="110">
        <v>0</v>
      </c>
      <c r="M29" s="111"/>
      <c r="N29" s="110">
        <v>4454</v>
      </c>
      <c r="O29" s="111"/>
      <c r="P29" s="110">
        <v>35955</v>
      </c>
      <c r="Q29" s="111"/>
      <c r="R29" s="110">
        <v>0</v>
      </c>
      <c r="S29" s="111"/>
      <c r="T29" s="110">
        <v>35955</v>
      </c>
      <c r="V29" s="130"/>
    </row>
    <row r="30" spans="2:22" s="36" customFormat="1" ht="23.25" customHeight="1">
      <c r="B30" s="108" t="s">
        <v>134</v>
      </c>
      <c r="C30" s="106"/>
      <c r="D30" s="109">
        <v>13</v>
      </c>
      <c r="E30" s="106"/>
      <c r="F30" s="106" t="s">
        <v>57</v>
      </c>
      <c r="G30" s="106"/>
      <c r="H30" s="109">
        <v>0</v>
      </c>
      <c r="I30" s="106"/>
      <c r="J30" s="110">
        <v>0</v>
      </c>
      <c r="K30" s="111"/>
      <c r="L30" s="110">
        <v>0</v>
      </c>
      <c r="M30" s="111"/>
      <c r="N30" s="110">
        <v>0</v>
      </c>
      <c r="O30" s="111"/>
      <c r="P30" s="110">
        <v>30122</v>
      </c>
      <c r="Q30" s="111"/>
      <c r="R30" s="110">
        <v>0</v>
      </c>
      <c r="S30" s="111"/>
      <c r="T30" s="110">
        <v>30122</v>
      </c>
      <c r="V30" s="130">
        <v>1.14E-2</v>
      </c>
    </row>
    <row r="31" spans="2:22" s="36" customFormat="1" ht="23.25" customHeight="1">
      <c r="B31" s="108" t="s">
        <v>45</v>
      </c>
      <c r="C31" s="106"/>
      <c r="D31" s="109">
        <v>27</v>
      </c>
      <c r="E31" s="106"/>
      <c r="F31" s="106" t="s">
        <v>57</v>
      </c>
      <c r="G31" s="106"/>
      <c r="H31" s="109">
        <v>0</v>
      </c>
      <c r="I31" s="106"/>
      <c r="J31" s="110">
        <v>4075</v>
      </c>
      <c r="K31" s="111"/>
      <c r="L31" s="110">
        <v>0</v>
      </c>
      <c r="M31" s="111"/>
      <c r="N31" s="110">
        <v>4075</v>
      </c>
      <c r="O31" s="111"/>
      <c r="P31" s="110">
        <v>22639</v>
      </c>
      <c r="Q31" s="111"/>
      <c r="R31" s="110">
        <v>0</v>
      </c>
      <c r="S31" s="111"/>
      <c r="T31" s="110">
        <v>22639</v>
      </c>
      <c r="V31" s="130"/>
    </row>
    <row r="32" spans="2:22" s="36" customFormat="1" ht="23.25" customHeight="1">
      <c r="B32" s="108" t="s">
        <v>112</v>
      </c>
      <c r="C32" s="106"/>
      <c r="D32" s="109">
        <v>21</v>
      </c>
      <c r="E32" s="106"/>
      <c r="F32" s="106" t="s">
        <v>57</v>
      </c>
      <c r="G32" s="106"/>
      <c r="H32" s="109">
        <v>0</v>
      </c>
      <c r="I32" s="106"/>
      <c r="J32" s="110">
        <v>0</v>
      </c>
      <c r="K32" s="111"/>
      <c r="L32" s="110">
        <v>0</v>
      </c>
      <c r="M32" s="111"/>
      <c r="N32" s="110">
        <v>0</v>
      </c>
      <c r="O32" s="111"/>
      <c r="P32" s="110">
        <v>17247</v>
      </c>
      <c r="Q32" s="111"/>
      <c r="R32" s="110">
        <v>0</v>
      </c>
      <c r="S32" s="111"/>
      <c r="T32" s="110">
        <v>17247</v>
      </c>
      <c r="V32" s="130"/>
    </row>
    <row r="33" spans="2:22" s="36" customFormat="1" ht="23.25" customHeight="1">
      <c r="B33" s="108" t="s">
        <v>45</v>
      </c>
      <c r="C33" s="106"/>
      <c r="D33" s="109">
        <v>24</v>
      </c>
      <c r="E33" s="106"/>
      <c r="F33" s="106" t="s">
        <v>57</v>
      </c>
      <c r="G33" s="106"/>
      <c r="H33" s="109">
        <v>0</v>
      </c>
      <c r="I33" s="106"/>
      <c r="J33" s="110">
        <v>2783</v>
      </c>
      <c r="K33" s="111"/>
      <c r="L33" s="110">
        <v>0</v>
      </c>
      <c r="M33" s="111"/>
      <c r="N33" s="110">
        <v>2783</v>
      </c>
      <c r="O33" s="111"/>
      <c r="P33" s="110">
        <v>12485</v>
      </c>
      <c r="Q33" s="111"/>
      <c r="R33" s="110">
        <v>0</v>
      </c>
      <c r="S33" s="111"/>
      <c r="T33" s="110">
        <v>12485</v>
      </c>
      <c r="V33" s="130"/>
    </row>
    <row r="34" spans="2:22" s="36" customFormat="1" ht="23.25" customHeight="1">
      <c r="B34" s="108" t="s">
        <v>141</v>
      </c>
      <c r="C34" s="106"/>
      <c r="D34" s="109">
        <v>17</v>
      </c>
      <c r="E34" s="106"/>
      <c r="F34" s="106" t="s">
        <v>57</v>
      </c>
      <c r="G34" s="106"/>
      <c r="H34" s="109">
        <v>0</v>
      </c>
      <c r="I34" s="106"/>
      <c r="J34" s="110">
        <v>1927</v>
      </c>
      <c r="K34" s="111"/>
      <c r="L34" s="110">
        <v>0</v>
      </c>
      <c r="M34" s="111"/>
      <c r="N34" s="110">
        <v>1927</v>
      </c>
      <c r="O34" s="111"/>
      <c r="P34" s="110">
        <v>9432</v>
      </c>
      <c r="Q34" s="111"/>
      <c r="R34" s="110">
        <v>0</v>
      </c>
      <c r="S34" s="111"/>
      <c r="T34" s="110">
        <v>9432</v>
      </c>
      <c r="V34" s="130"/>
    </row>
    <row r="35" spans="2:22" s="36" customFormat="1" ht="23.25" customHeight="1">
      <c r="B35" s="108" t="s">
        <v>110</v>
      </c>
      <c r="C35" s="106"/>
      <c r="D35" s="109">
        <v>18</v>
      </c>
      <c r="E35" s="106"/>
      <c r="F35" s="106" t="s">
        <v>57</v>
      </c>
      <c r="G35" s="106"/>
      <c r="H35" s="109">
        <v>0</v>
      </c>
      <c r="I35" s="106"/>
      <c r="J35" s="110">
        <v>1732</v>
      </c>
      <c r="K35" s="111"/>
      <c r="L35" s="110">
        <v>0</v>
      </c>
      <c r="M35" s="111"/>
      <c r="N35" s="110">
        <v>1732</v>
      </c>
      <c r="O35" s="111"/>
      <c r="P35" s="110">
        <v>7751</v>
      </c>
      <c r="Q35" s="111"/>
      <c r="R35" s="110">
        <v>0</v>
      </c>
      <c r="S35" s="111"/>
      <c r="T35" s="110">
        <v>7751</v>
      </c>
      <c r="V35" s="130">
        <v>8.8999999999999999E-3</v>
      </c>
    </row>
    <row r="36" spans="2:22" s="36" customFormat="1" ht="24.75" customHeight="1">
      <c r="B36" s="108" t="s">
        <v>111</v>
      </c>
      <c r="C36" s="106"/>
      <c r="D36" s="109">
        <v>23</v>
      </c>
      <c r="E36" s="106"/>
      <c r="F36" s="106" t="s">
        <v>57</v>
      </c>
      <c r="G36" s="106"/>
      <c r="H36" s="109">
        <v>0</v>
      </c>
      <c r="I36" s="106"/>
      <c r="J36" s="110">
        <v>1808</v>
      </c>
      <c r="K36" s="111"/>
      <c r="L36" s="110">
        <v>0</v>
      </c>
      <c r="M36" s="111"/>
      <c r="N36" s="110">
        <v>1808</v>
      </c>
      <c r="O36" s="111"/>
      <c r="P36" s="110">
        <v>5055</v>
      </c>
      <c r="Q36" s="111"/>
      <c r="R36" s="110">
        <v>0</v>
      </c>
      <c r="S36" s="111"/>
      <c r="T36" s="110">
        <v>5055</v>
      </c>
      <c r="V36" s="130"/>
    </row>
    <row r="37" spans="2:22" s="36" customFormat="1" ht="24.75" customHeight="1">
      <c r="B37" s="108" t="s">
        <v>130</v>
      </c>
      <c r="C37" s="106"/>
      <c r="D37" s="109">
        <v>13</v>
      </c>
      <c r="E37" s="106"/>
      <c r="F37" s="106" t="s">
        <v>57</v>
      </c>
      <c r="G37" s="106"/>
      <c r="H37" s="109">
        <v>0</v>
      </c>
      <c r="I37" s="106"/>
      <c r="J37" s="110">
        <v>719</v>
      </c>
      <c r="K37" s="111"/>
      <c r="L37" s="110">
        <v>0</v>
      </c>
      <c r="M37" s="111"/>
      <c r="N37" s="110">
        <v>719</v>
      </c>
      <c r="O37" s="111"/>
      <c r="P37" s="110">
        <v>2924</v>
      </c>
      <c r="Q37" s="111"/>
      <c r="R37" s="110">
        <v>0</v>
      </c>
      <c r="S37" s="111"/>
      <c r="T37" s="110">
        <v>2924</v>
      </c>
      <c r="V37" s="130"/>
    </row>
    <row r="38" spans="2:22" s="36" customFormat="1" ht="24.75" customHeight="1">
      <c r="B38" s="108" t="s">
        <v>107</v>
      </c>
      <c r="C38" s="106"/>
      <c r="D38" s="109">
        <v>18</v>
      </c>
      <c r="E38" s="106"/>
      <c r="F38" s="106" t="s">
        <v>57</v>
      </c>
      <c r="G38" s="106"/>
      <c r="H38" s="109">
        <v>0</v>
      </c>
      <c r="I38" s="106"/>
      <c r="J38" s="110">
        <v>425</v>
      </c>
      <c r="K38" s="111"/>
      <c r="L38" s="110">
        <v>0</v>
      </c>
      <c r="M38" s="111"/>
      <c r="N38" s="110">
        <v>425</v>
      </c>
      <c r="O38" s="111"/>
      <c r="P38" s="110">
        <v>2097</v>
      </c>
      <c r="Q38" s="111"/>
      <c r="R38" s="110">
        <v>0</v>
      </c>
      <c r="S38" s="111"/>
      <c r="T38" s="110">
        <v>2097</v>
      </c>
      <c r="V38" s="130"/>
    </row>
    <row r="39" spans="2:22" s="36" customFormat="1" ht="24.75" customHeight="1">
      <c r="B39" s="108" t="s">
        <v>241</v>
      </c>
      <c r="C39" s="106"/>
      <c r="D39" s="109">
        <v>12</v>
      </c>
      <c r="E39" s="106"/>
      <c r="F39" s="106" t="s">
        <v>57</v>
      </c>
      <c r="G39" s="106"/>
      <c r="H39" s="109">
        <v>0</v>
      </c>
      <c r="I39" s="106"/>
      <c r="J39" s="110">
        <v>0</v>
      </c>
      <c r="K39" s="111"/>
      <c r="L39" s="110">
        <v>0</v>
      </c>
      <c r="M39" s="111"/>
      <c r="N39" s="110">
        <v>0</v>
      </c>
      <c r="O39" s="111"/>
      <c r="P39" s="110">
        <v>80</v>
      </c>
      <c r="Q39" s="111"/>
      <c r="R39" s="110">
        <v>0</v>
      </c>
      <c r="S39" s="111"/>
      <c r="T39" s="110">
        <v>80</v>
      </c>
      <c r="V39" s="130"/>
    </row>
    <row r="40" spans="2:22" s="36" customFormat="1" ht="21.75" customHeight="1">
      <c r="B40" s="106"/>
      <c r="C40" s="106"/>
      <c r="D40" s="109"/>
      <c r="E40" s="106"/>
      <c r="F40" s="106"/>
      <c r="G40" s="106"/>
      <c r="H40" s="109"/>
      <c r="I40" s="106"/>
      <c r="J40" s="110"/>
      <c r="K40" s="111"/>
      <c r="L40" s="110">
        <v>0</v>
      </c>
      <c r="M40" s="111"/>
      <c r="N40" s="110"/>
      <c r="O40" s="111"/>
      <c r="P40" s="110"/>
      <c r="Q40" s="111"/>
      <c r="R40" s="110"/>
      <c r="S40" s="111"/>
      <c r="T40" s="110"/>
      <c r="V40" s="130">
        <v>-2.8E-3</v>
      </c>
    </row>
    <row r="41" spans="2:22" s="36" customFormat="1" ht="21.75" customHeight="1" thickBot="1">
      <c r="B41" s="181" t="s">
        <v>84</v>
      </c>
      <c r="C41" s="181"/>
      <c r="D41" s="181"/>
      <c r="E41" s="181"/>
      <c r="F41" s="181"/>
      <c r="G41" s="181"/>
      <c r="H41" s="181"/>
      <c r="I41" s="106"/>
      <c r="J41" s="112">
        <f>SUM(J10:J39)</f>
        <v>3869427301</v>
      </c>
      <c r="K41" s="112"/>
      <c r="L41" s="112">
        <f>SUM(L11:L40)</f>
        <v>1339218</v>
      </c>
      <c r="M41" s="112"/>
      <c r="N41" s="112">
        <f>SUM(N10:N39)</f>
        <v>3868088083</v>
      </c>
      <c r="O41" s="112"/>
      <c r="P41" s="112">
        <f>SUM(P10:P39)</f>
        <v>15335328826</v>
      </c>
      <c r="Q41" s="112"/>
      <c r="R41" s="112">
        <f>SUM(R10:R39)</f>
        <v>12651385</v>
      </c>
      <c r="S41" s="112"/>
      <c r="T41" s="112">
        <f>SUM(T10:T39)</f>
        <v>15322677441</v>
      </c>
      <c r="V41" s="130">
        <v>-6.1000000000000004E-3</v>
      </c>
    </row>
    <row r="42" spans="2:22" ht="21.75" customHeight="1" thickTop="1"/>
    <row r="43" spans="2:22" ht="21.75" customHeight="1">
      <c r="L43" s="121"/>
      <c r="V43" s="35">
        <f>SUM(V10:V41)</f>
        <v>0.33700000000000002</v>
      </c>
    </row>
    <row r="44" spans="2:22" ht="21.75" customHeight="1">
      <c r="J44" s="60">
        <v>9</v>
      </c>
    </row>
  </sheetData>
  <sortState xmlns:xlrd2="http://schemas.microsoft.com/office/spreadsheetml/2017/richdata2" ref="B10:T39">
    <sortCondition descending="1" ref="T10:T39"/>
  </sortState>
  <mergeCells count="18">
    <mergeCell ref="B41:H41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" bottom="0" header="0.3" footer="0.3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7"/>
  <sheetViews>
    <sheetView rightToLeft="1" topLeftCell="A7" zoomScale="70" zoomScaleNormal="70" zoomScaleSheetLayoutView="70" workbookViewId="0">
      <selection activeCell="T35" sqref="T35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>
      <c r="B2" s="183" t="s">
        <v>124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</row>
    <row r="3" spans="2:28" ht="35.25">
      <c r="B3" s="183" t="s">
        <v>48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</row>
    <row r="4" spans="2:28" ht="35.25">
      <c r="B4" s="183" t="s">
        <v>253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</row>
    <row r="7" spans="2:28" s="2" customFormat="1" ht="30">
      <c r="B7" s="14" t="s">
        <v>117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>
      <c r="B8" s="147" t="s">
        <v>1</v>
      </c>
      <c r="D8" s="148" t="s">
        <v>50</v>
      </c>
      <c r="E8" s="148" t="s">
        <v>50</v>
      </c>
      <c r="F8" s="148" t="s">
        <v>50</v>
      </c>
      <c r="G8" s="148" t="s">
        <v>50</v>
      </c>
      <c r="H8" s="148" t="s">
        <v>50</v>
      </c>
      <c r="I8" s="148" t="s">
        <v>50</v>
      </c>
      <c r="J8" s="148" t="s">
        <v>50</v>
      </c>
      <c r="K8" s="148" t="s">
        <v>50</v>
      </c>
      <c r="L8" s="148" t="s">
        <v>50</v>
      </c>
      <c r="N8" s="148" t="s">
        <v>51</v>
      </c>
      <c r="O8" s="148" t="s">
        <v>51</v>
      </c>
      <c r="P8" s="148" t="s">
        <v>51</v>
      </c>
      <c r="Q8" s="148" t="s">
        <v>51</v>
      </c>
      <c r="R8" s="148" t="s">
        <v>51</v>
      </c>
      <c r="S8" s="148" t="s">
        <v>51</v>
      </c>
      <c r="T8" s="148" t="s">
        <v>51</v>
      </c>
      <c r="U8" s="148" t="s">
        <v>51</v>
      </c>
      <c r="V8" s="148" t="s">
        <v>51</v>
      </c>
    </row>
    <row r="9" spans="2:28" s="43" customFormat="1" ht="55.5" customHeight="1">
      <c r="B9" s="147" t="s">
        <v>1</v>
      </c>
      <c r="D9" s="184" t="s">
        <v>69</v>
      </c>
      <c r="E9" s="44"/>
      <c r="F9" s="184" t="s">
        <v>70</v>
      </c>
      <c r="G9" s="44"/>
      <c r="H9" s="184" t="s">
        <v>71</v>
      </c>
      <c r="I9" s="44"/>
      <c r="J9" s="184" t="s">
        <v>41</v>
      </c>
      <c r="K9" s="44"/>
      <c r="L9" s="184" t="s">
        <v>72</v>
      </c>
      <c r="N9" s="184" t="s">
        <v>69</v>
      </c>
      <c r="O9" s="44"/>
      <c r="P9" s="184" t="s">
        <v>70</v>
      </c>
      <c r="Q9" s="44"/>
      <c r="R9" s="184" t="s">
        <v>71</v>
      </c>
      <c r="S9" s="44"/>
      <c r="T9" s="184" t="s">
        <v>41</v>
      </c>
      <c r="U9" s="44"/>
      <c r="V9" s="184" t="s">
        <v>72</v>
      </c>
    </row>
    <row r="10" spans="2:28">
      <c r="B10" s="4" t="s">
        <v>181</v>
      </c>
      <c r="D10" s="29">
        <v>0</v>
      </c>
      <c r="F10" s="29">
        <v>0</v>
      </c>
      <c r="H10" s="29">
        <v>0</v>
      </c>
      <c r="J10" s="29">
        <v>0</v>
      </c>
      <c r="L10" s="48">
        <v>0</v>
      </c>
      <c r="N10" s="29">
        <v>36960097</v>
      </c>
      <c r="P10" s="29">
        <v>0</v>
      </c>
      <c r="R10" s="29">
        <v>2976630534</v>
      </c>
      <c r="T10" s="29">
        <v>3013590631</v>
      </c>
      <c r="V10" s="42">
        <v>7.3700000000000002E-2</v>
      </c>
    </row>
    <row r="11" spans="2:28">
      <c r="B11" s="4" t="s">
        <v>193</v>
      </c>
      <c r="D11" s="29">
        <v>0</v>
      </c>
      <c r="F11" s="29">
        <v>0</v>
      </c>
      <c r="H11" s="29">
        <v>0</v>
      </c>
      <c r="J11" s="29">
        <v>0</v>
      </c>
      <c r="L11" s="48">
        <v>0</v>
      </c>
      <c r="N11" s="29">
        <v>0</v>
      </c>
      <c r="P11" s="29">
        <v>0</v>
      </c>
      <c r="R11" s="29">
        <v>1665032823</v>
      </c>
      <c r="T11" s="29">
        <v>1665032823</v>
      </c>
      <c r="V11" s="42">
        <v>4.07E-2</v>
      </c>
    </row>
    <row r="12" spans="2:28">
      <c r="B12" s="4" t="s">
        <v>196</v>
      </c>
      <c r="D12" s="29">
        <v>0</v>
      </c>
      <c r="F12" s="29">
        <v>0</v>
      </c>
      <c r="H12" s="29">
        <v>0</v>
      </c>
      <c r="J12" s="29">
        <v>0</v>
      </c>
      <c r="L12" s="48">
        <v>0</v>
      </c>
      <c r="N12" s="29">
        <v>330796519</v>
      </c>
      <c r="P12" s="29">
        <v>0</v>
      </c>
      <c r="R12" s="29">
        <v>823226291</v>
      </c>
      <c r="T12" s="29">
        <v>1154022810</v>
      </c>
      <c r="V12" s="42">
        <v>2.8199999999999999E-2</v>
      </c>
    </row>
    <row r="13" spans="2:28">
      <c r="B13" s="4" t="s">
        <v>195</v>
      </c>
      <c r="D13" s="29">
        <v>0</v>
      </c>
      <c r="F13" s="29">
        <v>-274755422</v>
      </c>
      <c r="H13" s="29">
        <v>14163094</v>
      </c>
      <c r="J13" s="29">
        <v>-260592328</v>
      </c>
      <c r="L13" s="48">
        <v>-3.8800000000000001E-2</v>
      </c>
      <c r="N13" s="29">
        <v>0</v>
      </c>
      <c r="P13" s="29">
        <v>148709879</v>
      </c>
      <c r="R13" s="29">
        <v>629503943</v>
      </c>
      <c r="T13" s="29">
        <v>778213822</v>
      </c>
      <c r="V13" s="42">
        <v>1.9E-2</v>
      </c>
    </row>
    <row r="14" spans="2:28">
      <c r="B14" s="4" t="s">
        <v>152</v>
      </c>
      <c r="D14" s="29">
        <v>0</v>
      </c>
      <c r="F14" s="29">
        <v>0</v>
      </c>
      <c r="H14" s="29">
        <v>0</v>
      </c>
      <c r="J14" s="29">
        <v>0</v>
      </c>
      <c r="L14" s="48">
        <v>0</v>
      </c>
      <c r="N14" s="29">
        <v>405146080</v>
      </c>
      <c r="P14" s="29">
        <v>-23541191</v>
      </c>
      <c r="R14" s="29">
        <v>0</v>
      </c>
      <c r="T14" s="29">
        <v>381604889</v>
      </c>
      <c r="V14" s="42">
        <v>9.2999999999999992E-3</v>
      </c>
    </row>
    <row r="15" spans="2:28">
      <c r="B15" s="4" t="s">
        <v>203</v>
      </c>
      <c r="D15" s="29">
        <v>0</v>
      </c>
      <c r="F15" s="29">
        <v>103995954</v>
      </c>
      <c r="H15" s="29">
        <v>-38622358</v>
      </c>
      <c r="J15" s="29">
        <v>65373596</v>
      </c>
      <c r="L15" s="48">
        <v>9.7000000000000003E-3</v>
      </c>
      <c r="N15" s="29">
        <v>0</v>
      </c>
      <c r="P15" s="29">
        <v>594393</v>
      </c>
      <c r="R15" s="29">
        <v>363135195</v>
      </c>
      <c r="T15" s="29">
        <v>363729588</v>
      </c>
      <c r="V15" s="42">
        <v>8.8999999999999999E-3</v>
      </c>
    </row>
    <row r="16" spans="2:28">
      <c r="B16" s="4" t="s">
        <v>204</v>
      </c>
      <c r="D16" s="29">
        <v>0</v>
      </c>
      <c r="F16" s="29">
        <v>-1285306650</v>
      </c>
      <c r="H16" s="29">
        <v>0</v>
      </c>
      <c r="J16" s="29">
        <v>-1285306650</v>
      </c>
      <c r="L16" s="48">
        <v>-0.1915</v>
      </c>
      <c r="N16" s="29">
        <v>0</v>
      </c>
      <c r="P16" s="29">
        <v>-499974894</v>
      </c>
      <c r="R16" s="29">
        <v>676866581</v>
      </c>
      <c r="T16" s="29">
        <v>176891687</v>
      </c>
      <c r="V16" s="42">
        <v>4.3E-3</v>
      </c>
    </row>
    <row r="17" spans="2:22">
      <c r="B17" s="4" t="s">
        <v>178</v>
      </c>
      <c r="D17" s="29">
        <v>0</v>
      </c>
      <c r="F17" s="29">
        <v>-491060700</v>
      </c>
      <c r="H17" s="29">
        <v>0</v>
      </c>
      <c r="J17" s="29">
        <v>-491060700</v>
      </c>
      <c r="L17" s="48">
        <v>-7.3200000000000001E-2</v>
      </c>
      <c r="N17" s="29">
        <v>1040000000</v>
      </c>
      <c r="P17" s="29">
        <v>-878740200</v>
      </c>
      <c r="R17" s="29">
        <v>0</v>
      </c>
      <c r="T17" s="29">
        <v>161259800</v>
      </c>
      <c r="V17" s="42">
        <v>3.8999999999999998E-3</v>
      </c>
    </row>
    <row r="18" spans="2:22">
      <c r="B18" s="4" t="s">
        <v>154</v>
      </c>
      <c r="D18" s="29">
        <v>0</v>
      </c>
      <c r="F18" s="29">
        <v>0</v>
      </c>
      <c r="H18" s="29">
        <v>0</v>
      </c>
      <c r="J18" s="29">
        <v>0</v>
      </c>
      <c r="L18" s="48">
        <v>0</v>
      </c>
      <c r="N18" s="29">
        <v>0</v>
      </c>
      <c r="P18" s="29">
        <v>0</v>
      </c>
      <c r="R18" s="29">
        <v>35299354</v>
      </c>
      <c r="T18" s="29">
        <v>35299354</v>
      </c>
      <c r="V18" s="42">
        <v>8.9999999999999998E-4</v>
      </c>
    </row>
    <row r="19" spans="2:22">
      <c r="B19" s="4" t="s">
        <v>197</v>
      </c>
      <c r="D19" s="29">
        <v>0</v>
      </c>
      <c r="F19" s="29">
        <v>0</v>
      </c>
      <c r="H19" s="29">
        <v>0</v>
      </c>
      <c r="J19" s="29">
        <v>0</v>
      </c>
      <c r="L19" s="48">
        <v>0</v>
      </c>
      <c r="N19" s="29">
        <v>0</v>
      </c>
      <c r="P19" s="29">
        <v>0</v>
      </c>
      <c r="R19" s="29">
        <v>6559540</v>
      </c>
      <c r="T19" s="29">
        <v>6559540</v>
      </c>
      <c r="V19" s="42">
        <v>2.0000000000000001E-4</v>
      </c>
    </row>
    <row r="20" spans="2:22">
      <c r="B20" s="4" t="s">
        <v>215</v>
      </c>
      <c r="D20" s="29">
        <v>0</v>
      </c>
      <c r="F20" s="29">
        <v>0</v>
      </c>
      <c r="H20" s="29">
        <v>0</v>
      </c>
      <c r="J20" s="29">
        <v>0</v>
      </c>
      <c r="L20" s="48">
        <v>0</v>
      </c>
      <c r="N20" s="29">
        <v>0</v>
      </c>
      <c r="P20" s="29">
        <v>0</v>
      </c>
      <c r="R20" s="29">
        <v>590986</v>
      </c>
      <c r="T20" s="29">
        <v>590986</v>
      </c>
      <c r="V20" s="42">
        <v>0</v>
      </c>
    </row>
    <row r="21" spans="2:22">
      <c r="B21" s="4" t="s">
        <v>171</v>
      </c>
      <c r="D21" s="29">
        <v>0</v>
      </c>
      <c r="F21" s="29">
        <v>0</v>
      </c>
      <c r="H21" s="29">
        <v>0</v>
      </c>
      <c r="J21" s="29">
        <v>0</v>
      </c>
      <c r="L21" s="48">
        <v>0</v>
      </c>
      <c r="N21" s="29">
        <v>0</v>
      </c>
      <c r="P21" s="29">
        <v>0</v>
      </c>
      <c r="R21" s="29">
        <v>91817</v>
      </c>
      <c r="T21" s="29">
        <v>91817</v>
      </c>
      <c r="V21" s="42">
        <v>0</v>
      </c>
    </row>
    <row r="22" spans="2:22">
      <c r="B22" s="4" t="s">
        <v>153</v>
      </c>
      <c r="D22" s="29">
        <v>0</v>
      </c>
      <c r="F22" s="29">
        <v>0</v>
      </c>
      <c r="H22" s="29">
        <v>0</v>
      </c>
      <c r="J22" s="29">
        <v>0</v>
      </c>
      <c r="L22" s="48">
        <v>0</v>
      </c>
      <c r="N22" s="29">
        <v>0</v>
      </c>
      <c r="P22" s="29">
        <v>0</v>
      </c>
      <c r="R22" s="29">
        <v>-9700</v>
      </c>
      <c r="T22" s="29">
        <v>-9700</v>
      </c>
      <c r="V22" s="42">
        <v>0</v>
      </c>
    </row>
    <row r="23" spans="2:22">
      <c r="B23" s="4" t="s">
        <v>155</v>
      </c>
      <c r="D23" s="29">
        <v>0</v>
      </c>
      <c r="F23" s="29">
        <v>0</v>
      </c>
      <c r="H23" s="29">
        <v>0</v>
      </c>
      <c r="J23" s="29">
        <v>0</v>
      </c>
      <c r="L23" s="48">
        <v>0</v>
      </c>
      <c r="N23" s="29">
        <v>0</v>
      </c>
      <c r="P23" s="29">
        <v>0</v>
      </c>
      <c r="R23" s="29">
        <v>-19662</v>
      </c>
      <c r="T23" s="29">
        <v>-19662</v>
      </c>
      <c r="V23" s="42">
        <v>0</v>
      </c>
    </row>
    <row r="24" spans="2:22">
      <c r="B24" s="4" t="s">
        <v>13</v>
      </c>
      <c r="D24" s="29">
        <v>0</v>
      </c>
      <c r="F24" s="29">
        <v>0</v>
      </c>
      <c r="H24" s="29">
        <v>0</v>
      </c>
      <c r="J24" s="29">
        <v>0</v>
      </c>
      <c r="L24" s="48">
        <v>0</v>
      </c>
      <c r="N24" s="29">
        <v>0</v>
      </c>
      <c r="P24" s="29">
        <v>0</v>
      </c>
      <c r="R24" s="29">
        <v>-478120</v>
      </c>
      <c r="T24" s="29">
        <v>-478120</v>
      </c>
      <c r="V24" s="42">
        <v>0</v>
      </c>
    </row>
    <row r="25" spans="2:22">
      <c r="B25" s="4" t="s">
        <v>156</v>
      </c>
      <c r="D25" s="29">
        <v>0</v>
      </c>
      <c r="F25" s="29">
        <v>0</v>
      </c>
      <c r="H25" s="29">
        <v>0</v>
      </c>
      <c r="J25" s="29">
        <v>0</v>
      </c>
      <c r="L25" s="48">
        <v>0</v>
      </c>
      <c r="N25" s="29">
        <v>0</v>
      </c>
      <c r="P25" s="29">
        <v>0</v>
      </c>
      <c r="R25" s="29">
        <v>-342698777</v>
      </c>
      <c r="T25" s="29">
        <v>-342698777</v>
      </c>
      <c r="V25" s="42">
        <v>-8.3999999999999995E-3</v>
      </c>
    </row>
    <row r="26" spans="2:22">
      <c r="B26" s="4" t="s">
        <v>14</v>
      </c>
      <c r="D26" s="29">
        <v>0</v>
      </c>
      <c r="F26" s="29">
        <v>45013566</v>
      </c>
      <c r="H26" s="29">
        <v>0</v>
      </c>
      <c r="J26" s="29">
        <v>45013566</v>
      </c>
      <c r="L26" s="48">
        <v>6.7000000000000002E-3</v>
      </c>
      <c r="N26" s="29">
        <v>494562986</v>
      </c>
      <c r="P26" s="29">
        <v>-1001551846</v>
      </c>
      <c r="R26" s="29">
        <v>0</v>
      </c>
      <c r="T26" s="29">
        <v>-506988860</v>
      </c>
      <c r="V26" s="42">
        <v>-1.24E-2</v>
      </c>
    </row>
    <row r="27" spans="2:22">
      <c r="B27" s="4" t="s">
        <v>240</v>
      </c>
      <c r="D27" s="29">
        <v>0</v>
      </c>
      <c r="F27" s="29">
        <v>-726451740</v>
      </c>
      <c r="H27" s="29">
        <v>0</v>
      </c>
      <c r="J27" s="29">
        <v>-726451740</v>
      </c>
      <c r="L27" s="48">
        <v>-0.1082</v>
      </c>
      <c r="N27" s="29">
        <v>0</v>
      </c>
      <c r="P27" s="29">
        <v>-598958980</v>
      </c>
      <c r="R27" s="29">
        <v>0</v>
      </c>
      <c r="T27" s="29">
        <v>-598958980</v>
      </c>
      <c r="V27" s="42">
        <v>-1.46E-2</v>
      </c>
    </row>
    <row r="28" spans="2:22">
      <c r="B28" s="4" t="s">
        <v>227</v>
      </c>
      <c r="D28" s="29">
        <v>0</v>
      </c>
      <c r="F28" s="29">
        <v>-624760425</v>
      </c>
      <c r="H28" s="29">
        <v>0</v>
      </c>
      <c r="J28" s="29">
        <v>-624760425</v>
      </c>
      <c r="L28" s="48">
        <v>-9.3100000000000002E-2</v>
      </c>
      <c r="N28" s="29">
        <v>0</v>
      </c>
      <c r="P28" s="29">
        <v>-1080826507</v>
      </c>
      <c r="R28" s="29">
        <v>0</v>
      </c>
      <c r="T28" s="29">
        <v>-1080826507</v>
      </c>
      <c r="V28" s="42">
        <v>-2.64E-2</v>
      </c>
    </row>
    <row r="29" spans="2:22">
      <c r="B29" s="4" t="s">
        <v>239</v>
      </c>
      <c r="D29" s="29">
        <v>0</v>
      </c>
      <c r="F29" s="29">
        <v>-18222968</v>
      </c>
      <c r="H29" s="29">
        <v>0</v>
      </c>
      <c r="J29" s="29">
        <v>-18222968</v>
      </c>
      <c r="L29" s="48">
        <v>-2.7000000000000001E-3</v>
      </c>
      <c r="N29" s="29">
        <v>0</v>
      </c>
      <c r="P29" s="29">
        <v>-1145686926</v>
      </c>
      <c r="R29" s="29">
        <v>0</v>
      </c>
      <c r="T29" s="29">
        <v>-1145686926</v>
      </c>
      <c r="V29" s="42">
        <v>-2.8000000000000001E-2</v>
      </c>
    </row>
    <row r="30" spans="2:22">
      <c r="B30" s="4" t="s">
        <v>194</v>
      </c>
      <c r="D30" s="29">
        <v>0</v>
      </c>
      <c r="F30" s="29">
        <v>18787545</v>
      </c>
      <c r="H30" s="29">
        <v>0</v>
      </c>
      <c r="J30" s="29">
        <v>18787545</v>
      </c>
      <c r="L30" s="48">
        <v>2.8E-3</v>
      </c>
      <c r="N30" s="29">
        <v>297000000</v>
      </c>
      <c r="P30" s="29">
        <v>-1595599354</v>
      </c>
      <c r="R30" s="29">
        <v>-623214898</v>
      </c>
      <c r="T30" s="29">
        <v>-1921814252</v>
      </c>
      <c r="V30" s="42">
        <v>-4.7E-2</v>
      </c>
    </row>
    <row r="31" spans="2:22">
      <c r="B31" s="4" t="s">
        <v>226</v>
      </c>
      <c r="D31" s="29">
        <v>0</v>
      </c>
      <c r="F31" s="29">
        <v>-1033812000</v>
      </c>
      <c r="H31" s="29">
        <v>0</v>
      </c>
      <c r="J31" s="29">
        <v>-1033812000</v>
      </c>
      <c r="L31" s="48">
        <v>-0.154</v>
      </c>
      <c r="N31" s="29">
        <v>0</v>
      </c>
      <c r="P31" s="29">
        <v>-2174722952</v>
      </c>
      <c r="R31" s="29">
        <v>0</v>
      </c>
      <c r="T31" s="29">
        <v>-2174722952</v>
      </c>
      <c r="V31" s="42">
        <v>-5.3199999999999997E-2</v>
      </c>
    </row>
    <row r="32" spans="2:22" ht="29.25" customHeight="1">
      <c r="B32" s="4" t="s">
        <v>180</v>
      </c>
      <c r="D32" s="29">
        <v>0</v>
      </c>
      <c r="F32" s="29">
        <v>178929000</v>
      </c>
      <c r="H32" s="29">
        <v>0</v>
      </c>
      <c r="J32" s="29">
        <v>178929000</v>
      </c>
      <c r="L32" s="48">
        <v>2.6700000000000002E-2</v>
      </c>
      <c r="N32" s="29">
        <v>1584086799</v>
      </c>
      <c r="P32" s="29">
        <v>-4079581200</v>
      </c>
      <c r="R32" s="29">
        <v>0</v>
      </c>
      <c r="T32" s="29">
        <v>-2495494401</v>
      </c>
      <c r="V32" s="42">
        <v>-6.0999999999999999E-2</v>
      </c>
    </row>
    <row r="33" spans="2:22">
      <c r="D33" s="29"/>
      <c r="F33" s="29"/>
      <c r="H33" s="29"/>
      <c r="J33" s="29"/>
      <c r="L33" s="48"/>
      <c r="N33" s="29"/>
      <c r="P33" s="29"/>
      <c r="R33" s="29"/>
      <c r="T33" s="29"/>
      <c r="V33" s="42"/>
    </row>
    <row r="34" spans="2:22" ht="21.75" thickBot="1">
      <c r="B34" s="46" t="s">
        <v>84</v>
      </c>
      <c r="D34" s="91">
        <f>SUM(D10:D32)</f>
        <v>0</v>
      </c>
      <c r="E34" s="6"/>
      <c r="F34" s="91">
        <f>SUM(F10:F32)</f>
        <v>-4107643840</v>
      </c>
      <c r="G34" s="6"/>
      <c r="H34" s="91">
        <f>SUM(H10:H32)</f>
        <v>-24459264</v>
      </c>
      <c r="I34" s="6"/>
      <c r="J34" s="91">
        <f>SUM(J10:J32)</f>
        <v>-4132103104</v>
      </c>
      <c r="K34" s="6"/>
      <c r="L34" s="138">
        <f>SUM(L10:L33)</f>
        <v>-0.61559999999999993</v>
      </c>
      <c r="M34" s="6"/>
      <c r="N34" s="91">
        <f>SUM(N10:N32)</f>
        <v>4188552481</v>
      </c>
      <c r="O34" s="6"/>
      <c r="P34" s="91">
        <f>SUM(P10:P32)</f>
        <v>-12929879778</v>
      </c>
      <c r="Q34" s="6"/>
      <c r="R34" s="91">
        <f>SUM(R10:R32)</f>
        <v>6210515907</v>
      </c>
      <c r="S34" s="6"/>
      <c r="T34" s="91">
        <f>SUM(T10:T33)</f>
        <v>-2530811390</v>
      </c>
      <c r="U34" s="6"/>
      <c r="V34" s="88">
        <f>SUM(V10:V32)</f>
        <v>-6.1899999999999997E-2</v>
      </c>
    </row>
    <row r="35" spans="2:22" ht="21.75" thickTop="1"/>
    <row r="36" spans="2:22" ht="30">
      <c r="L36" s="58">
        <v>10</v>
      </c>
      <c r="T36" s="29"/>
    </row>
    <row r="37" spans="2:22">
      <c r="T37" s="29"/>
    </row>
  </sheetData>
  <sortState xmlns:xlrd2="http://schemas.microsoft.com/office/spreadsheetml/2017/richdata2" ref="B10:V32">
    <sortCondition descending="1" ref="T10:T32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4"/>
  <sheetViews>
    <sheetView rightToLeft="1" view="pageBreakPreview" zoomScale="60" zoomScaleNormal="110" workbookViewId="0">
      <selection activeCell="T18" sqref="T18"/>
    </sheetView>
  </sheetViews>
  <sheetFormatPr defaultRowHeight="21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6" t="s">
        <v>124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2:28" ht="30">
      <c r="B3" s="146" t="s">
        <v>48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spans="2:28" ht="30">
      <c r="B4" s="146" t="s">
        <v>253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</row>
    <row r="5" spans="2:28" ht="67.5" customHeight="1"/>
    <row r="6" spans="2:28" ht="30">
      <c r="B6" s="163" t="s">
        <v>118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>
      <c r="B7" s="187" t="s">
        <v>1</v>
      </c>
      <c r="D7" s="185" t="s">
        <v>58</v>
      </c>
      <c r="E7" s="185" t="s">
        <v>58</v>
      </c>
      <c r="F7" s="185" t="s">
        <v>58</v>
      </c>
      <c r="G7" s="185" t="s">
        <v>58</v>
      </c>
      <c r="H7" s="185" t="s">
        <v>58</v>
      </c>
      <c r="J7" s="185" t="s">
        <v>50</v>
      </c>
      <c r="K7" s="185" t="s">
        <v>50</v>
      </c>
      <c r="L7" s="185" t="s">
        <v>50</v>
      </c>
      <c r="M7" s="185" t="s">
        <v>50</v>
      </c>
      <c r="N7" s="185" t="s">
        <v>50</v>
      </c>
      <c r="P7" s="185" t="s">
        <v>51</v>
      </c>
      <c r="Q7" s="185" t="s">
        <v>51</v>
      </c>
      <c r="R7" s="185" t="s">
        <v>51</v>
      </c>
      <c r="S7" s="185" t="s">
        <v>51</v>
      </c>
      <c r="T7" s="185" t="s">
        <v>51</v>
      </c>
    </row>
    <row r="8" spans="2:28" s="40" customFormat="1" ht="63.75" customHeight="1">
      <c r="B8" s="187" t="s">
        <v>1</v>
      </c>
      <c r="D8" s="186" t="s">
        <v>59</v>
      </c>
      <c r="E8" s="59"/>
      <c r="F8" s="186" t="s">
        <v>60</v>
      </c>
      <c r="G8" s="59"/>
      <c r="H8" s="186" t="s">
        <v>61</v>
      </c>
      <c r="J8" s="186" t="s">
        <v>62</v>
      </c>
      <c r="K8" s="59"/>
      <c r="L8" s="186" t="s">
        <v>55</v>
      </c>
      <c r="M8" s="59"/>
      <c r="N8" s="186" t="s">
        <v>63</v>
      </c>
      <c r="P8" s="186" t="s">
        <v>62</v>
      </c>
      <c r="Q8" s="59"/>
      <c r="R8" s="186" t="s">
        <v>55</v>
      </c>
      <c r="S8" s="59"/>
      <c r="T8" s="186" t="s">
        <v>63</v>
      </c>
    </row>
    <row r="9" spans="2:28" s="40" customFormat="1" ht="24">
      <c r="B9" s="131" t="s">
        <v>180</v>
      </c>
      <c r="D9" s="99" t="s">
        <v>248</v>
      </c>
      <c r="F9" s="99">
        <v>400000</v>
      </c>
      <c r="H9" s="99">
        <v>4500</v>
      </c>
      <c r="J9" s="99">
        <v>0</v>
      </c>
      <c r="L9" s="99">
        <v>0</v>
      </c>
      <c r="N9" s="99">
        <v>0</v>
      </c>
      <c r="P9" s="99">
        <v>1800000000</v>
      </c>
      <c r="R9" s="99">
        <v>215913201</v>
      </c>
      <c r="T9" s="99">
        <v>1584086799</v>
      </c>
    </row>
    <row r="10" spans="2:28" s="40" customFormat="1" ht="24">
      <c r="B10" s="131" t="s">
        <v>178</v>
      </c>
      <c r="D10" s="99" t="s">
        <v>249</v>
      </c>
      <c r="F10" s="99">
        <v>520000</v>
      </c>
      <c r="H10" s="99">
        <v>2000</v>
      </c>
      <c r="J10" s="99">
        <v>0</v>
      </c>
      <c r="L10" s="99">
        <v>0</v>
      </c>
      <c r="N10" s="99">
        <v>0</v>
      </c>
      <c r="P10" s="99">
        <v>1040000000</v>
      </c>
      <c r="R10" s="99">
        <v>0</v>
      </c>
      <c r="T10" s="99">
        <v>1040000000</v>
      </c>
    </row>
    <row r="11" spans="2:28" s="40" customFormat="1" ht="24">
      <c r="B11" s="131" t="s">
        <v>14</v>
      </c>
      <c r="D11" s="99" t="s">
        <v>250</v>
      </c>
      <c r="F11" s="99">
        <v>1132075</v>
      </c>
      <c r="H11" s="99">
        <v>500</v>
      </c>
      <c r="J11" s="99">
        <v>0</v>
      </c>
      <c r="L11" s="99">
        <v>0</v>
      </c>
      <c r="N11" s="99">
        <v>0</v>
      </c>
      <c r="P11" s="99">
        <v>566037500</v>
      </c>
      <c r="R11" s="99">
        <v>71474514</v>
      </c>
      <c r="T11" s="99">
        <v>494562986</v>
      </c>
    </row>
    <row r="12" spans="2:28" s="40" customFormat="1" ht="24">
      <c r="B12" s="131" t="s">
        <v>152</v>
      </c>
      <c r="D12" s="99" t="s">
        <v>251</v>
      </c>
      <c r="F12" s="99">
        <v>36434</v>
      </c>
      <c r="H12" s="99">
        <v>11120</v>
      </c>
      <c r="J12" s="99">
        <v>0</v>
      </c>
      <c r="L12" s="99">
        <v>0</v>
      </c>
      <c r="N12" s="99">
        <v>0</v>
      </c>
      <c r="P12" s="99">
        <v>405146080</v>
      </c>
      <c r="R12" s="99">
        <v>0</v>
      </c>
      <c r="T12" s="99">
        <v>405146080</v>
      </c>
    </row>
    <row r="13" spans="2:28" s="40" customFormat="1" ht="24">
      <c r="B13" s="131" t="s">
        <v>196</v>
      </c>
      <c r="D13" s="99" t="s">
        <v>161</v>
      </c>
      <c r="F13" s="99">
        <v>500000</v>
      </c>
      <c r="H13" s="99">
        <v>677</v>
      </c>
      <c r="J13" s="99">
        <v>0</v>
      </c>
      <c r="L13" s="99">
        <v>0</v>
      </c>
      <c r="N13" s="99">
        <v>0</v>
      </c>
      <c r="P13" s="99">
        <v>338500000</v>
      </c>
      <c r="R13" s="99">
        <v>7703481</v>
      </c>
      <c r="T13" s="99">
        <v>330796519</v>
      </c>
    </row>
    <row r="14" spans="2:28" s="40" customFormat="1" ht="24">
      <c r="B14" s="131" t="s">
        <v>194</v>
      </c>
      <c r="D14" s="99" t="s">
        <v>252</v>
      </c>
      <c r="F14" s="99">
        <v>27000</v>
      </c>
      <c r="H14" s="99">
        <v>11000</v>
      </c>
      <c r="J14" s="99">
        <v>0</v>
      </c>
      <c r="L14" s="99">
        <v>0</v>
      </c>
      <c r="N14" s="99">
        <v>0</v>
      </c>
      <c r="P14" s="99">
        <v>297000000</v>
      </c>
      <c r="R14" s="99">
        <v>0</v>
      </c>
      <c r="T14" s="99">
        <v>297000000</v>
      </c>
    </row>
    <row r="15" spans="2:28" s="40" customFormat="1" ht="24">
      <c r="B15" s="131" t="s">
        <v>181</v>
      </c>
      <c r="D15" s="99" t="s">
        <v>236</v>
      </c>
      <c r="F15" s="99">
        <v>93666</v>
      </c>
      <c r="H15" s="99">
        <v>400</v>
      </c>
      <c r="J15" s="99">
        <v>0</v>
      </c>
      <c r="L15" s="99">
        <v>0</v>
      </c>
      <c r="N15" s="99">
        <v>0</v>
      </c>
      <c r="P15" s="99">
        <v>37466400</v>
      </c>
      <c r="R15" s="99">
        <v>506303</v>
      </c>
      <c r="T15" s="99">
        <v>36960097</v>
      </c>
    </row>
    <row r="16" spans="2:28" s="40" customFormat="1" ht="24">
      <c r="B16" s="99"/>
      <c r="C16" s="100"/>
      <c r="D16" s="99"/>
      <c r="E16" s="100"/>
      <c r="F16" s="99"/>
      <c r="G16" s="100"/>
      <c r="H16" s="99"/>
      <c r="I16" s="100"/>
      <c r="J16" s="99"/>
      <c r="K16" s="100"/>
      <c r="L16" s="127"/>
      <c r="M16" s="100"/>
      <c r="N16" s="99"/>
      <c r="O16" s="100"/>
      <c r="P16" s="99"/>
      <c r="Q16" s="100"/>
      <c r="R16" s="99"/>
      <c r="S16" s="100"/>
      <c r="T16" s="99"/>
      <c r="V16" s="129">
        <v>7.9000000000000008E-3</v>
      </c>
    </row>
    <row r="17" spans="2:22" ht="21.75" thickBot="1">
      <c r="B17" s="94" t="s">
        <v>84</v>
      </c>
      <c r="C17" s="135"/>
      <c r="D17" s="135"/>
      <c r="E17" s="135"/>
      <c r="F17" s="94">
        <f>SUM(F9:F16)</f>
        <v>2709175</v>
      </c>
      <c r="G17" s="94"/>
      <c r="H17" s="94">
        <f>SUM(H9:H16)</f>
        <v>30197</v>
      </c>
      <c r="I17" s="93"/>
      <c r="J17" s="92">
        <f>SUM(J9:J16)</f>
        <v>0</v>
      </c>
      <c r="K17" s="93"/>
      <c r="L17" s="92">
        <f>SUM(L9:L16)</f>
        <v>0</v>
      </c>
      <c r="M17" s="93"/>
      <c r="N17" s="92">
        <f>SUM(N9:N16)</f>
        <v>0</v>
      </c>
      <c r="O17" s="93"/>
      <c r="P17" s="92">
        <f>SUM(P9:P16)</f>
        <v>4484149980</v>
      </c>
      <c r="Q17" s="93"/>
      <c r="R17" s="92">
        <f>SUM(R9:R16)</f>
        <v>295597499</v>
      </c>
      <c r="S17" s="93"/>
      <c r="T17" s="92">
        <f>SUM(T9:T16)</f>
        <v>4188552481</v>
      </c>
      <c r="V17" s="122">
        <v>7.7999999999999996E-3</v>
      </c>
    </row>
    <row r="18" spans="2:22" ht="21.75" thickTop="1">
      <c r="L18"/>
      <c r="V18" s="122">
        <v>6.6E-3</v>
      </c>
    </row>
    <row r="19" spans="2:22" ht="30">
      <c r="J19" s="53">
        <v>11</v>
      </c>
      <c r="L19"/>
      <c r="V19" s="122">
        <v>5.1000000000000004E-3</v>
      </c>
    </row>
    <row r="20" spans="2:22">
      <c r="L20"/>
      <c r="V20" s="122">
        <v>4.1000000000000003E-3</v>
      </c>
    </row>
    <row r="21" spans="2:22">
      <c r="L21"/>
      <c r="V21" s="122">
        <v>2.7000000000000001E-3</v>
      </c>
    </row>
    <row r="22" spans="2:22">
      <c r="L22"/>
      <c r="V22" s="122">
        <v>1.6999999999999999E-3</v>
      </c>
    </row>
    <row r="23" spans="2:22">
      <c r="L23"/>
      <c r="V23" s="122">
        <v>1.4E-3</v>
      </c>
    </row>
    <row r="24" spans="2:22">
      <c r="L24"/>
      <c r="V24" s="122">
        <v>6.9999999999999999E-4</v>
      </c>
    </row>
    <row r="25" spans="2:22">
      <c r="L25"/>
      <c r="V25" s="122">
        <v>0</v>
      </c>
    </row>
    <row r="26" spans="2:22">
      <c r="L26"/>
      <c r="V26" s="122">
        <v>0</v>
      </c>
    </row>
    <row r="27" spans="2:22">
      <c r="L27"/>
      <c r="V27" s="122">
        <v>0</v>
      </c>
    </row>
    <row r="28" spans="2:22">
      <c r="L28"/>
      <c r="V28" s="122">
        <v>0</v>
      </c>
    </row>
    <row r="29" spans="2:22">
      <c r="L29"/>
      <c r="V29" s="122">
        <v>-1E-4</v>
      </c>
    </row>
    <row r="30" spans="2:22">
      <c r="L30"/>
      <c r="V30" s="122">
        <v>-1E-3</v>
      </c>
    </row>
    <row r="31" spans="2:22">
      <c r="L31"/>
      <c r="V31" s="122">
        <v>-2.8E-3</v>
      </c>
    </row>
    <row r="32" spans="2:22">
      <c r="L32"/>
      <c r="V32" s="122">
        <v>-6.1000000000000004E-3</v>
      </c>
    </row>
    <row r="33" spans="12:22">
      <c r="L33"/>
    </row>
    <row r="34" spans="12:22">
      <c r="L34" s="120"/>
      <c r="V34" s="2">
        <f>SUM(V16:V32)</f>
        <v>2.7999999999999997E-2</v>
      </c>
    </row>
  </sheetData>
  <mergeCells count="17">
    <mergeCell ref="N8"/>
    <mergeCell ref="J7:N7"/>
    <mergeCell ref="P8"/>
    <mergeCell ref="B6:M6"/>
    <mergeCell ref="D7:H7"/>
    <mergeCell ref="B2:T2"/>
    <mergeCell ref="B3:T3"/>
    <mergeCell ref="B4:T4"/>
    <mergeCell ref="B7:B8"/>
    <mergeCell ref="D8"/>
    <mergeCell ref="F8"/>
    <mergeCell ref="H8"/>
    <mergeCell ref="R8"/>
    <mergeCell ref="T8"/>
    <mergeCell ref="P7:T7"/>
    <mergeCell ref="J8"/>
    <mergeCell ref="L8"/>
  </mergeCells>
  <printOptions horizontalCentered="1" verticalCentered="1"/>
  <pageMargins left="0" right="0" top="0" bottom="0" header="0.3" footer="0.3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53"/>
  <sheetViews>
    <sheetView rightToLeft="1" view="pageBreakPreview" topLeftCell="A7" zoomScale="55" zoomScaleNormal="55" zoomScaleSheetLayoutView="55" workbookViewId="0">
      <selection activeCell="R39" sqref="R39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2:28" ht="30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2:28" ht="30">
      <c r="B4" s="148" t="s">
        <v>253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</row>
    <row r="5" spans="2:28" ht="61.5" customHeight="1"/>
    <row r="6" spans="2:28" s="2" customFormat="1" ht="30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>
      <c r="B8" s="147" t="s">
        <v>1</v>
      </c>
      <c r="D8" s="148" t="s">
        <v>50</v>
      </c>
      <c r="E8" s="148" t="s">
        <v>50</v>
      </c>
      <c r="F8" s="148" t="s">
        <v>50</v>
      </c>
      <c r="G8" s="148" t="s">
        <v>50</v>
      </c>
      <c r="H8" s="148" t="s">
        <v>50</v>
      </c>
      <c r="I8" s="148" t="s">
        <v>50</v>
      </c>
      <c r="J8" s="148" t="s">
        <v>50</v>
      </c>
      <c r="L8" s="148" t="s">
        <v>51</v>
      </c>
      <c r="M8" s="148" t="s">
        <v>51</v>
      </c>
      <c r="N8" s="148" t="s">
        <v>51</v>
      </c>
      <c r="O8" s="148" t="s">
        <v>51</v>
      </c>
      <c r="P8" s="148" t="s">
        <v>51</v>
      </c>
      <c r="Q8" s="148" t="s">
        <v>51</v>
      </c>
      <c r="R8" s="148" t="s">
        <v>51</v>
      </c>
    </row>
    <row r="9" spans="2:28" ht="57" customHeight="1">
      <c r="B9" s="147" t="s">
        <v>1</v>
      </c>
      <c r="D9" s="151" t="s">
        <v>5</v>
      </c>
      <c r="E9" s="51"/>
      <c r="F9" s="151" t="s">
        <v>65</v>
      </c>
      <c r="G9" s="51"/>
      <c r="H9" s="151" t="s">
        <v>66</v>
      </c>
      <c r="I9" s="51"/>
      <c r="J9" s="151" t="s">
        <v>67</v>
      </c>
      <c r="K9" s="39"/>
      <c r="L9" s="151" t="s">
        <v>5</v>
      </c>
      <c r="M9" s="51"/>
      <c r="N9" s="151" t="s">
        <v>65</v>
      </c>
      <c r="O9" s="51"/>
      <c r="P9" s="151" t="s">
        <v>66</v>
      </c>
      <c r="Q9" s="51"/>
      <c r="R9" s="186" t="s">
        <v>67</v>
      </c>
    </row>
    <row r="10" spans="2:28" ht="21.75" customHeight="1">
      <c r="B10" s="113" t="s">
        <v>182</v>
      </c>
      <c r="D10" s="89">
        <v>77000</v>
      </c>
      <c r="E10" s="6"/>
      <c r="F10" s="89">
        <v>53053161371</v>
      </c>
      <c r="G10" s="6"/>
      <c r="H10" s="89">
        <v>51155776842</v>
      </c>
      <c r="I10" s="6"/>
      <c r="J10" s="89">
        <v>1897384529</v>
      </c>
      <c r="K10" s="6"/>
      <c r="L10" s="89">
        <v>77000</v>
      </c>
      <c r="M10" s="6"/>
      <c r="N10" s="89">
        <v>53053161371</v>
      </c>
      <c r="O10" s="6"/>
      <c r="P10" s="89">
        <v>41621573197</v>
      </c>
      <c r="Q10" s="6"/>
      <c r="R10" s="89">
        <v>11431588174</v>
      </c>
      <c r="V10" s="48">
        <v>6.5500000000000003E-2</v>
      </c>
    </row>
    <row r="11" spans="2:28" ht="21.75" customHeight="1">
      <c r="B11" s="30" t="s">
        <v>157</v>
      </c>
      <c r="D11" s="90">
        <v>41100</v>
      </c>
      <c r="E11" s="6"/>
      <c r="F11" s="90">
        <v>41092427347</v>
      </c>
      <c r="G11" s="6"/>
      <c r="H11" s="90">
        <v>39961930187</v>
      </c>
      <c r="I11" s="6"/>
      <c r="J11" s="90">
        <v>1130497160</v>
      </c>
      <c r="K11" s="6"/>
      <c r="L11" s="90">
        <v>41100</v>
      </c>
      <c r="M11" s="6"/>
      <c r="N11" s="90">
        <v>41092427347</v>
      </c>
      <c r="O11" s="6"/>
      <c r="P11" s="90">
        <v>36572370056</v>
      </c>
      <c r="Q11" s="6"/>
      <c r="R11" s="90">
        <v>4520057291</v>
      </c>
      <c r="V11" s="48">
        <v>5.4600000000000003E-2</v>
      </c>
    </row>
    <row r="12" spans="2:28" ht="21.75" customHeight="1">
      <c r="B12" s="30" t="s">
        <v>185</v>
      </c>
      <c r="D12" s="90">
        <v>22800</v>
      </c>
      <c r="E12" s="6"/>
      <c r="F12" s="90">
        <v>15194152360</v>
      </c>
      <c r="G12" s="6"/>
      <c r="H12" s="90">
        <v>14318722661</v>
      </c>
      <c r="I12" s="6"/>
      <c r="J12" s="90">
        <v>875429699</v>
      </c>
      <c r="K12" s="6"/>
      <c r="L12" s="90">
        <v>22800</v>
      </c>
      <c r="M12" s="6"/>
      <c r="N12" s="90">
        <v>15194152360</v>
      </c>
      <c r="O12" s="6"/>
      <c r="P12" s="90">
        <v>12442289915</v>
      </c>
      <c r="Q12" s="6"/>
      <c r="R12" s="90">
        <v>2751862445</v>
      </c>
      <c r="V12" s="48">
        <v>5.3400000000000003E-2</v>
      </c>
    </row>
    <row r="13" spans="2:28" ht="21.75" customHeight="1">
      <c r="B13" s="30" t="s">
        <v>99</v>
      </c>
      <c r="D13" s="90">
        <v>14491</v>
      </c>
      <c r="E13" s="6"/>
      <c r="F13" s="90">
        <v>12091576365</v>
      </c>
      <c r="G13" s="6"/>
      <c r="H13" s="90">
        <v>11677136441</v>
      </c>
      <c r="I13" s="6"/>
      <c r="J13" s="90">
        <v>414439924</v>
      </c>
      <c r="K13" s="6"/>
      <c r="L13" s="90">
        <v>14491</v>
      </c>
      <c r="M13" s="6"/>
      <c r="N13" s="90">
        <v>12091576365</v>
      </c>
      <c r="O13" s="6"/>
      <c r="P13" s="90">
        <v>10670687087</v>
      </c>
      <c r="Q13" s="6"/>
      <c r="R13" s="90">
        <v>1420889278</v>
      </c>
      <c r="V13" s="48">
        <v>4.36E-2</v>
      </c>
    </row>
    <row r="14" spans="2:28" ht="21.75" customHeight="1">
      <c r="B14" s="30" t="s">
        <v>212</v>
      </c>
      <c r="D14" s="90">
        <v>16000</v>
      </c>
      <c r="E14" s="6"/>
      <c r="F14" s="90">
        <v>15789825575</v>
      </c>
      <c r="G14" s="6"/>
      <c r="H14" s="90">
        <v>15360876122</v>
      </c>
      <c r="I14" s="6"/>
      <c r="J14" s="90">
        <v>428949453</v>
      </c>
      <c r="K14" s="6"/>
      <c r="L14" s="90">
        <v>16000</v>
      </c>
      <c r="M14" s="6"/>
      <c r="N14" s="90">
        <v>15789825575</v>
      </c>
      <c r="O14" s="6"/>
      <c r="P14" s="90">
        <v>15109859157</v>
      </c>
      <c r="Q14" s="6"/>
      <c r="R14" s="90">
        <v>679966418</v>
      </c>
      <c r="V14" s="48">
        <v>2.8000000000000001E-2</v>
      </c>
    </row>
    <row r="15" spans="2:28" ht="21.75" customHeight="1">
      <c r="B15" s="30" t="s">
        <v>188</v>
      </c>
      <c r="D15" s="90">
        <v>5000</v>
      </c>
      <c r="E15" s="6"/>
      <c r="F15" s="90">
        <v>4865542960</v>
      </c>
      <c r="G15" s="6"/>
      <c r="H15" s="90">
        <v>4649247171</v>
      </c>
      <c r="I15" s="6"/>
      <c r="J15" s="90">
        <v>216295789</v>
      </c>
      <c r="K15" s="6"/>
      <c r="L15" s="90">
        <v>5000</v>
      </c>
      <c r="M15" s="6"/>
      <c r="N15" s="90">
        <v>4865542960</v>
      </c>
      <c r="O15" s="6"/>
      <c r="P15" s="90">
        <v>4227403644</v>
      </c>
      <c r="Q15" s="6"/>
      <c r="R15" s="90">
        <v>638139316</v>
      </c>
      <c r="V15" s="48">
        <v>2.2200000000000001E-2</v>
      </c>
    </row>
    <row r="16" spans="2:28" ht="21.75" customHeight="1">
      <c r="B16" s="30" t="s">
        <v>162</v>
      </c>
      <c r="D16" s="90">
        <v>7200</v>
      </c>
      <c r="E16" s="6"/>
      <c r="F16" s="90">
        <v>7113073721</v>
      </c>
      <c r="G16" s="6"/>
      <c r="H16" s="90">
        <v>6942421458</v>
      </c>
      <c r="I16" s="6"/>
      <c r="J16" s="90">
        <v>170652263</v>
      </c>
      <c r="K16" s="6"/>
      <c r="L16" s="90">
        <v>7200</v>
      </c>
      <c r="M16" s="6"/>
      <c r="N16" s="90">
        <v>7113073721</v>
      </c>
      <c r="O16" s="6"/>
      <c r="P16" s="90">
        <v>6478825500</v>
      </c>
      <c r="Q16" s="6"/>
      <c r="R16" s="90">
        <v>634248221</v>
      </c>
      <c r="V16" s="48">
        <v>1.9199999999999998E-2</v>
      </c>
    </row>
    <row r="17" spans="2:52" ht="21.75" customHeight="1">
      <c r="B17" s="30" t="s">
        <v>104</v>
      </c>
      <c r="D17" s="90">
        <v>8000</v>
      </c>
      <c r="E17" s="6"/>
      <c r="F17" s="90">
        <v>8032263888</v>
      </c>
      <c r="G17" s="6"/>
      <c r="H17" s="90">
        <v>7955069882</v>
      </c>
      <c r="I17" s="6"/>
      <c r="J17" s="90">
        <v>77194006</v>
      </c>
      <c r="K17" s="6"/>
      <c r="L17" s="90">
        <v>8000</v>
      </c>
      <c r="M17" s="6"/>
      <c r="N17" s="90">
        <v>8032263888</v>
      </c>
      <c r="O17" s="6"/>
      <c r="P17" s="90">
        <v>7598622500</v>
      </c>
      <c r="Q17" s="6"/>
      <c r="R17" s="90">
        <v>433641388</v>
      </c>
      <c r="V17" s="48">
        <v>1.38E-2</v>
      </c>
    </row>
    <row r="18" spans="2:52" ht="21.75" customHeight="1">
      <c r="B18" s="30" t="s">
        <v>230</v>
      </c>
      <c r="D18" s="90">
        <v>5000</v>
      </c>
      <c r="E18" s="6"/>
      <c r="F18" s="90">
        <v>4752843390</v>
      </c>
      <c r="G18" s="6"/>
      <c r="H18" s="90">
        <v>4558703585</v>
      </c>
      <c r="I18" s="6"/>
      <c r="J18" s="90">
        <v>194139805</v>
      </c>
      <c r="K18" s="6"/>
      <c r="L18" s="90">
        <v>5000</v>
      </c>
      <c r="M18" s="6"/>
      <c r="N18" s="90">
        <v>4752843390</v>
      </c>
      <c r="O18" s="6"/>
      <c r="P18" s="90">
        <v>4403297952</v>
      </c>
      <c r="Q18" s="6"/>
      <c r="R18" s="90">
        <v>349545438</v>
      </c>
      <c r="V18" s="48">
        <v>1.32E-2</v>
      </c>
    </row>
    <row r="19" spans="2:52" ht="21.75" customHeight="1">
      <c r="B19" s="30" t="s">
        <v>208</v>
      </c>
      <c r="D19" s="90">
        <v>5000</v>
      </c>
      <c r="E19" s="6"/>
      <c r="F19" s="90">
        <v>4851490507</v>
      </c>
      <c r="G19" s="6"/>
      <c r="H19" s="90">
        <v>4679076763</v>
      </c>
      <c r="I19" s="6"/>
      <c r="J19" s="90">
        <v>172413744</v>
      </c>
      <c r="K19" s="6"/>
      <c r="L19" s="90">
        <v>5000</v>
      </c>
      <c r="M19" s="6"/>
      <c r="N19" s="90">
        <v>4851490507</v>
      </c>
      <c r="O19" s="6"/>
      <c r="P19" s="90">
        <v>4578329670</v>
      </c>
      <c r="Q19" s="6"/>
      <c r="R19" s="90">
        <v>273160837</v>
      </c>
      <c r="V19" s="48">
        <v>1.21E-2</v>
      </c>
    </row>
    <row r="20" spans="2:52" ht="21.75" customHeight="1">
      <c r="B20" s="30" t="s">
        <v>151</v>
      </c>
      <c r="D20" s="90">
        <v>2196</v>
      </c>
      <c r="E20" s="6"/>
      <c r="F20" s="90">
        <v>1645045997</v>
      </c>
      <c r="G20" s="6"/>
      <c r="H20" s="90">
        <v>1561801944</v>
      </c>
      <c r="I20" s="6"/>
      <c r="J20" s="90">
        <v>83244053</v>
      </c>
      <c r="K20" s="6"/>
      <c r="L20" s="90">
        <v>2196</v>
      </c>
      <c r="M20" s="6"/>
      <c r="N20" s="90">
        <v>1645045997</v>
      </c>
      <c r="O20" s="6"/>
      <c r="P20" s="90">
        <v>1414428748</v>
      </c>
      <c r="Q20" s="6"/>
      <c r="R20" s="90">
        <v>230617249</v>
      </c>
      <c r="V20" s="48">
        <v>1.14E-2</v>
      </c>
    </row>
    <row r="21" spans="2:52" ht="21.75" customHeight="1">
      <c r="B21" s="30" t="s">
        <v>101</v>
      </c>
      <c r="D21" s="90">
        <v>2810</v>
      </c>
      <c r="E21" s="6"/>
      <c r="F21" s="90">
        <v>2254947796</v>
      </c>
      <c r="G21" s="6"/>
      <c r="H21" s="90">
        <v>2135176399</v>
      </c>
      <c r="I21" s="6"/>
      <c r="J21" s="90">
        <v>119771397</v>
      </c>
      <c r="K21" s="6"/>
      <c r="L21" s="90">
        <v>2810</v>
      </c>
      <c r="M21" s="6"/>
      <c r="N21" s="90">
        <v>2254947796</v>
      </c>
      <c r="O21" s="6"/>
      <c r="P21" s="90">
        <v>2065204332</v>
      </c>
      <c r="Q21" s="6"/>
      <c r="R21" s="90">
        <v>189743464</v>
      </c>
      <c r="V21" s="48">
        <v>8.8999999999999999E-3</v>
      </c>
    </row>
    <row r="22" spans="2:52" ht="21.75" customHeight="1">
      <c r="B22" s="30" t="s">
        <v>195</v>
      </c>
      <c r="D22" s="90">
        <v>170000</v>
      </c>
      <c r="E22" s="6"/>
      <c r="F22" s="90">
        <v>3672120105</v>
      </c>
      <c r="G22" s="6"/>
      <c r="H22" s="90">
        <v>3946875527</v>
      </c>
      <c r="I22" s="6"/>
      <c r="J22" s="90">
        <v>-274755422</v>
      </c>
      <c r="K22" s="6"/>
      <c r="L22" s="90">
        <v>170000</v>
      </c>
      <c r="M22" s="6"/>
      <c r="N22" s="90">
        <v>3672120105</v>
      </c>
      <c r="O22" s="6"/>
      <c r="P22" s="90">
        <v>3523410226</v>
      </c>
      <c r="Q22" s="6"/>
      <c r="R22" s="90">
        <v>148709879</v>
      </c>
      <c r="V22" s="48">
        <v>8.3999999999999995E-3</v>
      </c>
    </row>
    <row r="23" spans="2:52" ht="21.75" customHeight="1">
      <c r="B23" s="30" t="s">
        <v>198</v>
      </c>
      <c r="D23" s="90">
        <v>2000</v>
      </c>
      <c r="E23" s="6"/>
      <c r="F23" s="90">
        <v>1961438424</v>
      </c>
      <c r="G23" s="6"/>
      <c r="H23" s="90">
        <v>1940142285</v>
      </c>
      <c r="I23" s="6"/>
      <c r="J23" s="90">
        <v>21296139</v>
      </c>
      <c r="K23" s="6"/>
      <c r="L23" s="90">
        <v>2000</v>
      </c>
      <c r="M23" s="6"/>
      <c r="N23" s="90">
        <v>1961438424</v>
      </c>
      <c r="O23" s="6"/>
      <c r="P23" s="90">
        <v>1817269847</v>
      </c>
      <c r="Q23" s="6"/>
      <c r="R23" s="90">
        <v>144168577</v>
      </c>
      <c r="V23" s="48">
        <v>7.9000000000000008E-3</v>
      </c>
    </row>
    <row r="24" spans="2:52" ht="21.75" customHeight="1">
      <c r="B24" s="30" t="s">
        <v>103</v>
      </c>
      <c r="D24" s="90">
        <v>1100</v>
      </c>
      <c r="E24" s="6"/>
      <c r="F24" s="90">
        <v>853595957</v>
      </c>
      <c r="G24" s="6"/>
      <c r="H24" s="90">
        <v>812163168</v>
      </c>
      <c r="I24" s="6"/>
      <c r="J24" s="90">
        <v>41432789</v>
      </c>
      <c r="K24" s="6"/>
      <c r="L24" s="90">
        <v>1100</v>
      </c>
      <c r="M24" s="6"/>
      <c r="N24" s="90">
        <v>853595957</v>
      </c>
      <c r="O24" s="6"/>
      <c r="P24" s="90">
        <v>740635193</v>
      </c>
      <c r="Q24" s="6"/>
      <c r="R24" s="90">
        <v>112960764</v>
      </c>
      <c r="V24" s="48">
        <v>7.7999999999999996E-3</v>
      </c>
    </row>
    <row r="25" spans="2:52" ht="21.75" customHeight="1">
      <c r="B25" s="30" t="s">
        <v>203</v>
      </c>
      <c r="D25" s="90">
        <v>10000</v>
      </c>
      <c r="E25" s="6"/>
      <c r="F25" s="90">
        <v>91154385</v>
      </c>
      <c r="G25" s="6"/>
      <c r="H25" s="90">
        <v>-12841569</v>
      </c>
      <c r="I25" s="6"/>
      <c r="J25" s="90">
        <v>103995954</v>
      </c>
      <c r="K25" s="6"/>
      <c r="L25" s="90">
        <v>10000</v>
      </c>
      <c r="M25" s="6"/>
      <c r="N25" s="90">
        <v>91154385</v>
      </c>
      <c r="O25" s="6"/>
      <c r="P25" s="90">
        <v>90559992</v>
      </c>
      <c r="Q25" s="6"/>
      <c r="R25" s="90">
        <v>594393</v>
      </c>
      <c r="V25" s="48">
        <v>6.6E-3</v>
      </c>
    </row>
    <row r="26" spans="2:52" ht="21.75" customHeight="1">
      <c r="B26" s="30" t="s">
        <v>155</v>
      </c>
      <c r="D26" s="90">
        <v>464</v>
      </c>
      <c r="E26" s="6"/>
      <c r="F26" s="90">
        <v>1825123</v>
      </c>
      <c r="G26" s="6"/>
      <c r="H26" s="90">
        <v>1825123</v>
      </c>
      <c r="I26" s="6"/>
      <c r="J26" s="90">
        <v>0</v>
      </c>
      <c r="K26" s="6"/>
      <c r="L26" s="90">
        <v>464</v>
      </c>
      <c r="M26" s="6"/>
      <c r="N26" s="90">
        <v>1825123</v>
      </c>
      <c r="O26" s="6"/>
      <c r="P26" s="90">
        <v>1825123</v>
      </c>
      <c r="Q26" s="6"/>
      <c r="R26" s="90">
        <v>0</v>
      </c>
      <c r="V26" s="48">
        <v>5.1000000000000004E-3</v>
      </c>
    </row>
    <row r="27" spans="2:52" ht="21.75" customHeight="1">
      <c r="B27" s="30" t="s">
        <v>152</v>
      </c>
      <c r="D27" s="90">
        <v>36434</v>
      </c>
      <c r="E27" s="6"/>
      <c r="F27" s="90">
        <v>2897377416</v>
      </c>
      <c r="G27" s="6"/>
      <c r="H27" s="90">
        <v>2897377416</v>
      </c>
      <c r="I27" s="6"/>
      <c r="J27" s="90">
        <v>0</v>
      </c>
      <c r="K27" s="6"/>
      <c r="L27" s="90">
        <v>36434</v>
      </c>
      <c r="M27" s="6"/>
      <c r="N27" s="90">
        <v>2897377416</v>
      </c>
      <c r="O27" s="6"/>
      <c r="P27" s="90">
        <v>2920918607</v>
      </c>
      <c r="Q27" s="6"/>
      <c r="R27" s="90">
        <v>-23541191</v>
      </c>
      <c r="V27" s="48">
        <v>4.1000000000000003E-3</v>
      </c>
    </row>
    <row r="28" spans="2:52" ht="21.75" customHeight="1">
      <c r="B28" s="30" t="s">
        <v>204</v>
      </c>
      <c r="D28" s="90">
        <v>300000</v>
      </c>
      <c r="E28" s="6"/>
      <c r="F28" s="90">
        <v>6751587600</v>
      </c>
      <c r="G28" s="6"/>
      <c r="H28" s="90">
        <v>8036894250</v>
      </c>
      <c r="I28" s="6"/>
      <c r="J28" s="90">
        <v>-1285306650</v>
      </c>
      <c r="K28" s="6"/>
      <c r="L28" s="90">
        <v>300000</v>
      </c>
      <c r="M28" s="6"/>
      <c r="N28" s="90">
        <v>6751587600</v>
      </c>
      <c r="O28" s="6"/>
      <c r="P28" s="90">
        <v>7251562494</v>
      </c>
      <c r="Q28" s="6"/>
      <c r="R28" s="90">
        <v>-499974894</v>
      </c>
      <c r="V28" s="48">
        <v>2.7000000000000001E-3</v>
      </c>
    </row>
    <row r="29" spans="2:52" ht="21.75" customHeight="1">
      <c r="B29" s="30" t="s">
        <v>240</v>
      </c>
      <c r="D29" s="90">
        <v>40000</v>
      </c>
      <c r="E29" s="6"/>
      <c r="F29" s="90">
        <v>3686732640</v>
      </c>
      <c r="G29" s="6"/>
      <c r="H29" s="90">
        <v>4413184380</v>
      </c>
      <c r="I29" s="6"/>
      <c r="J29" s="90">
        <v>-726451740</v>
      </c>
      <c r="K29" s="6"/>
      <c r="L29" s="90">
        <v>40000</v>
      </c>
      <c r="M29" s="6"/>
      <c r="N29" s="90">
        <v>3686732640</v>
      </c>
      <c r="O29" s="6"/>
      <c r="P29" s="90">
        <v>4285691620</v>
      </c>
      <c r="Q29" s="6"/>
      <c r="R29" s="90">
        <v>-598958980</v>
      </c>
      <c r="V29" s="48">
        <v>1.6999999999999999E-3</v>
      </c>
    </row>
    <row r="30" spans="2:52" ht="21.75" customHeight="1">
      <c r="B30" s="30" t="s">
        <v>178</v>
      </c>
      <c r="D30" s="90">
        <v>520000</v>
      </c>
      <c r="E30" s="6"/>
      <c r="F30" s="90">
        <v>4838240160</v>
      </c>
      <c r="G30" s="6"/>
      <c r="H30" s="90">
        <v>5329300860</v>
      </c>
      <c r="I30" s="6"/>
      <c r="J30" s="90">
        <v>-491060700</v>
      </c>
      <c r="K30" s="6"/>
      <c r="L30" s="90">
        <v>520000</v>
      </c>
      <c r="M30" s="6"/>
      <c r="N30" s="90">
        <v>4838240160</v>
      </c>
      <c r="O30" s="6"/>
      <c r="P30" s="90">
        <v>5716980360</v>
      </c>
      <c r="Q30" s="6"/>
      <c r="R30" s="90">
        <v>-878740200</v>
      </c>
      <c r="V30" s="48">
        <v>1.4E-3</v>
      </c>
    </row>
    <row r="31" spans="2:52" ht="21.75" customHeight="1">
      <c r="B31" s="30" t="s">
        <v>14</v>
      </c>
      <c r="D31" s="90">
        <v>1132075</v>
      </c>
      <c r="E31" s="6"/>
      <c r="F31" s="90">
        <v>5626695768</v>
      </c>
      <c r="G31" s="6"/>
      <c r="H31" s="90">
        <v>5581682202</v>
      </c>
      <c r="I31" s="6"/>
      <c r="J31" s="90">
        <v>45013566</v>
      </c>
      <c r="K31" s="6"/>
      <c r="L31" s="90">
        <v>1132075</v>
      </c>
      <c r="M31" s="6"/>
      <c r="N31" s="90">
        <v>5626695768</v>
      </c>
      <c r="O31" s="6"/>
      <c r="P31" s="90">
        <v>6628247615</v>
      </c>
      <c r="Q31" s="6"/>
      <c r="R31" s="90">
        <v>-1001551846</v>
      </c>
      <c r="V31" s="48">
        <v>6.9999999999999999E-4</v>
      </c>
      <c r="AJ31" s="30"/>
      <c r="AL31" s="90"/>
      <c r="AM31" s="6"/>
      <c r="AN31" s="90"/>
      <c r="AO31" s="6"/>
      <c r="AP31" s="90"/>
      <c r="AQ31" s="6"/>
      <c r="AR31" s="90"/>
      <c r="AS31" s="6"/>
      <c r="AT31" s="90"/>
      <c r="AU31" s="6"/>
      <c r="AV31" s="90"/>
      <c r="AW31" s="6"/>
      <c r="AX31" s="90"/>
      <c r="AY31" s="6"/>
      <c r="AZ31" s="90"/>
    </row>
    <row r="32" spans="2:52" ht="21.75" customHeight="1">
      <c r="B32" s="30" t="s">
        <v>227</v>
      </c>
      <c r="D32" s="90">
        <v>150000</v>
      </c>
      <c r="E32" s="6"/>
      <c r="F32" s="90">
        <v>4267456650</v>
      </c>
      <c r="G32" s="6"/>
      <c r="H32" s="90">
        <v>4892217075</v>
      </c>
      <c r="I32" s="6"/>
      <c r="J32" s="90">
        <v>-624760425</v>
      </c>
      <c r="K32" s="6"/>
      <c r="L32" s="90">
        <v>150000</v>
      </c>
      <c r="M32" s="6"/>
      <c r="N32" s="90">
        <v>4267456650</v>
      </c>
      <c r="O32" s="6"/>
      <c r="P32" s="90">
        <v>5348283157</v>
      </c>
      <c r="Q32" s="6"/>
      <c r="R32" s="90">
        <v>-1080826507</v>
      </c>
      <c r="V32" s="48">
        <v>0</v>
      </c>
      <c r="AJ32" s="30"/>
      <c r="AL32" s="90"/>
      <c r="AM32" s="6"/>
      <c r="AN32" s="90"/>
      <c r="AO32" s="6"/>
      <c r="AP32" s="90"/>
      <c r="AQ32" s="6"/>
      <c r="AR32" s="90"/>
      <c r="AS32" s="6"/>
      <c r="AT32" s="90"/>
      <c r="AU32" s="6"/>
      <c r="AV32" s="90"/>
      <c r="AW32" s="6"/>
      <c r="AX32" s="90"/>
      <c r="AY32" s="6"/>
      <c r="AZ32" s="90"/>
    </row>
    <row r="33" spans="2:52" ht="21.75" customHeight="1">
      <c r="B33" s="30" t="s">
        <v>239</v>
      </c>
      <c r="D33" s="90">
        <v>2900000</v>
      </c>
      <c r="E33" s="6"/>
      <c r="F33" s="90">
        <v>12658133295</v>
      </c>
      <c r="G33" s="6"/>
      <c r="H33" s="90">
        <v>12676356263</v>
      </c>
      <c r="I33" s="6"/>
      <c r="J33" s="90">
        <v>-18222968</v>
      </c>
      <c r="K33" s="6"/>
      <c r="L33" s="90">
        <v>2900000</v>
      </c>
      <c r="M33" s="6"/>
      <c r="N33" s="90">
        <v>12658133295</v>
      </c>
      <c r="O33" s="6"/>
      <c r="P33" s="90">
        <v>13803820221</v>
      </c>
      <c r="Q33" s="6"/>
      <c r="R33" s="90">
        <v>-1145686926</v>
      </c>
      <c r="V33" s="48"/>
      <c r="AJ33" s="30"/>
      <c r="AL33" s="90"/>
      <c r="AM33" s="6"/>
      <c r="AN33" s="90"/>
      <c r="AO33" s="6"/>
      <c r="AP33" s="90"/>
      <c r="AQ33" s="6"/>
      <c r="AR33" s="90"/>
      <c r="AS33" s="6"/>
      <c r="AT33" s="90"/>
      <c r="AU33" s="6"/>
      <c r="AV33" s="90"/>
      <c r="AW33" s="6"/>
      <c r="AX33" s="90"/>
      <c r="AY33" s="6"/>
      <c r="AZ33" s="90"/>
    </row>
    <row r="34" spans="2:52" ht="21.75" customHeight="1">
      <c r="B34" s="30" t="s">
        <v>194</v>
      </c>
      <c r="D34" s="90">
        <v>27000</v>
      </c>
      <c r="E34" s="6"/>
      <c r="F34" s="90">
        <v>3409939417</v>
      </c>
      <c r="G34" s="6"/>
      <c r="H34" s="90">
        <v>3391151872</v>
      </c>
      <c r="I34" s="6"/>
      <c r="J34" s="90">
        <v>18787545</v>
      </c>
      <c r="K34" s="6"/>
      <c r="L34" s="90">
        <v>27000</v>
      </c>
      <c r="M34" s="6"/>
      <c r="N34" s="90">
        <v>3409939417</v>
      </c>
      <c r="O34" s="6"/>
      <c r="P34" s="90">
        <v>5005538772</v>
      </c>
      <c r="Q34" s="6"/>
      <c r="R34" s="90">
        <v>-1595599354</v>
      </c>
      <c r="V34" s="48"/>
      <c r="AJ34" s="30"/>
      <c r="AL34" s="90"/>
      <c r="AM34" s="6"/>
      <c r="AN34" s="90"/>
      <c r="AO34" s="6"/>
      <c r="AP34" s="90"/>
      <c r="AQ34" s="6"/>
      <c r="AR34" s="90"/>
      <c r="AS34" s="6"/>
      <c r="AT34" s="90"/>
      <c r="AU34" s="6"/>
      <c r="AV34" s="90"/>
      <c r="AW34" s="6"/>
      <c r="AX34" s="90"/>
      <c r="AY34" s="6"/>
      <c r="AZ34" s="90"/>
    </row>
    <row r="35" spans="2:52" ht="21.75" customHeight="1">
      <c r="B35" s="30" t="s">
        <v>226</v>
      </c>
      <c r="D35" s="90">
        <v>200000</v>
      </c>
      <c r="E35" s="6"/>
      <c r="F35" s="90">
        <v>6948409500</v>
      </c>
      <c r="G35" s="6"/>
      <c r="H35" s="90">
        <v>7982221500</v>
      </c>
      <c r="I35" s="6"/>
      <c r="J35" s="90">
        <v>-1033812000</v>
      </c>
      <c r="K35" s="6"/>
      <c r="L35" s="90">
        <v>200000</v>
      </c>
      <c r="M35" s="6"/>
      <c r="N35" s="90">
        <v>6948409500</v>
      </c>
      <c r="O35" s="6"/>
      <c r="P35" s="90">
        <v>9123132452</v>
      </c>
      <c r="Q35" s="6"/>
      <c r="R35" s="90">
        <v>-2174722952</v>
      </c>
      <c r="V35" s="48"/>
      <c r="AJ35" s="30"/>
      <c r="AL35" s="90"/>
      <c r="AM35" s="6"/>
      <c r="AN35" s="90"/>
      <c r="AO35" s="6"/>
      <c r="AP35" s="90"/>
      <c r="AQ35" s="6"/>
      <c r="AR35" s="90"/>
      <c r="AS35" s="6"/>
      <c r="AT35" s="90"/>
      <c r="AU35" s="6"/>
      <c r="AV35" s="90"/>
      <c r="AW35" s="6"/>
      <c r="AX35" s="90"/>
      <c r="AY35" s="6"/>
      <c r="AZ35" s="90"/>
    </row>
    <row r="36" spans="2:52" ht="21.75" customHeight="1">
      <c r="B36" s="30" t="s">
        <v>180</v>
      </c>
      <c r="D36" s="90">
        <v>400000</v>
      </c>
      <c r="E36" s="6"/>
      <c r="F36" s="90">
        <v>8735711400</v>
      </c>
      <c r="G36" s="6"/>
      <c r="H36" s="90">
        <v>8556782400</v>
      </c>
      <c r="I36" s="6"/>
      <c r="J36" s="90">
        <v>178929000</v>
      </c>
      <c r="K36" s="6"/>
      <c r="L36" s="90">
        <v>400000</v>
      </c>
      <c r="M36" s="6"/>
      <c r="N36" s="90">
        <v>8735711400</v>
      </c>
      <c r="O36" s="6"/>
      <c r="P36" s="90">
        <v>12815292600</v>
      </c>
      <c r="Q36" s="6"/>
      <c r="R36" s="90">
        <v>-4079581200</v>
      </c>
      <c r="V36" s="48"/>
      <c r="AJ36" s="30"/>
      <c r="AL36" s="90"/>
      <c r="AM36" s="6"/>
      <c r="AN36" s="90"/>
      <c r="AO36" s="6"/>
      <c r="AP36" s="90"/>
      <c r="AQ36" s="6"/>
      <c r="AR36" s="90"/>
      <c r="AS36" s="6"/>
      <c r="AT36" s="90"/>
      <c r="AU36" s="6"/>
      <c r="AV36" s="90"/>
      <c r="AW36" s="6"/>
      <c r="AX36" s="90"/>
      <c r="AY36" s="6"/>
      <c r="AZ36" s="90"/>
    </row>
    <row r="37" spans="2:52" ht="21.75" customHeight="1">
      <c r="D37" s="90"/>
      <c r="E37" s="6"/>
      <c r="F37" s="90"/>
      <c r="G37" s="6"/>
      <c r="H37" s="90"/>
      <c r="I37" s="6"/>
      <c r="J37" s="90"/>
      <c r="K37" s="6"/>
      <c r="L37" s="90">
        <v>0</v>
      </c>
      <c r="M37" s="6"/>
      <c r="N37" s="90"/>
      <c r="O37" s="6"/>
      <c r="P37" s="90"/>
      <c r="Q37" s="6"/>
      <c r="R37" s="90"/>
      <c r="V37" s="48">
        <v>-2.8E-3</v>
      </c>
      <c r="AJ37" s="30"/>
      <c r="AL37" s="90"/>
      <c r="AM37" s="6"/>
      <c r="AN37" s="90"/>
      <c r="AO37" s="6"/>
      <c r="AP37" s="90"/>
      <c r="AQ37" s="6"/>
      <c r="AR37" s="90"/>
      <c r="AS37" s="6"/>
      <c r="AT37" s="90"/>
      <c r="AU37" s="6"/>
      <c r="AV37" s="90"/>
      <c r="AW37" s="6"/>
      <c r="AX37" s="90"/>
      <c r="AY37" s="6"/>
      <c r="AZ37" s="90"/>
    </row>
    <row r="38" spans="2:52" ht="21.75" thickBot="1">
      <c r="B38" s="47" t="s">
        <v>84</v>
      </c>
      <c r="D38" s="91">
        <f>SUM(D10:D36)</f>
        <v>6095670</v>
      </c>
      <c r="E38" s="6"/>
      <c r="F38" s="91">
        <f>SUM(F10:F36)</f>
        <v>237136769117</v>
      </c>
      <c r="G38" s="6"/>
      <c r="H38" s="91">
        <f>SUM(H10:H36)</f>
        <v>235401272207</v>
      </c>
      <c r="I38" s="6"/>
      <c r="J38" s="91">
        <f>SUM(J10:J36)</f>
        <v>1735496910</v>
      </c>
      <c r="K38" s="6"/>
      <c r="L38" s="91">
        <f>SUM(L10:L37)</f>
        <v>6095670</v>
      </c>
      <c r="M38" s="6"/>
      <c r="N38" s="91">
        <f>SUM(N10:N36)</f>
        <v>237136769117</v>
      </c>
      <c r="O38" s="6"/>
      <c r="P38" s="91">
        <f>SUM(P10:P36)</f>
        <v>226256060037</v>
      </c>
      <c r="Q38" s="6"/>
      <c r="R38" s="91">
        <f>SUM(R10:R36)</f>
        <v>10880709082</v>
      </c>
      <c r="V38" s="48">
        <v>-6.1000000000000004E-3</v>
      </c>
      <c r="AJ38" s="30"/>
      <c r="AL38" s="90"/>
      <c r="AM38" s="6"/>
      <c r="AN38" s="90"/>
      <c r="AO38" s="6"/>
      <c r="AP38" s="90"/>
      <c r="AQ38" s="6"/>
      <c r="AR38" s="90"/>
      <c r="AS38" s="6"/>
      <c r="AT38" s="90"/>
      <c r="AU38" s="6"/>
      <c r="AV38" s="90"/>
      <c r="AW38" s="6"/>
      <c r="AX38" s="90"/>
      <c r="AY38" s="6"/>
      <c r="AZ38" s="90"/>
    </row>
    <row r="39" spans="2:52" ht="21.75" thickTop="1">
      <c r="AJ39" s="30"/>
      <c r="AL39" s="90"/>
      <c r="AM39" s="6"/>
      <c r="AN39" s="90"/>
      <c r="AO39" s="6"/>
      <c r="AP39" s="90"/>
      <c r="AQ39" s="6"/>
      <c r="AR39" s="90"/>
      <c r="AS39" s="6"/>
      <c r="AT39" s="90"/>
      <c r="AU39" s="6"/>
      <c r="AV39" s="90"/>
      <c r="AW39" s="6"/>
      <c r="AX39" s="90"/>
      <c r="AY39" s="6"/>
      <c r="AZ39" s="90"/>
    </row>
    <row r="40" spans="2:52" ht="30">
      <c r="J40" s="58">
        <v>12</v>
      </c>
      <c r="L40" s="29"/>
      <c r="V40" s="4">
        <f>SUM(V10:V38)</f>
        <v>0.38339999999999996</v>
      </c>
      <c r="AJ40" s="30"/>
      <c r="AL40" s="90"/>
      <c r="AM40" s="6"/>
      <c r="AN40" s="90"/>
      <c r="AO40" s="6"/>
      <c r="AP40" s="90"/>
      <c r="AQ40" s="6"/>
      <c r="AR40" s="90"/>
      <c r="AS40" s="6"/>
      <c r="AT40" s="90"/>
      <c r="AU40" s="6"/>
      <c r="AV40" s="90"/>
      <c r="AW40" s="6"/>
      <c r="AX40" s="90"/>
      <c r="AY40" s="6"/>
      <c r="AZ40" s="90"/>
    </row>
    <row r="41" spans="2:52">
      <c r="AJ41" s="30"/>
      <c r="AL41" s="90"/>
      <c r="AM41" s="6"/>
      <c r="AN41" s="90"/>
      <c r="AO41" s="6"/>
      <c r="AP41" s="90"/>
      <c r="AQ41" s="6"/>
      <c r="AR41" s="90"/>
      <c r="AS41" s="6"/>
      <c r="AT41" s="90"/>
      <c r="AU41" s="6"/>
      <c r="AV41" s="90"/>
      <c r="AW41" s="6"/>
      <c r="AX41" s="90"/>
      <c r="AY41" s="6"/>
      <c r="AZ41" s="90"/>
    </row>
    <row r="42" spans="2:52">
      <c r="AJ42" s="30"/>
      <c r="AL42" s="90"/>
      <c r="AM42" s="6"/>
      <c r="AN42" s="90"/>
      <c r="AO42" s="6"/>
      <c r="AP42" s="90"/>
      <c r="AQ42" s="6"/>
      <c r="AR42" s="90"/>
      <c r="AS42" s="6"/>
      <c r="AT42" s="90"/>
      <c r="AU42" s="6"/>
      <c r="AV42" s="90"/>
      <c r="AW42" s="6"/>
      <c r="AX42" s="90"/>
      <c r="AY42" s="6"/>
      <c r="AZ42" s="90"/>
    </row>
    <row r="43" spans="2:52">
      <c r="AJ43" s="30"/>
      <c r="AL43" s="90"/>
      <c r="AM43" s="6"/>
      <c r="AN43" s="90"/>
      <c r="AO43" s="6"/>
      <c r="AP43" s="90"/>
      <c r="AQ43" s="6"/>
      <c r="AR43" s="90"/>
      <c r="AS43" s="6"/>
      <c r="AT43" s="90"/>
      <c r="AU43" s="6"/>
      <c r="AV43" s="90"/>
      <c r="AW43" s="6"/>
      <c r="AX43" s="90"/>
      <c r="AY43" s="6"/>
      <c r="AZ43" s="90"/>
    </row>
    <row r="44" spans="2:52">
      <c r="AJ44" s="30"/>
      <c r="AL44" s="90"/>
      <c r="AM44" s="6"/>
      <c r="AN44" s="90"/>
      <c r="AO44" s="6"/>
      <c r="AP44" s="90"/>
      <c r="AQ44" s="6"/>
      <c r="AR44" s="90"/>
      <c r="AS44" s="6"/>
      <c r="AT44" s="90"/>
      <c r="AU44" s="6"/>
      <c r="AV44" s="90"/>
      <c r="AW44" s="6"/>
      <c r="AX44" s="90"/>
      <c r="AY44" s="6"/>
      <c r="AZ44" s="90"/>
    </row>
    <row r="45" spans="2:52">
      <c r="AJ45" s="30"/>
      <c r="AL45" s="90"/>
      <c r="AM45" s="6"/>
      <c r="AN45" s="90"/>
      <c r="AO45" s="6"/>
      <c r="AP45" s="90"/>
      <c r="AQ45" s="6"/>
      <c r="AR45" s="90"/>
      <c r="AS45" s="6"/>
      <c r="AT45" s="90"/>
      <c r="AU45" s="6"/>
      <c r="AV45" s="90"/>
      <c r="AW45" s="6"/>
      <c r="AX45" s="90"/>
      <c r="AY45" s="6"/>
      <c r="AZ45" s="90"/>
    </row>
    <row r="46" spans="2:52">
      <c r="AJ46" s="30"/>
      <c r="AL46" s="90"/>
      <c r="AM46" s="6"/>
      <c r="AN46" s="90"/>
      <c r="AO46" s="6"/>
      <c r="AP46" s="90"/>
      <c r="AQ46" s="6"/>
      <c r="AR46" s="90"/>
      <c r="AS46" s="6"/>
      <c r="AT46" s="90"/>
      <c r="AU46" s="6"/>
      <c r="AV46" s="90"/>
      <c r="AW46" s="6"/>
      <c r="AX46" s="90"/>
      <c r="AY46" s="6"/>
      <c r="AZ46" s="90"/>
    </row>
    <row r="47" spans="2:52">
      <c r="AJ47" s="30"/>
      <c r="AL47" s="90"/>
      <c r="AM47" s="6"/>
      <c r="AN47" s="90"/>
      <c r="AO47" s="6"/>
      <c r="AP47" s="90"/>
      <c r="AQ47" s="6"/>
      <c r="AR47" s="90"/>
      <c r="AS47" s="6"/>
      <c r="AT47" s="90"/>
      <c r="AU47" s="6"/>
      <c r="AV47" s="90"/>
      <c r="AW47" s="6"/>
      <c r="AX47" s="90"/>
      <c r="AY47" s="6"/>
      <c r="AZ47" s="90"/>
    </row>
    <row r="48" spans="2:52">
      <c r="AJ48" s="30"/>
      <c r="AL48" s="90"/>
      <c r="AM48" s="6"/>
      <c r="AN48" s="90"/>
      <c r="AO48" s="6"/>
      <c r="AP48" s="90"/>
      <c r="AQ48" s="6"/>
      <c r="AR48" s="90"/>
      <c r="AS48" s="6"/>
      <c r="AT48" s="90"/>
      <c r="AU48" s="6"/>
      <c r="AV48" s="90"/>
      <c r="AW48" s="6"/>
      <c r="AX48" s="90"/>
      <c r="AY48" s="6"/>
      <c r="AZ48" s="90"/>
    </row>
    <row r="49" spans="36:52">
      <c r="AJ49" s="30"/>
      <c r="AL49" s="90"/>
      <c r="AM49" s="6"/>
      <c r="AN49" s="90"/>
      <c r="AO49" s="6"/>
      <c r="AP49" s="90"/>
      <c r="AQ49" s="6"/>
      <c r="AR49" s="90"/>
      <c r="AS49" s="6"/>
      <c r="AT49" s="90"/>
      <c r="AU49" s="6"/>
      <c r="AV49" s="90"/>
      <c r="AW49" s="6"/>
      <c r="AX49" s="90"/>
      <c r="AY49" s="6"/>
      <c r="AZ49" s="90"/>
    </row>
    <row r="50" spans="36:52">
      <c r="AJ50" s="30"/>
      <c r="AL50" s="90"/>
      <c r="AM50" s="6"/>
      <c r="AN50" s="90"/>
      <c r="AO50" s="6"/>
      <c r="AP50" s="90"/>
      <c r="AQ50" s="6"/>
      <c r="AR50" s="90"/>
      <c r="AS50" s="6"/>
      <c r="AT50" s="90"/>
      <c r="AU50" s="6"/>
      <c r="AV50" s="90"/>
      <c r="AW50" s="6"/>
      <c r="AX50" s="90"/>
      <c r="AY50" s="6"/>
      <c r="AZ50" s="90"/>
    </row>
    <row r="51" spans="36:52">
      <c r="AJ51" s="30"/>
      <c r="AL51" s="90"/>
      <c r="AM51" s="6"/>
      <c r="AN51" s="90"/>
      <c r="AO51" s="6"/>
      <c r="AP51" s="90"/>
      <c r="AQ51" s="6"/>
      <c r="AR51" s="90"/>
      <c r="AS51" s="6"/>
      <c r="AT51" s="90"/>
      <c r="AU51" s="6"/>
      <c r="AV51" s="90"/>
      <c r="AW51" s="6"/>
      <c r="AX51" s="90"/>
      <c r="AY51" s="6"/>
      <c r="AZ51" s="90"/>
    </row>
    <row r="52" spans="36:52">
      <c r="AJ52" s="30"/>
      <c r="AL52" s="90"/>
      <c r="AM52" s="6"/>
      <c r="AN52" s="90"/>
      <c r="AO52" s="6"/>
      <c r="AP52" s="90"/>
      <c r="AQ52" s="6"/>
      <c r="AR52" s="90"/>
      <c r="AS52" s="6"/>
      <c r="AT52" s="90"/>
      <c r="AU52" s="6"/>
      <c r="AV52" s="90"/>
      <c r="AW52" s="6"/>
      <c r="AX52" s="90"/>
      <c r="AY52" s="6"/>
      <c r="AZ52" s="90"/>
    </row>
    <row r="53" spans="36:52">
      <c r="AJ53" s="30"/>
      <c r="AL53" s="90"/>
      <c r="AM53" s="6"/>
      <c r="AN53" s="90"/>
      <c r="AO53" s="6"/>
      <c r="AP53" s="90"/>
      <c r="AQ53" s="6"/>
      <c r="AR53" s="90"/>
      <c r="AS53" s="6"/>
      <c r="AT53" s="90"/>
      <c r="AU53" s="6"/>
      <c r="AV53" s="90"/>
      <c r="AW53" s="6"/>
      <c r="AX53" s="90"/>
      <c r="AY53" s="6"/>
      <c r="AZ53" s="90"/>
    </row>
  </sheetData>
  <sortState xmlns:xlrd2="http://schemas.microsoft.com/office/spreadsheetml/2017/richdata2" ref="B10:R36">
    <sortCondition descending="1" ref="R10:R36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43"/>
  <sheetViews>
    <sheetView rightToLeft="1" view="pageBreakPreview" topLeftCell="A10" zoomScale="70" zoomScaleNormal="85" zoomScaleSheetLayoutView="70" workbookViewId="0">
      <selection activeCell="P42" sqref="P42"/>
    </sheetView>
  </sheetViews>
  <sheetFormatPr defaultRowHeight="21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46" t="s">
        <v>124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2:28" ht="30">
      <c r="B3" s="146" t="s">
        <v>48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</row>
    <row r="4" spans="2:28" ht="30">
      <c r="B4" s="146" t="s">
        <v>253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</row>
    <row r="6" spans="2:28" ht="30">
      <c r="B6" s="14" t="s">
        <v>120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76" t="s">
        <v>1</v>
      </c>
      <c r="D8" s="146" t="s">
        <v>50</v>
      </c>
      <c r="E8" s="146" t="s">
        <v>50</v>
      </c>
      <c r="F8" s="146" t="s">
        <v>50</v>
      </c>
      <c r="G8" s="146" t="s">
        <v>50</v>
      </c>
      <c r="H8" s="146" t="s">
        <v>50</v>
      </c>
      <c r="I8" s="146" t="s">
        <v>50</v>
      </c>
      <c r="J8" s="146" t="s">
        <v>50</v>
      </c>
      <c r="L8" s="146" t="s">
        <v>51</v>
      </c>
      <c r="M8" s="146" t="s">
        <v>51</v>
      </c>
      <c r="N8" s="146" t="s">
        <v>51</v>
      </c>
      <c r="O8" s="146" t="s">
        <v>51</v>
      </c>
      <c r="P8" s="146" t="s">
        <v>51</v>
      </c>
      <c r="Q8" s="146" t="s">
        <v>51</v>
      </c>
      <c r="R8" s="146" t="s">
        <v>51</v>
      </c>
    </row>
    <row r="9" spans="2:28" s="4" customFormat="1" ht="63" customHeight="1">
      <c r="B9" s="176" t="s">
        <v>1</v>
      </c>
      <c r="D9" s="149" t="s">
        <v>5</v>
      </c>
      <c r="E9" s="45"/>
      <c r="F9" s="149" t="s">
        <v>65</v>
      </c>
      <c r="G9" s="45"/>
      <c r="H9" s="149" t="s">
        <v>66</v>
      </c>
      <c r="I9" s="45"/>
      <c r="J9" s="149" t="s">
        <v>68</v>
      </c>
      <c r="L9" s="149" t="s">
        <v>5</v>
      </c>
      <c r="M9" s="45"/>
      <c r="N9" s="149" t="s">
        <v>65</v>
      </c>
      <c r="O9" s="45"/>
      <c r="P9" s="149" t="s">
        <v>66</v>
      </c>
      <c r="Q9" s="45"/>
      <c r="R9" s="149" t="s">
        <v>68</v>
      </c>
    </row>
    <row r="10" spans="2:28">
      <c r="B10" s="41" t="s">
        <v>181</v>
      </c>
      <c r="D10" s="9">
        <v>0</v>
      </c>
      <c r="F10" s="9">
        <v>0</v>
      </c>
      <c r="H10" s="9">
        <v>0</v>
      </c>
      <c r="J10" s="9">
        <v>0</v>
      </c>
      <c r="L10" s="9">
        <v>574276</v>
      </c>
      <c r="N10" s="9">
        <v>8479711851</v>
      </c>
      <c r="P10" s="9">
        <v>5503081317</v>
      </c>
      <c r="R10" s="9">
        <v>2976630534</v>
      </c>
      <c r="V10" s="122">
        <v>6.5500000000000003E-2</v>
      </c>
    </row>
    <row r="11" spans="2:28">
      <c r="B11" s="2" t="s">
        <v>193</v>
      </c>
      <c r="D11" s="3">
        <v>0</v>
      </c>
      <c r="F11" s="3">
        <v>0</v>
      </c>
      <c r="H11" s="3">
        <v>0</v>
      </c>
      <c r="J11" s="3">
        <v>0</v>
      </c>
      <c r="L11" s="3">
        <v>857261</v>
      </c>
      <c r="N11" s="3">
        <v>12308514933</v>
      </c>
      <c r="P11" s="3">
        <v>10643482110</v>
      </c>
      <c r="R11" s="3">
        <v>1665032823</v>
      </c>
      <c r="V11" s="122"/>
    </row>
    <row r="12" spans="2:28">
      <c r="B12" s="2" t="s">
        <v>182</v>
      </c>
      <c r="D12" s="3">
        <v>10000</v>
      </c>
      <c r="F12" s="3">
        <v>6648794688</v>
      </c>
      <c r="H12" s="3">
        <v>5405399116</v>
      </c>
      <c r="J12" s="3">
        <v>1243395572</v>
      </c>
      <c r="L12" s="3">
        <v>15100</v>
      </c>
      <c r="N12" s="3">
        <v>9762371257</v>
      </c>
      <c r="P12" s="3">
        <v>8114292347</v>
      </c>
      <c r="R12" s="3">
        <v>1648078910</v>
      </c>
      <c r="V12" s="122"/>
    </row>
    <row r="13" spans="2:28">
      <c r="B13" s="2" t="s">
        <v>196</v>
      </c>
      <c r="D13" s="3">
        <v>0</v>
      </c>
      <c r="F13" s="3">
        <v>0</v>
      </c>
      <c r="H13" s="3">
        <v>0</v>
      </c>
      <c r="J13" s="3">
        <v>0</v>
      </c>
      <c r="L13" s="3">
        <v>500000</v>
      </c>
      <c r="N13" s="3">
        <v>4476360041</v>
      </c>
      <c r="P13" s="3">
        <v>3653133750</v>
      </c>
      <c r="R13" s="3">
        <v>823226291</v>
      </c>
      <c r="V13" s="122"/>
    </row>
    <row r="14" spans="2:28">
      <c r="B14" s="2" t="s">
        <v>204</v>
      </c>
      <c r="D14" s="3">
        <v>0</v>
      </c>
      <c r="F14" s="3">
        <v>0</v>
      </c>
      <c r="H14" s="3">
        <v>0</v>
      </c>
      <c r="J14" s="3">
        <v>0</v>
      </c>
      <c r="L14" s="3">
        <v>209000</v>
      </c>
      <c r="N14" s="3">
        <v>5728788450</v>
      </c>
      <c r="P14" s="3">
        <v>5051921869</v>
      </c>
      <c r="R14" s="3">
        <v>676866581</v>
      </c>
      <c r="V14" s="122"/>
    </row>
    <row r="15" spans="2:28">
      <c r="B15" s="2" t="s">
        <v>205</v>
      </c>
      <c r="D15" s="3">
        <v>0</v>
      </c>
      <c r="F15" s="3">
        <v>0</v>
      </c>
      <c r="H15" s="3">
        <v>0</v>
      </c>
      <c r="J15" s="3">
        <v>0</v>
      </c>
      <c r="L15" s="3">
        <v>15600</v>
      </c>
      <c r="N15" s="3">
        <v>15600000000</v>
      </c>
      <c r="P15" s="3">
        <v>14967613381</v>
      </c>
      <c r="R15" s="3">
        <v>632386619</v>
      </c>
      <c r="V15" s="122"/>
    </row>
    <row r="16" spans="2:28">
      <c r="B16" s="2" t="s">
        <v>195</v>
      </c>
      <c r="D16" s="3">
        <v>30000</v>
      </c>
      <c r="F16" s="3">
        <v>635941367</v>
      </c>
      <c r="H16" s="3">
        <v>621778273</v>
      </c>
      <c r="J16" s="3">
        <v>14163094</v>
      </c>
      <c r="L16" s="3">
        <v>140000</v>
      </c>
      <c r="N16" s="3">
        <v>3531135892</v>
      </c>
      <c r="P16" s="3">
        <v>2901631949</v>
      </c>
      <c r="R16" s="3">
        <v>629503943</v>
      </c>
      <c r="V16" s="122"/>
    </row>
    <row r="17" spans="2:22">
      <c r="B17" s="2" t="s">
        <v>203</v>
      </c>
      <c r="D17" s="3">
        <v>90000</v>
      </c>
      <c r="F17" s="3">
        <v>776417561</v>
      </c>
      <c r="H17" s="3">
        <v>815039919</v>
      </c>
      <c r="J17" s="3">
        <v>-38622358</v>
      </c>
      <c r="L17" s="3">
        <v>482596</v>
      </c>
      <c r="N17" s="3">
        <v>4733524143</v>
      </c>
      <c r="P17" s="3">
        <v>4370388948</v>
      </c>
      <c r="R17" s="3">
        <v>363135195</v>
      </c>
      <c r="V17" s="122"/>
    </row>
    <row r="18" spans="2:22">
      <c r="B18" s="2" t="s">
        <v>101</v>
      </c>
      <c r="D18" s="3">
        <v>0</v>
      </c>
      <c r="F18" s="3">
        <v>0</v>
      </c>
      <c r="H18" s="3">
        <v>0</v>
      </c>
      <c r="J18" s="3">
        <v>0</v>
      </c>
      <c r="L18" s="3">
        <v>9800</v>
      </c>
      <c r="N18" s="3">
        <v>7039827802</v>
      </c>
      <c r="P18" s="3">
        <v>6717243909</v>
      </c>
      <c r="R18" s="3">
        <v>322583893</v>
      </c>
      <c r="V18" s="122"/>
    </row>
    <row r="19" spans="2:22">
      <c r="B19" s="2" t="s">
        <v>198</v>
      </c>
      <c r="D19" s="3">
        <v>0</v>
      </c>
      <c r="F19" s="3">
        <v>0</v>
      </c>
      <c r="H19" s="3">
        <v>0</v>
      </c>
      <c r="J19" s="3">
        <v>0</v>
      </c>
      <c r="L19" s="3">
        <v>4600</v>
      </c>
      <c r="N19" s="3">
        <v>4471419411</v>
      </c>
      <c r="P19" s="3">
        <v>4179720647</v>
      </c>
      <c r="R19" s="3">
        <v>291698764</v>
      </c>
      <c r="V19" s="122"/>
    </row>
    <row r="20" spans="2:22">
      <c r="B20" s="2" t="s">
        <v>228</v>
      </c>
      <c r="D20" s="3">
        <v>5000</v>
      </c>
      <c r="F20" s="3">
        <v>5000000000</v>
      </c>
      <c r="H20" s="3">
        <v>4710353595</v>
      </c>
      <c r="J20" s="3">
        <v>289646405</v>
      </c>
      <c r="L20" s="3">
        <v>5000</v>
      </c>
      <c r="N20" s="3">
        <v>5000000000</v>
      </c>
      <c r="P20" s="3">
        <v>4710353595</v>
      </c>
      <c r="R20" s="3">
        <v>289646405</v>
      </c>
      <c r="V20" s="122"/>
    </row>
    <row r="21" spans="2:22">
      <c r="B21" s="2" t="s">
        <v>206</v>
      </c>
      <c r="D21" s="3">
        <v>0</v>
      </c>
      <c r="F21" s="3">
        <v>0</v>
      </c>
      <c r="H21" s="3">
        <v>0</v>
      </c>
      <c r="J21" s="3">
        <v>0</v>
      </c>
      <c r="L21" s="3">
        <v>7300</v>
      </c>
      <c r="N21" s="3">
        <v>7300000000</v>
      </c>
      <c r="P21" s="3">
        <v>7183921848</v>
      </c>
      <c r="R21" s="3">
        <v>116078152</v>
      </c>
      <c r="V21" s="122"/>
    </row>
    <row r="22" spans="2:22">
      <c r="B22" s="2" t="s">
        <v>151</v>
      </c>
      <c r="D22" s="3">
        <v>0</v>
      </c>
      <c r="F22" s="3">
        <v>0</v>
      </c>
      <c r="H22" s="3">
        <v>0</v>
      </c>
      <c r="J22" s="3">
        <v>0</v>
      </c>
      <c r="L22" s="3">
        <v>1804</v>
      </c>
      <c r="N22" s="3">
        <v>1276927598</v>
      </c>
      <c r="P22" s="3">
        <v>1161944199</v>
      </c>
      <c r="R22" s="3">
        <v>114983399</v>
      </c>
      <c r="V22" s="122"/>
    </row>
    <row r="23" spans="2:22">
      <c r="B23" s="2" t="s">
        <v>208</v>
      </c>
      <c r="D23" s="3">
        <v>0</v>
      </c>
      <c r="F23" s="3">
        <v>0</v>
      </c>
      <c r="H23" s="3">
        <v>0</v>
      </c>
      <c r="J23" s="3">
        <v>0</v>
      </c>
      <c r="L23" s="3">
        <v>5000</v>
      </c>
      <c r="N23" s="3">
        <v>4474188907</v>
      </c>
      <c r="P23" s="3">
        <v>4375292877</v>
      </c>
      <c r="R23" s="3">
        <v>98896030</v>
      </c>
      <c r="V23" s="122"/>
    </row>
    <row r="24" spans="2:22">
      <c r="B24" s="2" t="s">
        <v>98</v>
      </c>
      <c r="D24" s="3">
        <v>2500</v>
      </c>
      <c r="F24" s="3">
        <v>1898405855</v>
      </c>
      <c r="H24" s="3">
        <v>1832417061</v>
      </c>
      <c r="J24" s="3">
        <v>65988794</v>
      </c>
      <c r="L24" s="3">
        <v>3900</v>
      </c>
      <c r="N24" s="3">
        <v>2892225693</v>
      </c>
      <c r="P24" s="3">
        <v>2796815815</v>
      </c>
      <c r="R24" s="3">
        <v>95409878</v>
      </c>
      <c r="V24" s="122"/>
    </row>
    <row r="25" spans="2:22">
      <c r="B25" s="2" t="s">
        <v>233</v>
      </c>
      <c r="D25" s="3">
        <v>0</v>
      </c>
      <c r="F25" s="3">
        <v>0</v>
      </c>
      <c r="H25" s="3">
        <v>0</v>
      </c>
      <c r="J25" s="3">
        <v>0</v>
      </c>
      <c r="L25" s="3">
        <v>6100</v>
      </c>
      <c r="N25" s="3">
        <v>4372957260</v>
      </c>
      <c r="P25" s="3">
        <v>4300763355</v>
      </c>
      <c r="R25" s="3">
        <v>72193905</v>
      </c>
      <c r="V25" s="122"/>
    </row>
    <row r="26" spans="2:22">
      <c r="B26" s="2" t="s">
        <v>185</v>
      </c>
      <c r="D26" s="3">
        <v>0</v>
      </c>
      <c r="F26" s="3">
        <v>0</v>
      </c>
      <c r="H26" s="3">
        <v>0</v>
      </c>
      <c r="J26" s="3">
        <v>0</v>
      </c>
      <c r="L26" s="3">
        <v>3000</v>
      </c>
      <c r="N26" s="3">
        <v>1682574979</v>
      </c>
      <c r="P26" s="3">
        <v>1634703655</v>
      </c>
      <c r="R26" s="3">
        <v>47871324</v>
      </c>
      <c r="V26" s="122"/>
    </row>
    <row r="27" spans="2:22">
      <c r="B27" s="2" t="s">
        <v>103</v>
      </c>
      <c r="D27" s="3">
        <v>0</v>
      </c>
      <c r="F27" s="3">
        <v>0</v>
      </c>
      <c r="H27" s="3">
        <v>0</v>
      </c>
      <c r="J27" s="3">
        <v>0</v>
      </c>
      <c r="L27" s="3">
        <v>600</v>
      </c>
      <c r="N27" s="3">
        <v>443019690</v>
      </c>
      <c r="P27" s="3">
        <v>403982833</v>
      </c>
      <c r="R27" s="3">
        <v>39036857</v>
      </c>
      <c r="V27" s="122">
        <v>5.4600000000000003E-2</v>
      </c>
    </row>
    <row r="28" spans="2:22">
      <c r="B28" s="2" t="s">
        <v>154</v>
      </c>
      <c r="D28" s="3">
        <v>0</v>
      </c>
      <c r="F28" s="3">
        <v>0</v>
      </c>
      <c r="H28" s="3">
        <v>0</v>
      </c>
      <c r="J28" s="3">
        <v>0</v>
      </c>
      <c r="L28" s="3">
        <v>80706</v>
      </c>
      <c r="N28" s="3">
        <v>1130381514</v>
      </c>
      <c r="P28" s="3">
        <v>1095082160</v>
      </c>
      <c r="R28" s="3">
        <v>35299354</v>
      </c>
      <c r="V28" s="122">
        <v>5.3400000000000003E-2</v>
      </c>
    </row>
    <row r="29" spans="2:22">
      <c r="B29" s="2" t="s">
        <v>172</v>
      </c>
      <c r="D29" s="3">
        <v>0</v>
      </c>
      <c r="F29" s="3">
        <v>0</v>
      </c>
      <c r="H29" s="3">
        <v>0</v>
      </c>
      <c r="J29" s="3">
        <v>0</v>
      </c>
      <c r="L29" s="3">
        <v>500</v>
      </c>
      <c r="N29" s="3">
        <v>335489184</v>
      </c>
      <c r="P29" s="3">
        <v>326189109</v>
      </c>
      <c r="R29" s="3">
        <v>9300075</v>
      </c>
      <c r="V29" s="122">
        <v>4.36E-2</v>
      </c>
    </row>
    <row r="30" spans="2:22">
      <c r="B30" s="2" t="s">
        <v>160</v>
      </c>
      <c r="D30" s="3">
        <v>0</v>
      </c>
      <c r="F30" s="3">
        <v>0</v>
      </c>
      <c r="H30" s="3">
        <v>0</v>
      </c>
      <c r="J30" s="3">
        <v>0</v>
      </c>
      <c r="L30" s="3">
        <v>600</v>
      </c>
      <c r="N30" s="3">
        <v>600000000</v>
      </c>
      <c r="P30" s="3">
        <v>591888700</v>
      </c>
      <c r="R30" s="3">
        <v>8111300</v>
      </c>
      <c r="V30" s="122"/>
    </row>
    <row r="31" spans="2:22">
      <c r="B31" s="2" t="s">
        <v>214</v>
      </c>
      <c r="D31" s="3">
        <v>0</v>
      </c>
      <c r="F31" s="3">
        <v>0</v>
      </c>
      <c r="H31" s="3">
        <v>0</v>
      </c>
      <c r="J31" s="3">
        <v>0</v>
      </c>
      <c r="L31" s="3">
        <v>200</v>
      </c>
      <c r="N31" s="3">
        <v>179561451</v>
      </c>
      <c r="P31" s="3">
        <v>172024168</v>
      </c>
      <c r="R31" s="3">
        <v>7537283</v>
      </c>
      <c r="V31" s="122"/>
    </row>
    <row r="32" spans="2:22">
      <c r="B32" s="2" t="s">
        <v>197</v>
      </c>
      <c r="D32" s="3">
        <v>0</v>
      </c>
      <c r="F32" s="3">
        <v>0</v>
      </c>
      <c r="H32" s="3">
        <v>0</v>
      </c>
      <c r="J32" s="3">
        <v>0</v>
      </c>
      <c r="L32" s="3">
        <v>940</v>
      </c>
      <c r="N32" s="3">
        <v>23313457</v>
      </c>
      <c r="P32" s="3">
        <v>16753917</v>
      </c>
      <c r="R32" s="3">
        <v>6559540</v>
      </c>
      <c r="V32" s="122"/>
    </row>
    <row r="33" spans="2:22">
      <c r="B33" s="2" t="s">
        <v>215</v>
      </c>
      <c r="D33" s="3">
        <v>0</v>
      </c>
      <c r="F33" s="3">
        <v>0</v>
      </c>
      <c r="H33" s="3">
        <v>0</v>
      </c>
      <c r="J33" s="3">
        <v>0</v>
      </c>
      <c r="L33" s="3">
        <v>71</v>
      </c>
      <c r="N33" s="3">
        <v>1482131</v>
      </c>
      <c r="P33" s="3">
        <v>891145</v>
      </c>
      <c r="R33" s="3">
        <v>590986</v>
      </c>
      <c r="V33" s="122"/>
    </row>
    <row r="34" spans="2:22">
      <c r="B34" s="2" t="s">
        <v>171</v>
      </c>
      <c r="D34" s="3">
        <v>0</v>
      </c>
      <c r="F34" s="3">
        <v>0</v>
      </c>
      <c r="H34" s="3">
        <v>0</v>
      </c>
      <c r="J34" s="3">
        <v>0</v>
      </c>
      <c r="L34" s="3">
        <v>60981</v>
      </c>
      <c r="N34" s="3">
        <v>849958463</v>
      </c>
      <c r="P34" s="3">
        <v>849866645</v>
      </c>
      <c r="R34" s="3">
        <v>91817</v>
      </c>
      <c r="V34" s="122"/>
    </row>
    <row r="35" spans="2:22">
      <c r="B35" s="2" t="s">
        <v>153</v>
      </c>
      <c r="D35" s="3">
        <v>0</v>
      </c>
      <c r="F35" s="3">
        <v>0</v>
      </c>
      <c r="H35" s="3">
        <v>0</v>
      </c>
      <c r="J35" s="3">
        <v>0</v>
      </c>
      <c r="L35" s="3">
        <v>1</v>
      </c>
      <c r="N35" s="3">
        <v>1</v>
      </c>
      <c r="P35" s="3">
        <v>9701</v>
      </c>
      <c r="R35" s="3">
        <v>-9700</v>
      </c>
      <c r="V35" s="122"/>
    </row>
    <row r="36" spans="2:22">
      <c r="B36" s="2" t="s">
        <v>155</v>
      </c>
      <c r="D36" s="3">
        <v>0</v>
      </c>
      <c r="F36" s="3">
        <v>0</v>
      </c>
      <c r="H36" s="3">
        <v>0</v>
      </c>
      <c r="J36" s="3">
        <v>0</v>
      </c>
      <c r="L36" s="3">
        <v>5</v>
      </c>
      <c r="N36" s="3">
        <v>5</v>
      </c>
      <c r="P36" s="3">
        <v>19667</v>
      </c>
      <c r="R36" s="3">
        <v>-19662</v>
      </c>
      <c r="V36" s="122"/>
    </row>
    <row r="37" spans="2:22">
      <c r="B37" s="2" t="s">
        <v>13</v>
      </c>
      <c r="D37" s="3">
        <v>0</v>
      </c>
      <c r="F37" s="3">
        <v>0</v>
      </c>
      <c r="H37" s="3">
        <v>0</v>
      </c>
      <c r="J37" s="3">
        <v>0</v>
      </c>
      <c r="L37" s="3">
        <v>937</v>
      </c>
      <c r="N37" s="3">
        <v>5318438</v>
      </c>
      <c r="P37" s="3">
        <v>5796558</v>
      </c>
      <c r="R37" s="3">
        <v>-478120</v>
      </c>
      <c r="V37" s="122"/>
    </row>
    <row r="38" spans="2:22">
      <c r="B38" s="2" t="s">
        <v>156</v>
      </c>
      <c r="D38" s="3">
        <v>0</v>
      </c>
      <c r="F38" s="3">
        <v>0</v>
      </c>
      <c r="H38" s="3">
        <v>0</v>
      </c>
      <c r="J38" s="3">
        <v>0</v>
      </c>
      <c r="L38" s="3">
        <v>106000</v>
      </c>
      <c r="N38" s="3">
        <v>7316595640</v>
      </c>
      <c r="P38" s="3">
        <v>7659294417</v>
      </c>
      <c r="R38" s="3">
        <v>-342698777</v>
      </c>
      <c r="V38" s="122">
        <v>2.8000000000000001E-2</v>
      </c>
    </row>
    <row r="39" spans="2:22">
      <c r="B39" s="2" t="s">
        <v>194</v>
      </c>
      <c r="D39" s="3">
        <v>0</v>
      </c>
      <c r="F39" s="3">
        <v>0</v>
      </c>
      <c r="H39" s="3">
        <v>0</v>
      </c>
      <c r="J39" s="3">
        <v>0</v>
      </c>
      <c r="L39" s="3">
        <v>14000</v>
      </c>
      <c r="N39" s="3">
        <v>1972249655</v>
      </c>
      <c r="P39" s="3">
        <v>2595464553</v>
      </c>
      <c r="R39" s="3">
        <v>-623214898</v>
      </c>
      <c r="V39" s="122"/>
    </row>
    <row r="40" spans="2:22">
      <c r="D40" s="3"/>
      <c r="F40" s="3"/>
      <c r="H40" s="3"/>
      <c r="J40" s="3"/>
      <c r="L40" s="3"/>
      <c r="N40" s="3"/>
      <c r="P40" s="3"/>
      <c r="R40" s="3"/>
    </row>
    <row r="41" spans="2:22" ht="21.75" thickBot="1">
      <c r="B41" s="32" t="s">
        <v>84</v>
      </c>
      <c r="D41" s="10">
        <f>SUM(D10:D40)</f>
        <v>137500</v>
      </c>
      <c r="E41" s="10">
        <f t="shared" ref="E41:Q41" si="0">SUM(E10:E38)</f>
        <v>0</v>
      </c>
      <c r="F41" s="10">
        <f>SUM(F10:F40)</f>
        <v>14959559471</v>
      </c>
      <c r="G41" s="10">
        <f t="shared" si="0"/>
        <v>0</v>
      </c>
      <c r="H41" s="10">
        <f>SUM(H10:H40)</f>
        <v>13384987964</v>
      </c>
      <c r="I41" s="10">
        <f t="shared" si="0"/>
        <v>0</v>
      </c>
      <c r="J41" s="10">
        <f>SUM(J10:J40)</f>
        <v>1574571507</v>
      </c>
      <c r="K41" s="10">
        <f t="shared" si="0"/>
        <v>0</v>
      </c>
      <c r="L41" s="10">
        <f>SUM(L10:L40)</f>
        <v>3105878</v>
      </c>
      <c r="M41" s="10">
        <f t="shared" si="0"/>
        <v>0</v>
      </c>
      <c r="N41" s="10">
        <f>SUM(N10:N40)</f>
        <v>115987897846</v>
      </c>
      <c r="O41" s="10">
        <f t="shared" si="0"/>
        <v>0</v>
      </c>
      <c r="P41" s="10">
        <f>SUM(P10:P40)</f>
        <v>105983569144</v>
      </c>
      <c r="Q41" s="10">
        <f t="shared" si="0"/>
        <v>0</v>
      </c>
      <c r="R41" s="10">
        <f>SUM(R10:R40)</f>
        <v>10004328701</v>
      </c>
    </row>
    <row r="42" spans="2:22" ht="21.75" thickTop="1"/>
    <row r="43" spans="2:22" ht="26.25">
      <c r="J43" s="27">
        <v>13</v>
      </c>
    </row>
  </sheetData>
  <sortState xmlns:xlrd2="http://schemas.microsoft.com/office/spreadsheetml/2017/richdata2" ref="B10:R38">
    <sortCondition descending="1" ref="R10:R38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8"/>
  <sheetViews>
    <sheetView rightToLeft="1" view="pageBreakPreview" topLeftCell="A8" zoomScale="85" zoomScaleNormal="70" zoomScaleSheetLayoutView="85" workbookViewId="0">
      <selection activeCell="R33" sqref="R33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6" t="s">
        <v>124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7"/>
      <c r="R2" s="17"/>
      <c r="S2" s="17"/>
      <c r="T2" s="17"/>
      <c r="U2" s="17"/>
    </row>
    <row r="3" spans="2:28" ht="30">
      <c r="B3" s="146" t="s">
        <v>48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7"/>
      <c r="R3" s="17"/>
    </row>
    <row r="4" spans="2:28" ht="30">
      <c r="B4" s="146" t="s">
        <v>253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7"/>
      <c r="R4" s="17"/>
    </row>
    <row r="5" spans="2:28" ht="54" customHeight="1"/>
    <row r="6" spans="2:28" s="2" customFormat="1" ht="30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>
      <c r="B7" s="147" t="s">
        <v>52</v>
      </c>
      <c r="D7" s="148" t="s">
        <v>50</v>
      </c>
      <c r="E7" s="148" t="s">
        <v>50</v>
      </c>
      <c r="F7" s="148" t="s">
        <v>50</v>
      </c>
      <c r="G7" s="148" t="s">
        <v>50</v>
      </c>
      <c r="H7" s="148" t="s">
        <v>50</v>
      </c>
      <c r="I7" s="148" t="s">
        <v>50</v>
      </c>
      <c r="J7" s="148" t="s">
        <v>50</v>
      </c>
      <c r="L7" s="148" t="s">
        <v>51</v>
      </c>
      <c r="M7" s="148" t="s">
        <v>51</v>
      </c>
      <c r="N7" s="148" t="s">
        <v>51</v>
      </c>
      <c r="O7" s="148" t="s">
        <v>51</v>
      </c>
      <c r="P7" s="148" t="s">
        <v>51</v>
      </c>
      <c r="Q7" s="148" t="s">
        <v>51</v>
      </c>
      <c r="R7" s="148" t="s">
        <v>51</v>
      </c>
    </row>
    <row r="8" spans="2:28" s="49" customFormat="1" ht="48" customHeight="1">
      <c r="B8" s="147" t="s">
        <v>52</v>
      </c>
      <c r="D8" s="188" t="s">
        <v>73</v>
      </c>
      <c r="E8" s="50"/>
      <c r="F8" s="188" t="s">
        <v>70</v>
      </c>
      <c r="G8" s="50"/>
      <c r="H8" s="188" t="s">
        <v>71</v>
      </c>
      <c r="I8" s="50"/>
      <c r="J8" s="188" t="s">
        <v>74</v>
      </c>
      <c r="L8" s="188" t="s">
        <v>73</v>
      </c>
      <c r="M8" s="50"/>
      <c r="N8" s="188" t="s">
        <v>70</v>
      </c>
      <c r="O8" s="50"/>
      <c r="P8" s="188" t="s">
        <v>71</v>
      </c>
      <c r="Q8" s="50"/>
      <c r="R8" s="188" t="s">
        <v>74</v>
      </c>
    </row>
    <row r="9" spans="2:28" ht="21.75">
      <c r="B9" s="45" t="s">
        <v>182</v>
      </c>
      <c r="C9" s="4"/>
      <c r="D9" s="89">
        <v>0</v>
      </c>
      <c r="E9" s="6"/>
      <c r="F9" s="89">
        <v>1897384529</v>
      </c>
      <c r="G9" s="6"/>
      <c r="H9" s="89">
        <v>1243395572</v>
      </c>
      <c r="I9" s="6"/>
      <c r="J9" s="89">
        <v>3140780101</v>
      </c>
      <c r="K9" s="6"/>
      <c r="L9" s="89">
        <v>0</v>
      </c>
      <c r="M9" s="6"/>
      <c r="N9" s="89">
        <v>11431588174</v>
      </c>
      <c r="O9" s="6"/>
      <c r="P9" s="89">
        <v>1648078910</v>
      </c>
      <c r="Q9" s="4"/>
      <c r="R9" s="89">
        <v>13079667084</v>
      </c>
    </row>
    <row r="10" spans="2:28" ht="21.75">
      <c r="B10" s="4" t="s">
        <v>157</v>
      </c>
      <c r="C10" s="4"/>
      <c r="D10" s="90">
        <v>617507907</v>
      </c>
      <c r="E10" s="6"/>
      <c r="F10" s="90">
        <v>1130497160</v>
      </c>
      <c r="G10" s="6"/>
      <c r="H10" s="90">
        <v>0</v>
      </c>
      <c r="I10" s="6"/>
      <c r="J10" s="90">
        <v>1748005067</v>
      </c>
      <c r="K10" s="6"/>
      <c r="L10" s="90">
        <v>3133698453</v>
      </c>
      <c r="M10" s="6"/>
      <c r="N10" s="90">
        <v>4520057291</v>
      </c>
      <c r="O10" s="6"/>
      <c r="P10" s="90">
        <v>0</v>
      </c>
      <c r="Q10" s="4"/>
      <c r="R10" s="90">
        <v>7653755744</v>
      </c>
      <c r="V10" s="126">
        <v>6.5500000000000003E-2</v>
      </c>
    </row>
    <row r="11" spans="2:28" ht="21.75">
      <c r="B11" s="4" t="s">
        <v>185</v>
      </c>
      <c r="C11" s="4"/>
      <c r="D11" s="90">
        <v>0</v>
      </c>
      <c r="E11" s="6"/>
      <c r="F11" s="90">
        <v>875429699</v>
      </c>
      <c r="G11" s="6"/>
      <c r="H11" s="90">
        <v>0</v>
      </c>
      <c r="I11" s="6"/>
      <c r="J11" s="90">
        <v>875429699</v>
      </c>
      <c r="K11" s="6"/>
      <c r="L11" s="90">
        <v>0</v>
      </c>
      <c r="M11" s="6"/>
      <c r="N11" s="90">
        <v>2751862445</v>
      </c>
      <c r="O11" s="6"/>
      <c r="P11" s="90">
        <v>47871324</v>
      </c>
      <c r="Q11" s="4"/>
      <c r="R11" s="90">
        <v>2799733769</v>
      </c>
      <c r="V11" s="126">
        <v>5.4600000000000003E-2</v>
      </c>
    </row>
    <row r="12" spans="2:28" ht="21.75">
      <c r="B12" s="4" t="s">
        <v>99</v>
      </c>
      <c r="C12" s="4"/>
      <c r="D12" s="90">
        <v>0</v>
      </c>
      <c r="E12" s="6"/>
      <c r="F12" s="90">
        <v>414439924</v>
      </c>
      <c r="G12" s="6"/>
      <c r="H12" s="90">
        <v>0</v>
      </c>
      <c r="I12" s="6"/>
      <c r="J12" s="90">
        <v>414439924</v>
      </c>
      <c r="K12" s="6"/>
      <c r="L12" s="90">
        <v>0</v>
      </c>
      <c r="M12" s="6"/>
      <c r="N12" s="90">
        <v>1420889278</v>
      </c>
      <c r="O12" s="6"/>
      <c r="P12" s="90">
        <v>0</v>
      </c>
      <c r="Q12" s="4"/>
      <c r="R12" s="90">
        <v>1420889278</v>
      </c>
      <c r="V12" s="126">
        <v>5.3400000000000003E-2</v>
      </c>
    </row>
    <row r="13" spans="2:28" ht="21.75">
      <c r="B13" s="4" t="s">
        <v>162</v>
      </c>
      <c r="C13" s="4"/>
      <c r="D13" s="90">
        <v>100141591</v>
      </c>
      <c r="E13" s="6"/>
      <c r="F13" s="90">
        <v>170652263</v>
      </c>
      <c r="G13" s="6"/>
      <c r="H13" s="90">
        <v>0</v>
      </c>
      <c r="I13" s="6"/>
      <c r="J13" s="90">
        <v>270793854</v>
      </c>
      <c r="K13" s="6"/>
      <c r="L13" s="90">
        <v>520444819</v>
      </c>
      <c r="M13" s="6"/>
      <c r="N13" s="90">
        <v>634248221</v>
      </c>
      <c r="O13" s="6"/>
      <c r="P13" s="90">
        <v>0</v>
      </c>
      <c r="Q13" s="4"/>
      <c r="R13" s="90">
        <v>1154693040</v>
      </c>
      <c r="V13" s="126">
        <v>4.36E-2</v>
      </c>
    </row>
    <row r="14" spans="2:28" ht="21.75">
      <c r="B14" s="4" t="s">
        <v>104</v>
      </c>
      <c r="C14" s="4"/>
      <c r="D14" s="90">
        <v>128496620</v>
      </c>
      <c r="E14" s="6"/>
      <c r="F14" s="90">
        <v>77194006</v>
      </c>
      <c r="G14" s="6"/>
      <c r="H14" s="90">
        <v>0</v>
      </c>
      <c r="I14" s="6"/>
      <c r="J14" s="90">
        <v>205690626</v>
      </c>
      <c r="K14" s="6"/>
      <c r="L14" s="90">
        <v>605191271</v>
      </c>
      <c r="M14" s="6"/>
      <c r="N14" s="90">
        <v>433641388</v>
      </c>
      <c r="O14" s="6"/>
      <c r="P14" s="90">
        <v>0</v>
      </c>
      <c r="Q14" s="4"/>
      <c r="R14" s="90">
        <v>1038832659</v>
      </c>
      <c r="V14" s="126">
        <v>2.8000000000000001E-2</v>
      </c>
    </row>
    <row r="15" spans="2:28" ht="21.75">
      <c r="B15" s="4" t="s">
        <v>212</v>
      </c>
      <c r="C15" s="4"/>
      <c r="D15" s="90">
        <v>0</v>
      </c>
      <c r="E15" s="6"/>
      <c r="F15" s="90">
        <v>428949453</v>
      </c>
      <c r="G15" s="6"/>
      <c r="H15" s="90">
        <v>0</v>
      </c>
      <c r="I15" s="6"/>
      <c r="J15" s="90">
        <v>428949453</v>
      </c>
      <c r="K15" s="6"/>
      <c r="L15" s="90">
        <v>0</v>
      </c>
      <c r="M15" s="6"/>
      <c r="N15" s="90">
        <v>679966418</v>
      </c>
      <c r="O15" s="6"/>
      <c r="P15" s="90">
        <v>0</v>
      </c>
      <c r="Q15" s="4"/>
      <c r="R15" s="90">
        <v>679966418</v>
      </c>
      <c r="V15" s="126">
        <v>2.2200000000000001E-2</v>
      </c>
    </row>
    <row r="16" spans="2:28" ht="21.75">
      <c r="B16" s="4" t="s">
        <v>188</v>
      </c>
      <c r="C16" s="4"/>
      <c r="D16" s="90">
        <v>0</v>
      </c>
      <c r="E16" s="6"/>
      <c r="F16" s="90">
        <v>216295789</v>
      </c>
      <c r="G16" s="6"/>
      <c r="H16" s="90">
        <v>0</v>
      </c>
      <c r="I16" s="6"/>
      <c r="J16" s="90">
        <v>216295789</v>
      </c>
      <c r="K16" s="6"/>
      <c r="L16" s="90">
        <v>0</v>
      </c>
      <c r="M16" s="6"/>
      <c r="N16" s="90">
        <v>638139316</v>
      </c>
      <c r="O16" s="6"/>
      <c r="P16" s="90">
        <v>0</v>
      </c>
      <c r="Q16" s="4"/>
      <c r="R16" s="90">
        <v>638139316</v>
      </c>
      <c r="V16" s="126">
        <v>1.9199999999999998E-2</v>
      </c>
    </row>
    <row r="17" spans="2:22" ht="21.75">
      <c r="B17" s="4" t="s">
        <v>205</v>
      </c>
      <c r="C17" s="4"/>
      <c r="D17" s="90">
        <v>0</v>
      </c>
      <c r="E17" s="6"/>
      <c r="F17" s="90">
        <v>0</v>
      </c>
      <c r="G17" s="6"/>
      <c r="H17" s="90">
        <v>0</v>
      </c>
      <c r="I17" s="6"/>
      <c r="J17" s="90">
        <v>0</v>
      </c>
      <c r="K17" s="6"/>
      <c r="L17" s="90">
        <v>0</v>
      </c>
      <c r="M17" s="6"/>
      <c r="N17" s="90">
        <v>0</v>
      </c>
      <c r="O17" s="6"/>
      <c r="P17" s="90">
        <v>632386619</v>
      </c>
      <c r="Q17" s="4"/>
      <c r="R17" s="90">
        <v>632386619</v>
      </c>
      <c r="V17" s="126">
        <v>1.38E-2</v>
      </c>
    </row>
    <row r="18" spans="2:22" ht="21.75">
      <c r="B18" s="4" t="s">
        <v>101</v>
      </c>
      <c r="C18" s="4"/>
      <c r="D18" s="90">
        <v>0</v>
      </c>
      <c r="E18" s="6"/>
      <c r="F18" s="90">
        <v>119771397</v>
      </c>
      <c r="G18" s="6"/>
      <c r="H18" s="90">
        <v>0</v>
      </c>
      <c r="I18" s="6"/>
      <c r="J18" s="90">
        <v>119771397</v>
      </c>
      <c r="K18" s="6"/>
      <c r="L18" s="90">
        <v>0</v>
      </c>
      <c r="M18" s="6"/>
      <c r="N18" s="90">
        <v>189743464</v>
      </c>
      <c r="O18" s="6"/>
      <c r="P18" s="90">
        <v>322583893</v>
      </c>
      <c r="Q18" s="4"/>
      <c r="R18" s="90">
        <v>512327357</v>
      </c>
      <c r="V18" s="126">
        <v>1.32E-2</v>
      </c>
    </row>
    <row r="19" spans="2:22" ht="21.75">
      <c r="B19" s="4" t="s">
        <v>198</v>
      </c>
      <c r="C19" s="4"/>
      <c r="D19" s="90">
        <v>0</v>
      </c>
      <c r="E19" s="6"/>
      <c r="F19" s="90">
        <v>21296139</v>
      </c>
      <c r="G19" s="6"/>
      <c r="H19" s="90">
        <v>0</v>
      </c>
      <c r="I19" s="6"/>
      <c r="J19" s="90">
        <v>21296139</v>
      </c>
      <c r="K19" s="6"/>
      <c r="L19" s="90">
        <v>0</v>
      </c>
      <c r="M19" s="6"/>
      <c r="N19" s="90">
        <v>144168577</v>
      </c>
      <c r="O19" s="6"/>
      <c r="P19" s="90">
        <v>291698764</v>
      </c>
      <c r="Q19" s="4"/>
      <c r="R19" s="90">
        <v>435867341</v>
      </c>
      <c r="V19" s="126">
        <v>1.21E-2</v>
      </c>
    </row>
    <row r="20" spans="2:22" ht="21.75">
      <c r="B20" s="4" t="s">
        <v>208</v>
      </c>
      <c r="C20" s="4"/>
      <c r="D20" s="90">
        <v>0</v>
      </c>
      <c r="E20" s="6"/>
      <c r="F20" s="90">
        <v>172413744</v>
      </c>
      <c r="G20" s="6"/>
      <c r="H20" s="90">
        <v>0</v>
      </c>
      <c r="I20" s="6"/>
      <c r="J20" s="90">
        <v>172413744</v>
      </c>
      <c r="K20" s="6"/>
      <c r="L20" s="90">
        <v>0</v>
      </c>
      <c r="M20" s="6"/>
      <c r="N20" s="90">
        <v>273160837</v>
      </c>
      <c r="O20" s="6"/>
      <c r="P20" s="90">
        <v>98896030</v>
      </c>
      <c r="Q20" s="4"/>
      <c r="R20" s="90">
        <v>372056867</v>
      </c>
      <c r="V20" s="126">
        <v>1.14E-2</v>
      </c>
    </row>
    <row r="21" spans="2:22" ht="21.75">
      <c r="B21" s="4" t="s">
        <v>230</v>
      </c>
      <c r="C21" s="4"/>
      <c r="D21" s="90">
        <v>0</v>
      </c>
      <c r="E21" s="6"/>
      <c r="F21" s="90">
        <v>194139805</v>
      </c>
      <c r="G21" s="6"/>
      <c r="H21" s="90">
        <v>0</v>
      </c>
      <c r="I21" s="6"/>
      <c r="J21" s="90">
        <v>194139805</v>
      </c>
      <c r="K21" s="6"/>
      <c r="L21" s="90">
        <v>0</v>
      </c>
      <c r="M21" s="6"/>
      <c r="N21" s="90">
        <v>349545438</v>
      </c>
      <c r="O21" s="6"/>
      <c r="P21" s="90">
        <v>0</v>
      </c>
      <c r="Q21" s="4"/>
      <c r="R21" s="90">
        <v>349545438</v>
      </c>
      <c r="V21" s="126">
        <v>8.8999999999999999E-3</v>
      </c>
    </row>
    <row r="22" spans="2:22" ht="21.75">
      <c r="B22" s="4" t="s">
        <v>151</v>
      </c>
      <c r="C22" s="4"/>
      <c r="D22" s="90">
        <v>0</v>
      </c>
      <c r="E22" s="6"/>
      <c r="F22" s="90">
        <v>83244053</v>
      </c>
      <c r="G22" s="6"/>
      <c r="H22" s="90">
        <v>0</v>
      </c>
      <c r="I22" s="6"/>
      <c r="J22" s="90">
        <v>83244053</v>
      </c>
      <c r="K22" s="6"/>
      <c r="L22" s="90">
        <v>0</v>
      </c>
      <c r="M22" s="6"/>
      <c r="N22" s="90">
        <v>230617249</v>
      </c>
      <c r="O22" s="6"/>
      <c r="P22" s="90">
        <v>114983399</v>
      </c>
      <c r="Q22" s="4"/>
      <c r="R22" s="90">
        <v>345600648</v>
      </c>
      <c r="V22" s="126">
        <v>8.3999999999999995E-3</v>
      </c>
    </row>
    <row r="23" spans="2:22" ht="21.75">
      <c r="B23" s="4" t="s">
        <v>228</v>
      </c>
      <c r="C23" s="4"/>
      <c r="D23" s="90">
        <v>0</v>
      </c>
      <c r="E23" s="6"/>
      <c r="F23" s="90">
        <v>0</v>
      </c>
      <c r="G23" s="6"/>
      <c r="H23" s="90">
        <v>289646405</v>
      </c>
      <c r="I23" s="6"/>
      <c r="J23" s="90">
        <v>289646405</v>
      </c>
      <c r="K23" s="6"/>
      <c r="L23" s="90">
        <v>0</v>
      </c>
      <c r="M23" s="6"/>
      <c r="N23" s="90">
        <v>0</v>
      </c>
      <c r="O23" s="6"/>
      <c r="P23" s="90">
        <v>289646405</v>
      </c>
      <c r="Q23" s="4"/>
      <c r="R23" s="90">
        <v>289646405</v>
      </c>
      <c r="V23" s="126">
        <v>7.9000000000000008E-3</v>
      </c>
    </row>
    <row r="24" spans="2:22" ht="21.75">
      <c r="B24" s="4" t="s">
        <v>103</v>
      </c>
      <c r="C24" s="4"/>
      <c r="D24" s="90">
        <v>0</v>
      </c>
      <c r="E24" s="6"/>
      <c r="F24" s="90">
        <v>41432789</v>
      </c>
      <c r="G24" s="6"/>
      <c r="H24" s="90">
        <v>0</v>
      </c>
      <c r="I24" s="6"/>
      <c r="J24" s="90">
        <v>41432789</v>
      </c>
      <c r="K24" s="6"/>
      <c r="L24" s="90">
        <v>0</v>
      </c>
      <c r="M24" s="6"/>
      <c r="N24" s="90">
        <v>112960764</v>
      </c>
      <c r="O24" s="6"/>
      <c r="P24" s="90">
        <v>39036857</v>
      </c>
      <c r="Q24" s="4"/>
      <c r="R24" s="90">
        <v>151997621</v>
      </c>
      <c r="V24" s="126">
        <v>7.7999999999999996E-3</v>
      </c>
    </row>
    <row r="25" spans="2:22" ht="21.75">
      <c r="B25" s="4" t="s">
        <v>206</v>
      </c>
      <c r="C25" s="4"/>
      <c r="D25" s="90">
        <v>0</v>
      </c>
      <c r="E25" s="6"/>
      <c r="F25" s="90">
        <v>0</v>
      </c>
      <c r="G25" s="6"/>
      <c r="H25" s="90">
        <v>0</v>
      </c>
      <c r="I25" s="6"/>
      <c r="J25" s="90">
        <v>0</v>
      </c>
      <c r="K25" s="6"/>
      <c r="L25" s="90">
        <v>0</v>
      </c>
      <c r="M25" s="6"/>
      <c r="N25" s="90">
        <v>0</v>
      </c>
      <c r="O25" s="6"/>
      <c r="P25" s="90">
        <v>116078152</v>
      </c>
      <c r="Q25" s="4"/>
      <c r="R25" s="90">
        <v>116078152</v>
      </c>
      <c r="V25" s="126"/>
    </row>
    <row r="26" spans="2:22" ht="21.75">
      <c r="B26" s="4" t="s">
        <v>98</v>
      </c>
      <c r="C26" s="4"/>
      <c r="D26" s="90">
        <v>0</v>
      </c>
      <c r="E26" s="6"/>
      <c r="F26" s="90">
        <v>0</v>
      </c>
      <c r="G26" s="6"/>
      <c r="H26" s="90">
        <v>65988794</v>
      </c>
      <c r="I26" s="6"/>
      <c r="J26" s="90">
        <v>65988794</v>
      </c>
      <c r="K26" s="6"/>
      <c r="L26" s="90">
        <v>0</v>
      </c>
      <c r="M26" s="6"/>
      <c r="N26" s="90">
        <v>0</v>
      </c>
      <c r="O26" s="6"/>
      <c r="P26" s="90">
        <v>95409878</v>
      </c>
      <c r="Q26" s="4"/>
      <c r="R26" s="90">
        <v>95409878</v>
      </c>
      <c r="V26" s="126"/>
    </row>
    <row r="27" spans="2:22" ht="21.75">
      <c r="B27" s="4" t="s">
        <v>233</v>
      </c>
      <c r="C27" s="4"/>
      <c r="D27" s="90">
        <v>0</v>
      </c>
      <c r="E27" s="6"/>
      <c r="F27" s="90">
        <v>0</v>
      </c>
      <c r="G27" s="6"/>
      <c r="H27" s="90">
        <v>0</v>
      </c>
      <c r="I27" s="6"/>
      <c r="J27" s="90">
        <v>0</v>
      </c>
      <c r="K27" s="6"/>
      <c r="L27" s="90">
        <v>0</v>
      </c>
      <c r="M27" s="6"/>
      <c r="N27" s="90">
        <v>0</v>
      </c>
      <c r="O27" s="6"/>
      <c r="P27" s="90">
        <v>72193905</v>
      </c>
      <c r="Q27" s="4"/>
      <c r="R27" s="90">
        <v>72193905</v>
      </c>
      <c r="V27" s="126"/>
    </row>
    <row r="28" spans="2:22" ht="21.75">
      <c r="B28" s="4" t="s">
        <v>160</v>
      </c>
      <c r="C28" s="4"/>
      <c r="D28" s="90">
        <v>0</v>
      </c>
      <c r="E28" s="6"/>
      <c r="F28" s="90">
        <v>0</v>
      </c>
      <c r="G28" s="6"/>
      <c r="H28" s="90">
        <v>0</v>
      </c>
      <c r="I28" s="6"/>
      <c r="J28" s="90">
        <v>0</v>
      </c>
      <c r="K28" s="6"/>
      <c r="L28" s="90">
        <v>20348385</v>
      </c>
      <c r="M28" s="6"/>
      <c r="N28" s="90">
        <v>0</v>
      </c>
      <c r="O28" s="6"/>
      <c r="P28" s="90">
        <v>8111300</v>
      </c>
      <c r="Q28" s="4"/>
      <c r="R28" s="90">
        <v>28459685</v>
      </c>
      <c r="V28" s="126">
        <v>6.6E-3</v>
      </c>
    </row>
    <row r="29" spans="2:22" ht="21.75">
      <c r="B29" s="4" t="s">
        <v>172</v>
      </c>
      <c r="C29" s="4"/>
      <c r="D29" s="90">
        <v>0</v>
      </c>
      <c r="E29" s="6"/>
      <c r="F29" s="90">
        <v>0</v>
      </c>
      <c r="G29" s="6"/>
      <c r="H29" s="90">
        <v>0</v>
      </c>
      <c r="I29" s="6"/>
      <c r="J29" s="90">
        <v>0</v>
      </c>
      <c r="K29" s="6"/>
      <c r="L29" s="90">
        <v>0</v>
      </c>
      <c r="M29" s="6"/>
      <c r="N29" s="90">
        <v>0</v>
      </c>
      <c r="O29" s="6"/>
      <c r="P29" s="90">
        <v>9300075</v>
      </c>
      <c r="Q29" s="4"/>
      <c r="R29" s="90">
        <v>9300075</v>
      </c>
      <c r="V29" s="126">
        <v>5.1000000000000004E-3</v>
      </c>
    </row>
    <row r="30" spans="2:22" ht="21.75">
      <c r="B30" s="4" t="s">
        <v>214</v>
      </c>
      <c r="C30" s="4"/>
      <c r="D30" s="90">
        <v>0</v>
      </c>
      <c r="E30" s="6"/>
      <c r="F30" s="90">
        <v>0</v>
      </c>
      <c r="G30" s="6"/>
      <c r="H30" s="90">
        <v>0</v>
      </c>
      <c r="I30" s="6"/>
      <c r="J30" s="90">
        <v>0</v>
      </c>
      <c r="K30" s="6"/>
      <c r="L30" s="90">
        <v>0</v>
      </c>
      <c r="M30" s="6"/>
      <c r="N30" s="90">
        <v>0</v>
      </c>
      <c r="O30" s="6"/>
      <c r="P30" s="90">
        <v>7537283</v>
      </c>
      <c r="Q30" s="4"/>
      <c r="R30" s="90">
        <v>7537283</v>
      </c>
      <c r="V30" s="126">
        <v>4.1000000000000003E-3</v>
      </c>
    </row>
    <row r="31" spans="2:22" ht="21.75">
      <c r="B31" s="4"/>
      <c r="C31" s="4"/>
      <c r="D31" s="90"/>
      <c r="E31" s="6"/>
      <c r="F31" s="90"/>
      <c r="G31" s="6"/>
      <c r="H31" s="90"/>
      <c r="I31" s="6"/>
      <c r="J31" s="90"/>
      <c r="K31" s="6"/>
      <c r="L31" s="90">
        <v>0</v>
      </c>
      <c r="M31" s="6"/>
      <c r="N31" s="90"/>
      <c r="O31" s="6"/>
      <c r="P31" s="90"/>
      <c r="Q31" s="4"/>
      <c r="R31" s="90"/>
      <c r="V31" s="126">
        <v>0</v>
      </c>
    </row>
    <row r="32" spans="2:22" ht="24.75" thickBot="1">
      <c r="B32" s="26" t="s">
        <v>84</v>
      </c>
      <c r="D32" s="92">
        <f>SUM(D9:D30)</f>
        <v>846146118</v>
      </c>
      <c r="E32" s="92">
        <f t="shared" ref="E32:K32" si="0">SUM(E9:E30)</f>
        <v>0</v>
      </c>
      <c r="F32" s="92">
        <f>SUM(F9:F30)</f>
        <v>5843140750</v>
      </c>
      <c r="G32" s="92">
        <f t="shared" si="0"/>
        <v>0</v>
      </c>
      <c r="H32" s="92">
        <f>SUM(H9:H30)</f>
        <v>1599030771</v>
      </c>
      <c r="I32" s="92">
        <f t="shared" si="0"/>
        <v>0</v>
      </c>
      <c r="J32" s="92">
        <f>SUM(J9:J30)</f>
        <v>8288317639</v>
      </c>
      <c r="K32" s="92">
        <f t="shared" si="0"/>
        <v>0</v>
      </c>
      <c r="L32" s="92">
        <f>SUM(L9:L31)</f>
        <v>4279682928</v>
      </c>
      <c r="M32" s="92">
        <f t="shared" ref="M32:Q32" si="1">SUM(M9:M30)</f>
        <v>0</v>
      </c>
      <c r="N32" s="92">
        <f>SUM(N9:N30)</f>
        <v>23810588860</v>
      </c>
      <c r="O32" s="92">
        <f t="shared" si="1"/>
        <v>0</v>
      </c>
      <c r="P32" s="92">
        <f>SUM(P9:P30)</f>
        <v>3793812794</v>
      </c>
      <c r="Q32" s="92">
        <f t="shared" si="1"/>
        <v>0</v>
      </c>
      <c r="R32" s="92">
        <f>SUM(R9:R30)</f>
        <v>31884084582</v>
      </c>
      <c r="V32" s="126">
        <v>0</v>
      </c>
    </row>
    <row r="33" spans="10:22" ht="21.75" thickTop="1">
      <c r="L33"/>
      <c r="V33" s="126">
        <v>-1E-4</v>
      </c>
    </row>
    <row r="34" spans="10:22" ht="30">
      <c r="J34" s="53">
        <v>14</v>
      </c>
      <c r="L34"/>
      <c r="V34" s="126">
        <v>-1E-3</v>
      </c>
    </row>
    <row r="35" spans="10:22">
      <c r="L35"/>
      <c r="V35" s="126">
        <v>-2.8E-3</v>
      </c>
    </row>
    <row r="36" spans="10:22">
      <c r="L36"/>
      <c r="V36" s="126">
        <v>-6.1000000000000004E-3</v>
      </c>
    </row>
    <row r="37" spans="10:22">
      <c r="L37"/>
    </row>
    <row r="38" spans="10:22">
      <c r="L38"/>
      <c r="V38" s="1">
        <f>SUM(V10:V36)</f>
        <v>0.37580000000000002</v>
      </c>
    </row>
  </sheetData>
  <sortState xmlns:xlrd2="http://schemas.microsoft.com/office/spreadsheetml/2017/richdata2" ref="B9:R30">
    <sortCondition descending="1" ref="R9:R30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41"/>
  <sheetViews>
    <sheetView rightToLeft="1" view="pageBreakPreview" topLeftCell="A13" zoomScale="70" zoomScaleNormal="70" zoomScaleSheetLayoutView="70" workbookViewId="0">
      <selection activeCell="J39" sqref="J39"/>
    </sheetView>
  </sheetViews>
  <sheetFormatPr defaultRowHeight="21.75" customHeight="1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>
      <c r="B2" s="146" t="s">
        <v>124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2:28" ht="31.5" customHeight="1">
      <c r="B3" s="146" t="s">
        <v>48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28" ht="31.5" customHeight="1">
      <c r="B4" s="146" t="s">
        <v>253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2:28" ht="73.5" customHeight="1"/>
    <row r="6" spans="2:28" ht="30"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45" customHeight="1">
      <c r="B8" s="150" t="s">
        <v>75</v>
      </c>
      <c r="C8" s="150" t="s">
        <v>75</v>
      </c>
      <c r="D8" s="150" t="s">
        <v>75</v>
      </c>
      <c r="F8" s="150" t="s">
        <v>50</v>
      </c>
      <c r="G8" s="150" t="s">
        <v>50</v>
      </c>
      <c r="H8" s="150" t="s">
        <v>50</v>
      </c>
      <c r="J8" s="150" t="s">
        <v>51</v>
      </c>
      <c r="K8" s="150" t="s">
        <v>51</v>
      </c>
      <c r="L8" s="150" t="s">
        <v>51</v>
      </c>
    </row>
    <row r="9" spans="2:28" s="40" customFormat="1" ht="50.25" customHeight="1">
      <c r="B9" s="185" t="s">
        <v>76</v>
      </c>
      <c r="D9" s="185" t="s">
        <v>38</v>
      </c>
      <c r="F9" s="185" t="s">
        <v>77</v>
      </c>
      <c r="H9" s="185" t="s">
        <v>78</v>
      </c>
      <c r="J9" s="185" t="s">
        <v>77</v>
      </c>
      <c r="L9" s="185" t="s">
        <v>78</v>
      </c>
    </row>
    <row r="10" spans="2:28" s="4" customFormat="1" ht="21.75" customHeight="1">
      <c r="B10" s="45" t="s">
        <v>217</v>
      </c>
      <c r="D10" s="67" t="s">
        <v>218</v>
      </c>
      <c r="F10" s="89">
        <v>594520547</v>
      </c>
      <c r="G10" s="6"/>
      <c r="H10" s="12" t="s">
        <v>57</v>
      </c>
      <c r="I10" s="6"/>
      <c r="J10" s="89">
        <v>2104219169</v>
      </c>
      <c r="K10" s="6"/>
      <c r="L10" s="123"/>
      <c r="V10" s="48">
        <v>6.5500000000000003E-2</v>
      </c>
    </row>
    <row r="11" spans="2:28" s="4" customFormat="1" ht="21.75" customHeight="1">
      <c r="B11" s="4" t="s">
        <v>165</v>
      </c>
      <c r="D11" s="66" t="s">
        <v>168</v>
      </c>
      <c r="F11" s="90">
        <v>0</v>
      </c>
      <c r="G11" s="6"/>
      <c r="H11" s="6" t="s">
        <v>57</v>
      </c>
      <c r="I11" s="6"/>
      <c r="J11" s="90">
        <v>1988219183</v>
      </c>
      <c r="K11" s="6"/>
      <c r="L11" s="42"/>
      <c r="V11" s="48">
        <v>5.4600000000000003E-2</v>
      </c>
    </row>
    <row r="12" spans="2:28" s="4" customFormat="1" ht="21.75" customHeight="1">
      <c r="B12" s="4" t="s">
        <v>217</v>
      </c>
      <c r="D12" s="66" t="s">
        <v>220</v>
      </c>
      <c r="F12" s="90">
        <v>403792638</v>
      </c>
      <c r="G12" s="6"/>
      <c r="H12" s="6" t="s">
        <v>57</v>
      </c>
      <c r="I12" s="6"/>
      <c r="J12" s="90">
        <v>1736066592</v>
      </c>
      <c r="K12" s="6"/>
      <c r="L12" s="42"/>
      <c r="V12" s="48">
        <v>5.3400000000000003E-2</v>
      </c>
    </row>
    <row r="13" spans="2:28" s="4" customFormat="1" ht="21.75" customHeight="1">
      <c r="B13" s="4" t="s">
        <v>222</v>
      </c>
      <c r="D13" s="66" t="s">
        <v>223</v>
      </c>
      <c r="F13" s="90">
        <v>441644781</v>
      </c>
      <c r="G13" s="6"/>
      <c r="H13" s="6" t="s">
        <v>57</v>
      </c>
      <c r="I13" s="6"/>
      <c r="J13" s="90">
        <v>1493701459</v>
      </c>
      <c r="K13" s="6"/>
      <c r="L13" s="42"/>
      <c r="V13" s="48">
        <v>4.36E-2</v>
      </c>
    </row>
    <row r="14" spans="2:28" s="4" customFormat="1" ht="21.75" customHeight="1">
      <c r="B14" s="4" t="s">
        <v>222</v>
      </c>
      <c r="D14" s="66" t="s">
        <v>234</v>
      </c>
      <c r="F14" s="90">
        <v>386449916</v>
      </c>
      <c r="G14" s="6"/>
      <c r="H14" s="6" t="s">
        <v>57</v>
      </c>
      <c r="I14" s="6"/>
      <c r="J14" s="90">
        <v>1003573305</v>
      </c>
      <c r="K14" s="6"/>
      <c r="L14" s="42"/>
      <c r="V14" s="48">
        <v>2.8000000000000001E-2</v>
      </c>
    </row>
    <row r="15" spans="2:28" s="4" customFormat="1" ht="21.75" customHeight="1">
      <c r="B15" s="4" t="s">
        <v>241</v>
      </c>
      <c r="D15" s="66" t="s">
        <v>242</v>
      </c>
      <c r="F15" s="90">
        <v>618082112</v>
      </c>
      <c r="G15" s="6"/>
      <c r="H15" s="6" t="s">
        <v>57</v>
      </c>
      <c r="I15" s="6"/>
      <c r="J15" s="90">
        <v>977260183</v>
      </c>
      <c r="K15" s="6"/>
      <c r="L15" s="42"/>
      <c r="V15" s="48">
        <v>2.2200000000000001E-2</v>
      </c>
    </row>
    <row r="16" spans="2:28" s="4" customFormat="1" ht="21.75" customHeight="1">
      <c r="B16" s="4" t="s">
        <v>176</v>
      </c>
      <c r="D16" s="66" t="s">
        <v>177</v>
      </c>
      <c r="F16" s="90">
        <v>11012244</v>
      </c>
      <c r="G16" s="6"/>
      <c r="H16" s="6" t="s">
        <v>57</v>
      </c>
      <c r="I16" s="6"/>
      <c r="J16" s="90">
        <v>950239062</v>
      </c>
      <c r="K16" s="6"/>
      <c r="L16" s="42"/>
      <c r="V16" s="48">
        <v>1.9199999999999998E-2</v>
      </c>
    </row>
    <row r="17" spans="2:22" s="4" customFormat="1" ht="21.75" customHeight="1">
      <c r="B17" s="4" t="s">
        <v>222</v>
      </c>
      <c r="D17" s="66" t="s">
        <v>244</v>
      </c>
      <c r="F17" s="90">
        <v>218630958</v>
      </c>
      <c r="G17" s="6"/>
      <c r="H17" s="6" t="s">
        <v>57</v>
      </c>
      <c r="I17" s="6"/>
      <c r="J17" s="90">
        <v>338356969</v>
      </c>
      <c r="K17" s="6"/>
      <c r="L17" s="42"/>
      <c r="V17" s="48">
        <v>1.38E-2</v>
      </c>
    </row>
    <row r="18" spans="2:22" s="4" customFormat="1" ht="21.75" customHeight="1">
      <c r="B18" s="4" t="s">
        <v>241</v>
      </c>
      <c r="D18" s="66" t="s">
        <v>245</v>
      </c>
      <c r="F18" s="90">
        <v>195342439</v>
      </c>
      <c r="G18" s="6"/>
      <c r="H18" s="6" t="s">
        <v>57</v>
      </c>
      <c r="I18" s="6"/>
      <c r="J18" s="90">
        <v>308767081</v>
      </c>
      <c r="K18" s="6"/>
      <c r="L18" s="42"/>
      <c r="V18" s="48">
        <v>1.32E-2</v>
      </c>
    </row>
    <row r="19" spans="2:22" s="4" customFormat="1" ht="21.75" customHeight="1">
      <c r="B19" s="4" t="s">
        <v>216</v>
      </c>
      <c r="D19" s="66" t="s">
        <v>57</v>
      </c>
      <c r="F19" s="90">
        <v>0</v>
      </c>
      <c r="G19" s="6"/>
      <c r="H19" s="6" t="s">
        <v>57</v>
      </c>
      <c r="I19" s="6"/>
      <c r="J19" s="90">
        <v>128383562</v>
      </c>
      <c r="K19" s="6"/>
      <c r="L19" s="42"/>
      <c r="V19" s="48"/>
    </row>
    <row r="20" spans="2:22" s="4" customFormat="1" ht="21.75" customHeight="1">
      <c r="B20" s="4" t="s">
        <v>241</v>
      </c>
      <c r="D20" s="66" t="s">
        <v>254</v>
      </c>
      <c r="F20" s="90">
        <v>90739704</v>
      </c>
      <c r="G20" s="6"/>
      <c r="H20" s="6" t="s">
        <v>57</v>
      </c>
      <c r="I20" s="6"/>
      <c r="J20" s="90">
        <v>90739704</v>
      </c>
      <c r="K20" s="6"/>
      <c r="L20" s="42"/>
      <c r="V20" s="48"/>
    </row>
    <row r="21" spans="2:22" s="4" customFormat="1" ht="21.75" customHeight="1">
      <c r="B21" s="4" t="s">
        <v>222</v>
      </c>
      <c r="D21" s="66" t="s">
        <v>256</v>
      </c>
      <c r="F21" s="90">
        <v>31506840</v>
      </c>
      <c r="G21" s="6"/>
      <c r="H21" s="6" t="s">
        <v>57</v>
      </c>
      <c r="I21" s="6"/>
      <c r="J21" s="90">
        <v>31506840</v>
      </c>
      <c r="K21" s="6"/>
      <c r="L21" s="42"/>
      <c r="V21" s="48"/>
    </row>
    <row r="22" spans="2:22" s="4" customFormat="1" ht="21.75" customHeight="1">
      <c r="B22" s="4" t="s">
        <v>241</v>
      </c>
      <c r="D22" s="66" t="s">
        <v>258</v>
      </c>
      <c r="F22" s="90">
        <v>31506840</v>
      </c>
      <c r="G22" s="6"/>
      <c r="H22" s="6" t="s">
        <v>57</v>
      </c>
      <c r="I22" s="6"/>
      <c r="J22" s="90">
        <v>31506840</v>
      </c>
      <c r="K22" s="6"/>
      <c r="L22" s="42"/>
      <c r="V22" s="48"/>
    </row>
    <row r="23" spans="2:22" s="4" customFormat="1" ht="21.75" customHeight="1">
      <c r="B23" s="4" t="s">
        <v>217</v>
      </c>
      <c r="D23" s="66" t="s">
        <v>225</v>
      </c>
      <c r="F23" s="90">
        <v>0</v>
      </c>
      <c r="G23" s="6"/>
      <c r="H23" s="6" t="s">
        <v>57</v>
      </c>
      <c r="I23" s="6"/>
      <c r="J23" s="90">
        <v>622014</v>
      </c>
      <c r="K23" s="6"/>
      <c r="L23" s="42"/>
      <c r="V23" s="48"/>
    </row>
    <row r="24" spans="2:22" s="4" customFormat="1" ht="21.75" customHeight="1">
      <c r="B24" s="4" t="s">
        <v>222</v>
      </c>
      <c r="D24" s="66" t="s">
        <v>224</v>
      </c>
      <c r="F24" s="90">
        <v>4119</v>
      </c>
      <c r="G24" s="6"/>
      <c r="H24" s="6" t="s">
        <v>57</v>
      </c>
      <c r="I24" s="6"/>
      <c r="J24" s="90">
        <v>603166</v>
      </c>
      <c r="K24" s="6"/>
      <c r="L24" s="42"/>
      <c r="V24" s="48"/>
    </row>
    <row r="25" spans="2:22" s="4" customFormat="1" ht="21.75" customHeight="1">
      <c r="B25" s="4" t="s">
        <v>130</v>
      </c>
      <c r="D25" s="66" t="s">
        <v>131</v>
      </c>
      <c r="F25" s="90">
        <v>30122</v>
      </c>
      <c r="G25" s="6"/>
      <c r="H25" s="6" t="s">
        <v>57</v>
      </c>
      <c r="I25" s="6"/>
      <c r="J25" s="90">
        <v>118544</v>
      </c>
      <c r="K25" s="6"/>
      <c r="L25" s="42"/>
      <c r="V25" s="48"/>
    </row>
    <row r="26" spans="2:22" s="4" customFormat="1" ht="21.75" customHeight="1">
      <c r="B26" s="4" t="s">
        <v>165</v>
      </c>
      <c r="D26" s="66" t="s">
        <v>166</v>
      </c>
      <c r="F26" s="90">
        <v>4454</v>
      </c>
      <c r="G26" s="6"/>
      <c r="H26" s="6" t="s">
        <v>57</v>
      </c>
      <c r="I26" s="6"/>
      <c r="J26" s="90">
        <v>35955</v>
      </c>
      <c r="K26" s="6"/>
      <c r="L26" s="42"/>
      <c r="V26" s="48"/>
    </row>
    <row r="27" spans="2:22" s="4" customFormat="1" ht="21.75" customHeight="1">
      <c r="B27" s="4" t="s">
        <v>134</v>
      </c>
      <c r="D27" s="66" t="s">
        <v>135</v>
      </c>
      <c r="F27" s="90">
        <v>0</v>
      </c>
      <c r="G27" s="6"/>
      <c r="H27" s="6" t="s">
        <v>57</v>
      </c>
      <c r="I27" s="6"/>
      <c r="J27" s="90">
        <v>30122</v>
      </c>
      <c r="K27" s="6"/>
      <c r="L27" s="42"/>
      <c r="V27" s="48"/>
    </row>
    <row r="28" spans="2:22" s="4" customFormat="1" ht="21.75" customHeight="1">
      <c r="B28" s="4" t="s">
        <v>45</v>
      </c>
      <c r="D28" s="66" t="s">
        <v>128</v>
      </c>
      <c r="F28" s="90">
        <v>4075</v>
      </c>
      <c r="G28" s="6"/>
      <c r="H28" s="6" t="s">
        <v>57</v>
      </c>
      <c r="I28" s="6"/>
      <c r="J28" s="90">
        <v>22639</v>
      </c>
      <c r="K28" s="6"/>
      <c r="L28" s="42"/>
      <c r="V28" s="48"/>
    </row>
    <row r="29" spans="2:22" s="4" customFormat="1" ht="21.75" customHeight="1">
      <c r="B29" s="4" t="s">
        <v>112</v>
      </c>
      <c r="D29" s="66" t="s">
        <v>148</v>
      </c>
      <c r="F29" s="90">
        <v>0</v>
      </c>
      <c r="G29" s="6"/>
      <c r="H29" s="6" t="s">
        <v>57</v>
      </c>
      <c r="I29" s="6"/>
      <c r="J29" s="90">
        <v>17247</v>
      </c>
      <c r="K29" s="6"/>
      <c r="L29" s="42"/>
      <c r="V29" s="48"/>
    </row>
    <row r="30" spans="2:22" s="4" customFormat="1" ht="21.75" customHeight="1">
      <c r="B30" s="4" t="s">
        <v>45</v>
      </c>
      <c r="D30" s="66" t="s">
        <v>127</v>
      </c>
      <c r="F30" s="90">
        <v>2783</v>
      </c>
      <c r="G30" s="6"/>
      <c r="H30" s="6" t="s">
        <v>57</v>
      </c>
      <c r="I30" s="6"/>
      <c r="J30" s="90">
        <v>12485</v>
      </c>
      <c r="K30" s="6"/>
      <c r="L30" s="42"/>
      <c r="V30" s="48"/>
    </row>
    <row r="31" spans="2:22" s="4" customFormat="1" ht="21.75" customHeight="1">
      <c r="B31" s="4" t="s">
        <v>141</v>
      </c>
      <c r="D31" s="66" t="s">
        <v>142</v>
      </c>
      <c r="F31" s="90">
        <v>1927</v>
      </c>
      <c r="G31" s="6"/>
      <c r="H31" s="6" t="s">
        <v>57</v>
      </c>
      <c r="I31" s="6"/>
      <c r="J31" s="90">
        <v>9432</v>
      </c>
      <c r="K31" s="6"/>
      <c r="L31" s="42"/>
      <c r="V31" s="48"/>
    </row>
    <row r="32" spans="2:22" s="4" customFormat="1" ht="21.75" customHeight="1">
      <c r="B32" s="4" t="s">
        <v>110</v>
      </c>
      <c r="D32" s="66" t="s">
        <v>145</v>
      </c>
      <c r="F32" s="90">
        <v>1732</v>
      </c>
      <c r="G32" s="6"/>
      <c r="H32" s="6" t="s">
        <v>57</v>
      </c>
      <c r="I32" s="6"/>
      <c r="J32" s="90">
        <v>7751</v>
      </c>
      <c r="K32" s="6"/>
      <c r="L32" s="42"/>
      <c r="V32" s="48">
        <v>1.21E-2</v>
      </c>
    </row>
    <row r="33" spans="2:22" s="4" customFormat="1" ht="21.75" customHeight="1">
      <c r="B33" s="4" t="s">
        <v>111</v>
      </c>
      <c r="D33" s="66" t="s">
        <v>144</v>
      </c>
      <c r="F33" s="90">
        <v>1808</v>
      </c>
      <c r="G33" s="6"/>
      <c r="H33" s="6" t="s">
        <v>57</v>
      </c>
      <c r="I33" s="6"/>
      <c r="J33" s="90">
        <v>5055</v>
      </c>
      <c r="K33" s="6"/>
      <c r="L33" s="42"/>
      <c r="V33" s="48"/>
    </row>
    <row r="34" spans="2:22" s="4" customFormat="1" ht="21.75" customHeight="1">
      <c r="B34" s="4" t="s">
        <v>130</v>
      </c>
      <c r="D34" s="66" t="s">
        <v>133</v>
      </c>
      <c r="F34" s="90">
        <v>719</v>
      </c>
      <c r="G34" s="6"/>
      <c r="H34" s="6" t="s">
        <v>57</v>
      </c>
      <c r="I34" s="6"/>
      <c r="J34" s="90">
        <v>2924</v>
      </c>
      <c r="K34" s="6"/>
      <c r="L34" s="42"/>
      <c r="V34" s="48"/>
    </row>
    <row r="35" spans="2:22" s="4" customFormat="1" ht="21.75" customHeight="1">
      <c r="B35" s="4" t="s">
        <v>107</v>
      </c>
      <c r="D35" s="66" t="s">
        <v>137</v>
      </c>
      <c r="F35" s="90">
        <v>425</v>
      </c>
      <c r="G35" s="6"/>
      <c r="H35" s="6" t="s">
        <v>57</v>
      </c>
      <c r="I35" s="6"/>
      <c r="J35" s="90">
        <v>2097</v>
      </c>
      <c r="K35" s="6"/>
      <c r="L35" s="42"/>
      <c r="V35" s="48">
        <v>1.14E-2</v>
      </c>
    </row>
    <row r="36" spans="2:22" s="4" customFormat="1" ht="21.75" customHeight="1">
      <c r="B36" s="4" t="s">
        <v>241</v>
      </c>
      <c r="D36" s="66" t="s">
        <v>247</v>
      </c>
      <c r="F36" s="90">
        <v>0</v>
      </c>
      <c r="G36" s="6"/>
      <c r="H36" s="6" t="s">
        <v>57</v>
      </c>
      <c r="I36" s="6"/>
      <c r="J36" s="90">
        <v>80</v>
      </c>
      <c r="K36" s="6"/>
      <c r="L36" s="42"/>
      <c r="V36" s="48">
        <v>8.8999999999999999E-3</v>
      </c>
    </row>
    <row r="37" spans="2:22" s="4" customFormat="1" ht="21.75" customHeight="1">
      <c r="D37" s="66"/>
      <c r="F37" s="90"/>
      <c r="G37" s="6"/>
      <c r="H37" s="6"/>
      <c r="I37" s="6"/>
      <c r="J37" s="90"/>
      <c r="K37" s="6"/>
      <c r="L37" s="42"/>
      <c r="V37" s="48">
        <v>-1E-3</v>
      </c>
    </row>
    <row r="38" spans="2:22" ht="21.75" customHeight="1" thickBot="1">
      <c r="B38" s="189" t="s">
        <v>84</v>
      </c>
      <c r="C38" s="189"/>
      <c r="D38" s="189"/>
      <c r="F38" s="92">
        <f>SUM(F10:F36)</f>
        <v>3023281183</v>
      </c>
      <c r="G38" s="93"/>
      <c r="H38" s="94"/>
      <c r="I38" s="93"/>
      <c r="J38" s="92">
        <f>SUM(J10:J36)</f>
        <v>11184029460</v>
      </c>
      <c r="K38" s="93"/>
      <c r="L38" s="128"/>
      <c r="V38" s="122">
        <v>-2.8E-3</v>
      </c>
    </row>
    <row r="39" spans="2:22" ht="21.75" customHeight="1" thickTop="1">
      <c r="L39" s="122"/>
      <c r="V39" s="122">
        <v>-6.1000000000000004E-3</v>
      </c>
    </row>
    <row r="40" spans="2:22" ht="30">
      <c r="F40" s="56">
        <v>15</v>
      </c>
    </row>
    <row r="41" spans="2:22" ht="21.75" customHeight="1">
      <c r="L41" s="122"/>
      <c r="V41" s="2">
        <f>SUM(V10:V39)</f>
        <v>0.33600000000000002</v>
      </c>
    </row>
  </sheetData>
  <sortState xmlns:xlrd2="http://schemas.microsoft.com/office/spreadsheetml/2017/richdata2" ref="B10:J36">
    <sortCondition descending="1" ref="J10:J36"/>
  </sortState>
  <mergeCells count="13">
    <mergeCell ref="B2:L2"/>
    <mergeCell ref="B3:L3"/>
    <mergeCell ref="B4:L4"/>
    <mergeCell ref="B38:D38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5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8"/>
  <sheetViews>
    <sheetView rightToLeft="1" view="pageBreakPreview" topLeftCell="A5" zoomScaleNormal="70" zoomScaleSheetLayoutView="100" workbookViewId="0">
      <selection activeCell="F15" sqref="F15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>
      <c r="B2" s="146" t="s">
        <v>124</v>
      </c>
      <c r="C2" s="146"/>
      <c r="D2" s="146"/>
      <c r="E2" s="146"/>
      <c r="F2" s="146"/>
    </row>
    <row r="3" spans="2:16" ht="30">
      <c r="B3" s="146" t="s">
        <v>48</v>
      </c>
      <c r="C3" s="146"/>
      <c r="D3" s="146"/>
      <c r="E3" s="146"/>
      <c r="F3" s="146"/>
    </row>
    <row r="4" spans="2:16" ht="30">
      <c r="B4" s="146" t="s">
        <v>253</v>
      </c>
      <c r="C4" s="146"/>
      <c r="D4" s="146"/>
      <c r="E4" s="146"/>
      <c r="F4" s="146"/>
    </row>
    <row r="5" spans="2:16" ht="125.25" customHeight="1"/>
    <row r="6" spans="2:16" s="26" customFormat="1" ht="24">
      <c r="B6" s="61" t="s">
        <v>123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2:16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ht="30">
      <c r="B8" s="176" t="s">
        <v>79</v>
      </c>
      <c r="D8" s="146" t="s">
        <v>50</v>
      </c>
      <c r="F8" s="146" t="s">
        <v>229</v>
      </c>
    </row>
    <row r="9" spans="2:16" ht="30">
      <c r="B9" s="191" t="s">
        <v>79</v>
      </c>
      <c r="D9" s="192" t="s">
        <v>41</v>
      </c>
      <c r="F9" s="192" t="s">
        <v>41</v>
      </c>
    </row>
    <row r="10" spans="2:16">
      <c r="B10" s="2" t="s">
        <v>80</v>
      </c>
      <c r="D10" s="95">
        <v>27</v>
      </c>
      <c r="E10" s="93"/>
      <c r="F10" s="95">
        <v>2994304</v>
      </c>
    </row>
    <row r="11" spans="2:16">
      <c r="B11" s="2" t="s">
        <v>149</v>
      </c>
      <c r="D11" s="95">
        <v>0</v>
      </c>
      <c r="E11" s="93"/>
      <c r="F11" s="95">
        <v>1518987</v>
      </c>
    </row>
    <row r="12" spans="2:16">
      <c r="B12" s="2" t="s">
        <v>79</v>
      </c>
      <c r="D12" s="95">
        <v>0</v>
      </c>
      <c r="E12" s="93"/>
      <c r="F12" s="95">
        <v>354352</v>
      </c>
    </row>
    <row r="13" spans="2:16">
      <c r="D13" s="95"/>
      <c r="E13" s="93"/>
      <c r="F13" s="95"/>
    </row>
    <row r="14" spans="2:16" ht="21.75" thickBot="1">
      <c r="B14" s="32" t="s">
        <v>84</v>
      </c>
      <c r="D14" s="92">
        <f>SUM(D10:D12)</f>
        <v>27</v>
      </c>
      <c r="E14" s="93"/>
      <c r="F14" s="92">
        <f>SUM(F10:F12)</f>
        <v>4867643</v>
      </c>
    </row>
    <row r="15" spans="2:16" ht="21.75" thickTop="1"/>
    <row r="16" spans="2:16" ht="85.5" customHeight="1"/>
    <row r="17" spans="1:6" ht="54" customHeight="1"/>
    <row r="18" spans="1:6" ht="27" customHeight="1">
      <c r="A18" s="190">
        <v>16</v>
      </c>
      <c r="B18" s="190"/>
      <c r="C18" s="190"/>
      <c r="D18" s="190"/>
      <c r="E18" s="190"/>
      <c r="F18" s="190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V41"/>
  <sheetViews>
    <sheetView rightToLeft="1" view="pageBreakPreview" topLeftCell="A3" zoomScaleNormal="110" zoomScaleSheetLayoutView="100" workbookViewId="0">
      <selection activeCell="Q14" sqref="Q14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22" ht="30">
      <c r="C2" s="146" t="s">
        <v>124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</row>
    <row r="3" spans="3:22" ht="30">
      <c r="C3" s="146" t="s">
        <v>0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</row>
    <row r="4" spans="3:22" ht="30">
      <c r="C4" s="146" t="s">
        <v>253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3:22" ht="30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22" ht="30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22" ht="30">
      <c r="C7" s="52" t="s">
        <v>85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22" s="6" customFormat="1" ht="34.5" customHeight="1">
      <c r="C9" s="147" t="s">
        <v>91</v>
      </c>
      <c r="D9" s="148" t="s">
        <v>238</v>
      </c>
      <c r="E9" s="148" t="s">
        <v>2</v>
      </c>
      <c r="F9" s="148" t="s">
        <v>2</v>
      </c>
      <c r="G9" s="148" t="s">
        <v>2</v>
      </c>
      <c r="I9" s="148" t="s">
        <v>3</v>
      </c>
      <c r="J9" s="148" t="s">
        <v>3</v>
      </c>
      <c r="K9" s="148" t="s">
        <v>3</v>
      </c>
      <c r="M9" s="148" t="s">
        <v>229</v>
      </c>
      <c r="N9" s="148" t="s">
        <v>4</v>
      </c>
      <c r="O9" s="148" t="s">
        <v>4</v>
      </c>
      <c r="P9" s="148" t="s">
        <v>4</v>
      </c>
      <c r="Q9" s="148" t="s">
        <v>4</v>
      </c>
    </row>
    <row r="10" spans="3:22" s="6" customFormat="1" ht="44.25" customHeight="1">
      <c r="C10" s="147"/>
      <c r="D10" s="12"/>
      <c r="E10" s="149" t="s">
        <v>6</v>
      </c>
      <c r="F10" s="12"/>
      <c r="G10" s="149" t="s">
        <v>7</v>
      </c>
      <c r="I10" s="149" t="s">
        <v>92</v>
      </c>
      <c r="J10" s="12"/>
      <c r="K10" s="149" t="s">
        <v>93</v>
      </c>
      <c r="L10" s="42">
        <v>0</v>
      </c>
      <c r="M10" s="149" t="s">
        <v>6</v>
      </c>
      <c r="N10" s="12"/>
      <c r="O10" s="149" t="s">
        <v>7</v>
      </c>
      <c r="Q10" s="151" t="s">
        <v>11</v>
      </c>
      <c r="V10" s="42">
        <v>6.5500000000000003E-2</v>
      </c>
    </row>
    <row r="11" spans="3:22" s="6" customFormat="1" ht="39.75" customHeight="1">
      <c r="C11" s="147"/>
      <c r="D11" s="11"/>
      <c r="E11" s="150" t="s">
        <v>6</v>
      </c>
      <c r="F11" s="11"/>
      <c r="G11" s="150" t="s">
        <v>7</v>
      </c>
      <c r="I11" s="150"/>
      <c r="J11" s="11"/>
      <c r="K11" s="150"/>
      <c r="L11" s="42">
        <v>0</v>
      </c>
      <c r="M11" s="150" t="s">
        <v>6</v>
      </c>
      <c r="N11" s="11"/>
      <c r="O11" s="150" t="s">
        <v>7</v>
      </c>
      <c r="Q11" s="152" t="s">
        <v>11</v>
      </c>
      <c r="V11" s="42">
        <v>5.4600000000000003E-2</v>
      </c>
    </row>
    <row r="12" spans="3:22">
      <c r="C12" s="41" t="s">
        <v>88</v>
      </c>
      <c r="E12" s="137">
        <f>'اوراق مشارکت'!Q30</f>
        <v>163317677271</v>
      </c>
      <c r="F12" s="28"/>
      <c r="G12" s="137">
        <f>'اوراق مشارکت'!S30</f>
        <v>169974767529</v>
      </c>
      <c r="H12" s="28"/>
      <c r="I12" s="137">
        <f>'اوراق مشارکت'!W30</f>
        <v>0</v>
      </c>
      <c r="J12" s="28"/>
      <c r="K12" s="137">
        <f>'اوراق مشارکت'!AA30</f>
        <v>7559289720</v>
      </c>
      <c r="L12" s="63">
        <v>0</v>
      </c>
      <c r="M12" s="137">
        <f>'اوراق مشارکت'!AG30</f>
        <v>156508808443</v>
      </c>
      <c r="N12" s="28"/>
      <c r="O12" s="137">
        <f>'اوراق مشارکت'!AI30</f>
        <v>171645112427</v>
      </c>
      <c r="P12" s="28"/>
      <c r="Q12" s="63">
        <f>O12/$O$16</f>
        <v>0.43202396368814472</v>
      </c>
      <c r="V12" s="122">
        <v>5.3400000000000003E-2</v>
      </c>
    </row>
    <row r="13" spans="3:22">
      <c r="C13" s="2" t="s">
        <v>150</v>
      </c>
      <c r="E13" s="137">
        <f>سپرده!L39</f>
        <v>140574455733.03619</v>
      </c>
      <c r="F13" s="28"/>
      <c r="G13" s="137">
        <f>سپرده!L39</f>
        <v>140574455733.03619</v>
      </c>
      <c r="H13" s="28"/>
      <c r="I13" s="137">
        <f>سپرده!N39</f>
        <v>79794226561</v>
      </c>
      <c r="J13" s="28"/>
      <c r="K13" s="137">
        <f>سپرده!P39</f>
        <v>58294568128</v>
      </c>
      <c r="L13" s="63">
        <v>0.3836</v>
      </c>
      <c r="M13" s="137">
        <f>سپرده!R39</f>
        <v>162074114166</v>
      </c>
      <c r="N13" s="28"/>
      <c r="O13" s="137">
        <f>سپرده!R39</f>
        <v>162074114166</v>
      </c>
      <c r="P13" s="28"/>
      <c r="Q13" s="136">
        <f>O13/$O$16</f>
        <v>0.40793413935989231</v>
      </c>
      <c r="V13" s="122">
        <v>4.36E-2</v>
      </c>
    </row>
    <row r="14" spans="3:22">
      <c r="C14" s="2" t="s">
        <v>87</v>
      </c>
      <c r="E14" s="137">
        <f>سهام!G25</f>
        <v>69110892650</v>
      </c>
      <c r="F14" s="28"/>
      <c r="G14" s="137">
        <f>سهام!I25</f>
        <v>65951239359.614395</v>
      </c>
      <c r="H14" s="28"/>
      <c r="I14" s="137">
        <f>سهام!M25</f>
        <v>3178606133</v>
      </c>
      <c r="J14" s="28"/>
      <c r="K14" s="137">
        <f>سهام!Q25</f>
        <v>1412358928</v>
      </c>
      <c r="L14" s="63">
        <v>0</v>
      </c>
      <c r="M14" s="137">
        <f>سهام!W25</f>
        <v>70843932346</v>
      </c>
      <c r="N14" s="28"/>
      <c r="O14" s="137">
        <f>سهام!Y25</f>
        <v>63585383460.764397</v>
      </c>
      <c r="P14" s="28"/>
      <c r="Q14" s="144">
        <f>O14/$O$16</f>
        <v>0.16004189695196297</v>
      </c>
      <c r="V14" s="122">
        <v>2.8000000000000001E-2</v>
      </c>
    </row>
    <row r="15" spans="3:22">
      <c r="E15" s="3"/>
      <c r="G15" s="3"/>
      <c r="I15" s="3"/>
      <c r="K15" s="3"/>
      <c r="L15" s="122">
        <v>0.25369999999999998</v>
      </c>
      <c r="M15" s="3"/>
      <c r="O15" s="3"/>
      <c r="Q15" s="8"/>
      <c r="V15" s="122">
        <v>2.2200000000000001E-2</v>
      </c>
    </row>
    <row r="16" spans="3:22" ht="21.75" thickBot="1">
      <c r="C16" s="2" t="s">
        <v>84</v>
      </c>
      <c r="D16" s="3">
        <f t="shared" ref="D16:P16" si="0">SUM(D12:D14)</f>
        <v>0</v>
      </c>
      <c r="E16" s="92">
        <f>SUM(E12:E14)</f>
        <v>373003025654.03619</v>
      </c>
      <c r="F16" s="95">
        <f t="shared" si="0"/>
        <v>0</v>
      </c>
      <c r="G16" s="92">
        <f>SUM(G12:G14)</f>
        <v>376500462621.65057</v>
      </c>
      <c r="H16" s="95">
        <f t="shared" si="0"/>
        <v>0</v>
      </c>
      <c r="I16" s="92">
        <f>SUM(I12:I14)</f>
        <v>82972832694</v>
      </c>
      <c r="J16" s="95">
        <f t="shared" si="0"/>
        <v>0</v>
      </c>
      <c r="K16" s="92">
        <f>SUM(K12:K14)</f>
        <v>67266216776</v>
      </c>
      <c r="L16" s="95">
        <v>0</v>
      </c>
      <c r="M16" s="92">
        <f>SUM(M12:M14)</f>
        <v>389426854955</v>
      </c>
      <c r="N16" s="95">
        <f t="shared" si="0"/>
        <v>0</v>
      </c>
      <c r="O16" s="92">
        <f>SUM(O12:O14)</f>
        <v>397304610053.7644</v>
      </c>
      <c r="P16" s="95">
        <f t="shared" si="0"/>
        <v>0</v>
      </c>
      <c r="Q16" s="140">
        <f>O16/$O$16</f>
        <v>1</v>
      </c>
      <c r="V16" s="122">
        <v>1.9199999999999998E-2</v>
      </c>
    </row>
    <row r="17" spans="9:22" ht="21.75" thickTop="1">
      <c r="L17" s="122">
        <v>0.2044</v>
      </c>
      <c r="Q17" s="8"/>
      <c r="V17" s="122">
        <v>1.38E-2</v>
      </c>
    </row>
    <row r="18" spans="9:22">
      <c r="L18" s="122">
        <v>0.11650000000000001</v>
      </c>
      <c r="V18" s="122">
        <v>1.32E-2</v>
      </c>
    </row>
    <row r="19" spans="9:22">
      <c r="L19" s="122">
        <v>0</v>
      </c>
      <c r="V19" s="122">
        <v>1.21E-2</v>
      </c>
    </row>
    <row r="20" spans="9:22" ht="30">
      <c r="I20" s="53">
        <v>1</v>
      </c>
      <c r="L20" s="122">
        <v>6.3700000000000007E-2</v>
      </c>
      <c r="V20" s="122">
        <v>1.14E-2</v>
      </c>
    </row>
    <row r="21" spans="9:22">
      <c r="L21" s="122">
        <v>0</v>
      </c>
      <c r="V21" s="122">
        <v>8.8999999999999999E-3</v>
      </c>
    </row>
    <row r="22" spans="9:22">
      <c r="L22" s="122">
        <v>0.13189999999999999</v>
      </c>
      <c r="V22" s="122">
        <v>8.3999999999999995E-3</v>
      </c>
    </row>
    <row r="23" spans="9:22">
      <c r="L23" s="122">
        <v>3.9899999999999998E-2</v>
      </c>
      <c r="V23" s="122">
        <v>7.9000000000000008E-3</v>
      </c>
    </row>
    <row r="24" spans="9:22">
      <c r="L24" s="122">
        <v>0.18509999999999999</v>
      </c>
      <c r="V24" s="122">
        <v>7.7999999999999996E-3</v>
      </c>
    </row>
    <row r="25" spans="9:22">
      <c r="L25" s="122">
        <v>1.89E-2</v>
      </c>
      <c r="V25" s="122">
        <v>6.6E-3</v>
      </c>
    </row>
    <row r="26" spans="9:22">
      <c r="L26" s="122">
        <v>5.16E-2</v>
      </c>
      <c r="V26" s="122">
        <v>5.1000000000000004E-3</v>
      </c>
    </row>
    <row r="27" spans="9:22">
      <c r="L27" s="122">
        <v>3.6200000000000003E-2</v>
      </c>
      <c r="V27" s="122">
        <v>4.1000000000000003E-3</v>
      </c>
    </row>
    <row r="28" spans="9:22">
      <c r="L28" s="122">
        <v>0</v>
      </c>
      <c r="V28" s="122">
        <v>2.7000000000000001E-3</v>
      </c>
    </row>
    <row r="29" spans="9:22">
      <c r="L29" s="122">
        <v>1.8200000000000001E-2</v>
      </c>
      <c r="V29" s="122">
        <v>1.6999999999999999E-3</v>
      </c>
    </row>
    <row r="30" spans="9:22">
      <c r="L30" s="122">
        <v>3.3000000000000002E-2</v>
      </c>
      <c r="V30" s="122">
        <v>1.4E-3</v>
      </c>
    </row>
    <row r="31" spans="9:22">
      <c r="L31" s="122">
        <v>5.7999999999999996E-3</v>
      </c>
      <c r="V31" s="122">
        <v>6.9999999999999999E-4</v>
      </c>
    </row>
    <row r="32" spans="9:22">
      <c r="L32" s="122">
        <v>2.0000000000000001E-4</v>
      </c>
      <c r="V32" s="122">
        <v>0</v>
      </c>
    </row>
    <row r="33" spans="12:22">
      <c r="L33" s="122">
        <v>0</v>
      </c>
      <c r="V33" s="122">
        <v>0</v>
      </c>
    </row>
    <row r="34" spans="12:22">
      <c r="L34" s="122">
        <v>0</v>
      </c>
      <c r="V34" s="122">
        <v>0</v>
      </c>
    </row>
    <row r="35" spans="12:22">
      <c r="L35" s="122">
        <v>0</v>
      </c>
      <c r="V35" s="122">
        <v>0</v>
      </c>
    </row>
    <row r="36" spans="12:22">
      <c r="L36" s="122">
        <v>1E-4</v>
      </c>
      <c r="V36" s="122">
        <v>-1E-4</v>
      </c>
    </row>
    <row r="37" spans="12:22">
      <c r="L37" s="122">
        <v>-9.1000000000000004E-3</v>
      </c>
      <c r="V37" s="122">
        <v>-1E-3</v>
      </c>
    </row>
    <row r="38" spans="12:22">
      <c r="L38" s="122">
        <v>0</v>
      </c>
      <c r="V38" s="122">
        <v>-2.8E-3</v>
      </c>
    </row>
    <row r="39" spans="12:22">
      <c r="L39" s="122">
        <v>0</v>
      </c>
      <c r="V39" s="122">
        <v>-6.1000000000000004E-3</v>
      </c>
    </row>
    <row r="41" spans="12:22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6"/>
  <sheetViews>
    <sheetView rightToLeft="1" view="pageBreakPreview" topLeftCell="A4" zoomScale="40" zoomScaleNormal="55" zoomScaleSheetLayoutView="40" workbookViewId="0">
      <selection activeCell="AO25" sqref="AO25"/>
    </sheetView>
  </sheetViews>
  <sheetFormatPr defaultRowHeight="33"/>
  <cols>
    <col min="1" max="1" width="2.5703125" style="55" customWidth="1"/>
    <col min="2" max="2" width="1.28515625" style="55" customWidth="1"/>
    <col min="3" max="3" width="49.42578125" style="55" bestFit="1" customWidth="1"/>
    <col min="4" max="4" width="1" style="55" customWidth="1"/>
    <col min="5" max="5" width="17.140625" style="55" bestFit="1" customWidth="1"/>
    <col min="6" max="6" width="3.5703125" style="55" bestFit="1" customWidth="1"/>
    <col min="7" max="7" width="26.28515625" style="55" bestFit="1" customWidth="1"/>
    <col min="8" max="8" width="3.5703125" style="55" bestFit="1" customWidth="1"/>
    <col min="9" max="9" width="29.140625" style="55" bestFit="1" customWidth="1"/>
    <col min="10" max="10" width="3.5703125" style="55" bestFit="1" customWidth="1"/>
    <col min="11" max="11" width="17.28515625" style="55" bestFit="1" customWidth="1"/>
    <col min="12" max="12" width="8.42578125" style="55" customWidth="1"/>
    <col min="13" max="13" width="26.28515625" style="55" bestFit="1" customWidth="1"/>
    <col min="14" max="14" width="3.5703125" style="55" bestFit="1" customWidth="1"/>
    <col min="15" max="15" width="19.140625" style="55" bestFit="1" customWidth="1"/>
    <col min="16" max="16" width="3.5703125" style="55" bestFit="1" customWidth="1"/>
    <col min="17" max="17" width="26.28515625" style="55" bestFit="1" customWidth="1"/>
    <col min="18" max="18" width="3.5703125" style="55" bestFit="1" customWidth="1"/>
    <col min="19" max="19" width="17.28515625" style="55" bestFit="1" customWidth="1"/>
    <col min="20" max="20" width="3.5703125" style="55" bestFit="1" customWidth="1"/>
    <col min="21" max="21" width="16.42578125" style="55" bestFit="1" customWidth="1"/>
    <col min="22" max="22" width="12.28515625" style="55" bestFit="1" customWidth="1"/>
    <col min="23" max="23" width="26.28515625" style="55" bestFit="1" customWidth="1"/>
    <col min="24" max="24" width="3.5703125" style="55" bestFit="1" customWidth="1"/>
    <col min="25" max="25" width="29.140625" style="55" bestFit="1" customWidth="1"/>
    <col min="26" max="26" width="3.5703125" style="55" bestFit="1" customWidth="1"/>
    <col min="27" max="27" width="24.85546875" style="80" customWidth="1"/>
    <col min="28" max="28" width="1" style="55" customWidth="1"/>
    <col min="29" max="29" width="9.140625" style="55" customWidth="1"/>
    <col min="30" max="16384" width="9.140625" style="55"/>
  </cols>
  <sheetData>
    <row r="2" spans="3:27" ht="46.5">
      <c r="C2" s="154" t="s">
        <v>124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</row>
    <row r="3" spans="3:27" ht="46.5">
      <c r="C3" s="154" t="s">
        <v>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</row>
    <row r="4" spans="3:27" ht="46.5">
      <c r="C4" s="154" t="s">
        <v>253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</row>
    <row r="5" spans="3:27" ht="147" customHeight="1"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3:27" ht="39">
      <c r="C6" s="153" t="s">
        <v>86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</row>
    <row r="8" spans="3:27" s="74" customFormat="1" ht="34.5" customHeight="1">
      <c r="C8" s="161" t="s">
        <v>1</v>
      </c>
      <c r="E8" s="160" t="s">
        <v>238</v>
      </c>
      <c r="F8" s="160" t="s">
        <v>2</v>
      </c>
      <c r="G8" s="160" t="s">
        <v>2</v>
      </c>
      <c r="H8" s="160" t="s">
        <v>2</v>
      </c>
      <c r="I8" s="160" t="s">
        <v>2</v>
      </c>
      <c r="J8" s="155"/>
      <c r="K8" s="160" t="s">
        <v>3</v>
      </c>
      <c r="L8" s="160" t="s">
        <v>3</v>
      </c>
      <c r="M8" s="160" t="s">
        <v>3</v>
      </c>
      <c r="N8" s="160" t="s">
        <v>3</v>
      </c>
      <c r="O8" s="160" t="s">
        <v>3</v>
      </c>
      <c r="P8" s="160" t="s">
        <v>3</v>
      </c>
      <c r="Q8" s="160" t="s">
        <v>3</v>
      </c>
      <c r="R8" s="155"/>
      <c r="S8" s="160" t="s">
        <v>229</v>
      </c>
      <c r="T8" s="160" t="s">
        <v>4</v>
      </c>
      <c r="U8" s="160" t="s">
        <v>4</v>
      </c>
      <c r="V8" s="160" t="s">
        <v>4</v>
      </c>
      <c r="W8" s="160" t="s">
        <v>4</v>
      </c>
      <c r="X8" s="160" t="s">
        <v>4</v>
      </c>
      <c r="Y8" s="160" t="s">
        <v>4</v>
      </c>
      <c r="Z8" s="160" t="s">
        <v>4</v>
      </c>
      <c r="AA8" s="160" t="s">
        <v>4</v>
      </c>
    </row>
    <row r="9" spans="3:27" s="74" customFormat="1" ht="44.25" customHeight="1">
      <c r="C9" s="161" t="s">
        <v>1</v>
      </c>
      <c r="D9" s="155"/>
      <c r="E9" s="158" t="s">
        <v>5</v>
      </c>
      <c r="F9" s="156"/>
      <c r="G9" s="158" t="s">
        <v>6</v>
      </c>
      <c r="H9" s="75"/>
      <c r="I9" s="158" t="s">
        <v>7</v>
      </c>
      <c r="J9" s="155"/>
      <c r="K9" s="158" t="s">
        <v>8</v>
      </c>
      <c r="L9" s="158" t="s">
        <v>8</v>
      </c>
      <c r="M9" s="158" t="s">
        <v>8</v>
      </c>
      <c r="N9" s="75"/>
      <c r="O9" s="158" t="s">
        <v>9</v>
      </c>
      <c r="P9" s="158" t="s">
        <v>9</v>
      </c>
      <c r="Q9" s="158" t="s">
        <v>9</v>
      </c>
      <c r="R9" s="155"/>
      <c r="S9" s="158" t="s">
        <v>5</v>
      </c>
      <c r="T9" s="156"/>
      <c r="U9" s="158" t="s">
        <v>10</v>
      </c>
      <c r="V9" s="156"/>
      <c r="W9" s="158" t="s">
        <v>6</v>
      </c>
      <c r="X9" s="156"/>
      <c r="Y9" s="158" t="s">
        <v>7</v>
      </c>
      <c r="Z9" s="155"/>
      <c r="AA9" s="158" t="s">
        <v>11</v>
      </c>
    </row>
    <row r="10" spans="3:27" s="74" customFormat="1" ht="54" customHeight="1">
      <c r="C10" s="161" t="s">
        <v>1</v>
      </c>
      <c r="D10" s="155"/>
      <c r="E10" s="159" t="s">
        <v>5</v>
      </c>
      <c r="F10" s="157"/>
      <c r="G10" s="159" t="s">
        <v>6</v>
      </c>
      <c r="H10" s="76"/>
      <c r="I10" s="159" t="s">
        <v>7</v>
      </c>
      <c r="J10" s="155"/>
      <c r="K10" s="159" t="s">
        <v>5</v>
      </c>
      <c r="L10" s="124"/>
      <c r="M10" s="159" t="s">
        <v>6</v>
      </c>
      <c r="N10" s="76"/>
      <c r="O10" s="159" t="s">
        <v>5</v>
      </c>
      <c r="P10" s="76"/>
      <c r="Q10" s="159" t="s">
        <v>12</v>
      </c>
      <c r="R10" s="155"/>
      <c r="S10" s="159" t="s">
        <v>5</v>
      </c>
      <c r="T10" s="157"/>
      <c r="U10" s="159" t="s">
        <v>10</v>
      </c>
      <c r="V10" s="157"/>
      <c r="W10" s="159" t="s">
        <v>6</v>
      </c>
      <c r="X10" s="157"/>
      <c r="Y10" s="159" t="s">
        <v>7</v>
      </c>
      <c r="Z10" s="155"/>
      <c r="AA10" s="159" t="s">
        <v>11</v>
      </c>
    </row>
    <row r="11" spans="3:27">
      <c r="C11" s="77" t="s">
        <v>239</v>
      </c>
      <c r="E11" s="78">
        <v>2200000</v>
      </c>
      <c r="G11" s="78">
        <v>10625214088</v>
      </c>
      <c r="I11" s="78">
        <v>9497750130</v>
      </c>
      <c r="K11" s="78">
        <v>700000</v>
      </c>
      <c r="L11" s="125"/>
      <c r="M11" s="78">
        <v>3178606133</v>
      </c>
      <c r="O11" s="78">
        <v>0</v>
      </c>
      <c r="Q11" s="78">
        <v>0</v>
      </c>
      <c r="S11" s="78">
        <v>2900000</v>
      </c>
      <c r="U11" s="78">
        <v>4391</v>
      </c>
      <c r="V11" s="125"/>
      <c r="W11" s="78">
        <v>13803820221</v>
      </c>
      <c r="Y11" s="78">
        <v>12658133295</v>
      </c>
      <c r="AA11" s="119">
        <f>Y11/'سرمایه گذاری ها'!$O$16</f>
        <v>3.1860021189502596E-2</v>
      </c>
    </row>
    <row r="12" spans="3:27">
      <c r="C12" s="55" t="s">
        <v>180</v>
      </c>
      <c r="E12" s="78">
        <v>400000</v>
      </c>
      <c r="G12" s="78">
        <v>11116538487</v>
      </c>
      <c r="I12" s="78">
        <v>8556782400</v>
      </c>
      <c r="K12" s="78">
        <v>0</v>
      </c>
      <c r="L12" s="125"/>
      <c r="M12" s="78">
        <v>0</v>
      </c>
      <c r="O12" s="78">
        <v>0</v>
      </c>
      <c r="Q12" s="78">
        <v>0</v>
      </c>
      <c r="S12" s="78">
        <v>400000</v>
      </c>
      <c r="U12" s="78">
        <v>21970</v>
      </c>
      <c r="V12" s="125"/>
      <c r="W12" s="78">
        <v>11116538487</v>
      </c>
      <c r="Y12" s="78">
        <v>8735711400</v>
      </c>
      <c r="AA12" s="119">
        <f>Y12/'سرمایه گذاری ها'!$O$16</f>
        <v>2.1987440313913947E-2</v>
      </c>
    </row>
    <row r="13" spans="3:27">
      <c r="C13" s="55" t="s">
        <v>226</v>
      </c>
      <c r="E13" s="78">
        <v>200000</v>
      </c>
      <c r="G13" s="78">
        <v>9123132452</v>
      </c>
      <c r="I13" s="78">
        <v>7982221500</v>
      </c>
      <c r="K13" s="78">
        <v>0</v>
      </c>
      <c r="L13" s="125"/>
      <c r="M13" s="78">
        <v>0</v>
      </c>
      <c r="O13" s="78">
        <v>0</v>
      </c>
      <c r="Q13" s="78">
        <v>0</v>
      </c>
      <c r="S13" s="78">
        <v>200000</v>
      </c>
      <c r="U13" s="78">
        <v>34950</v>
      </c>
      <c r="V13" s="125"/>
      <c r="W13" s="78">
        <v>9123132452</v>
      </c>
      <c r="Y13" s="78">
        <v>6948409500</v>
      </c>
      <c r="AA13" s="119">
        <f>Y13/'سرمایه گذاری ها'!$O$16</f>
        <v>1.7488872074904245E-2</v>
      </c>
    </row>
    <row r="14" spans="3:27">
      <c r="C14" s="55" t="s">
        <v>204</v>
      </c>
      <c r="E14" s="78">
        <v>300000</v>
      </c>
      <c r="G14" s="78">
        <v>7251562494</v>
      </c>
      <c r="I14" s="78">
        <v>8036894250</v>
      </c>
      <c r="K14" s="78">
        <v>0</v>
      </c>
      <c r="L14" s="125"/>
      <c r="M14" s="78">
        <v>0</v>
      </c>
      <c r="O14" s="78">
        <v>0</v>
      </c>
      <c r="Q14" s="78">
        <v>0</v>
      </c>
      <c r="S14" s="78">
        <v>300000</v>
      </c>
      <c r="U14" s="78">
        <v>22640</v>
      </c>
      <c r="V14" s="125"/>
      <c r="W14" s="78">
        <v>7251562494</v>
      </c>
      <c r="Y14" s="78">
        <v>6751587600</v>
      </c>
      <c r="AA14" s="119">
        <f>Y14/'سرمایه گذاری ها'!$O$16</f>
        <v>1.6993479132009961E-2</v>
      </c>
    </row>
    <row r="15" spans="3:27">
      <c r="C15" s="55" t="s">
        <v>14</v>
      </c>
      <c r="E15" s="78">
        <v>1132075</v>
      </c>
      <c r="G15" s="78">
        <v>4499671798</v>
      </c>
      <c r="I15" s="78">
        <v>5581682202.6000004</v>
      </c>
      <c r="K15" s="78">
        <v>0</v>
      </c>
      <c r="L15" s="125"/>
      <c r="M15" s="78">
        <v>0</v>
      </c>
      <c r="O15" s="78">
        <v>0</v>
      </c>
      <c r="Q15" s="78">
        <v>0</v>
      </c>
      <c r="S15" s="78">
        <v>1132075</v>
      </c>
      <c r="U15" s="78">
        <v>5000</v>
      </c>
      <c r="V15" s="125"/>
      <c r="W15" s="78">
        <v>4499671798</v>
      </c>
      <c r="Y15" s="78">
        <v>5626695768.75</v>
      </c>
      <c r="AA15" s="119">
        <f>Y15/'سرمایه گذاری ها'!$O$16</f>
        <v>1.4162170854218328E-2</v>
      </c>
    </row>
    <row r="16" spans="3:27">
      <c r="C16" s="55" t="s">
        <v>178</v>
      </c>
      <c r="E16" s="78">
        <v>520000</v>
      </c>
      <c r="G16" s="78">
        <v>4979116299</v>
      </c>
      <c r="I16" s="78">
        <v>5329300860</v>
      </c>
      <c r="K16" s="78">
        <v>0</v>
      </c>
      <c r="L16" s="125"/>
      <c r="M16" s="78">
        <v>0</v>
      </c>
      <c r="O16" s="78">
        <v>0</v>
      </c>
      <c r="Q16" s="78">
        <v>0</v>
      </c>
      <c r="S16" s="78">
        <v>520000</v>
      </c>
      <c r="U16" s="78">
        <v>9360</v>
      </c>
      <c r="V16" s="125"/>
      <c r="W16" s="78">
        <v>4979116299</v>
      </c>
      <c r="Y16" s="78">
        <v>4838240160</v>
      </c>
      <c r="AA16" s="119">
        <f>Y16/'سرمایه گذاری ها'!$O$16</f>
        <v>1.217765925078311E-2</v>
      </c>
    </row>
    <row r="17" spans="3:27">
      <c r="C17" s="55" t="s">
        <v>227</v>
      </c>
      <c r="E17" s="78">
        <v>150000</v>
      </c>
      <c r="G17" s="78">
        <v>5348283157</v>
      </c>
      <c r="I17" s="78">
        <v>4892217075</v>
      </c>
      <c r="K17" s="78">
        <v>0</v>
      </c>
      <c r="L17" s="125"/>
      <c r="M17" s="78">
        <v>0</v>
      </c>
      <c r="O17" s="78">
        <v>0</v>
      </c>
      <c r="Q17" s="78">
        <v>0</v>
      </c>
      <c r="S17" s="78">
        <v>150000</v>
      </c>
      <c r="U17" s="78">
        <v>28620</v>
      </c>
      <c r="V17" s="125"/>
      <c r="W17" s="78">
        <v>5348283157</v>
      </c>
      <c r="Y17" s="78">
        <v>4267456650</v>
      </c>
      <c r="AA17" s="119">
        <f>Y17/'سرمایه گذاری ها'!$O$16</f>
        <v>1.0741019716389688E-2</v>
      </c>
    </row>
    <row r="18" spans="3:27">
      <c r="C18" s="55" t="s">
        <v>240</v>
      </c>
      <c r="E18" s="78">
        <v>40000</v>
      </c>
      <c r="G18" s="78">
        <v>4285691620</v>
      </c>
      <c r="I18" s="78">
        <v>4413184380</v>
      </c>
      <c r="K18" s="78">
        <v>0</v>
      </c>
      <c r="L18" s="125"/>
      <c r="M18" s="78">
        <v>0</v>
      </c>
      <c r="O18" s="78">
        <v>0</v>
      </c>
      <c r="Q18" s="78">
        <v>0</v>
      </c>
      <c r="S18" s="78">
        <v>40000</v>
      </c>
      <c r="U18" s="78">
        <v>92720</v>
      </c>
      <c r="V18" s="125"/>
      <c r="W18" s="78">
        <v>4285691620</v>
      </c>
      <c r="Y18" s="78">
        <v>3686732640</v>
      </c>
      <c r="AA18" s="119">
        <f>Y18/'سرمایه گذاری ها'!$O$16</f>
        <v>9.2793603363955455E-3</v>
      </c>
    </row>
    <row r="19" spans="3:27">
      <c r="C19" s="55" t="s">
        <v>195</v>
      </c>
      <c r="E19" s="78">
        <v>200000</v>
      </c>
      <c r="G19" s="78">
        <v>4203510123</v>
      </c>
      <c r="I19" s="78">
        <v>4568653800</v>
      </c>
      <c r="K19" s="78">
        <v>0</v>
      </c>
      <c r="L19" s="125"/>
      <c r="M19" s="78">
        <v>0</v>
      </c>
      <c r="O19" s="78">
        <v>-30000</v>
      </c>
      <c r="Q19" s="78">
        <v>635941367</v>
      </c>
      <c r="S19" s="78">
        <v>170000</v>
      </c>
      <c r="U19" s="78">
        <v>21730</v>
      </c>
      <c r="V19" s="125"/>
      <c r="W19" s="78">
        <v>3572983605</v>
      </c>
      <c r="Y19" s="78">
        <v>3672120105</v>
      </c>
      <c r="AA19" s="119">
        <f>Y19/'سرمایه گذاری ها'!$O$16</f>
        <v>9.2425811633624847E-3</v>
      </c>
    </row>
    <row r="20" spans="3:27">
      <c r="C20" s="55" t="s">
        <v>194</v>
      </c>
      <c r="E20" s="78">
        <v>27000</v>
      </c>
      <c r="G20" s="78">
        <v>4768475830</v>
      </c>
      <c r="I20" s="78">
        <v>3391151872.5</v>
      </c>
      <c r="K20" s="78">
        <v>0</v>
      </c>
      <c r="L20" s="125"/>
      <c r="M20" s="78">
        <v>0</v>
      </c>
      <c r="O20" s="78">
        <v>0</v>
      </c>
      <c r="Q20" s="78">
        <v>0</v>
      </c>
      <c r="S20" s="78">
        <v>27000</v>
      </c>
      <c r="U20" s="78">
        <v>127050</v>
      </c>
      <c r="V20" s="125"/>
      <c r="W20" s="78">
        <v>4768475830</v>
      </c>
      <c r="Y20" s="78">
        <v>3409939417.5</v>
      </c>
      <c r="AA20" s="119">
        <f>Y20/'سرمایه گذاری ها'!$O$16</f>
        <v>8.5826827356434588E-3</v>
      </c>
    </row>
    <row r="21" spans="3:27">
      <c r="C21" s="55" t="s">
        <v>152</v>
      </c>
      <c r="E21" s="78">
        <v>36434</v>
      </c>
      <c r="G21" s="78">
        <v>2002747543</v>
      </c>
      <c r="I21" s="78">
        <v>2897377416</v>
      </c>
      <c r="K21" s="78">
        <v>0</v>
      </c>
      <c r="L21" s="125"/>
      <c r="M21" s="78">
        <v>0</v>
      </c>
      <c r="O21" s="78">
        <v>0</v>
      </c>
      <c r="Q21" s="78">
        <v>0</v>
      </c>
      <c r="S21" s="78">
        <v>36434</v>
      </c>
      <c r="U21" s="78">
        <v>80000</v>
      </c>
      <c r="V21" s="125"/>
      <c r="W21" s="78">
        <v>2002747543</v>
      </c>
      <c r="Y21" s="78">
        <v>2897377416</v>
      </c>
      <c r="AA21" s="119">
        <f>Y21/'سرمایه گذاری ها'!$O$16</f>
        <v>7.2925844369334612E-3</v>
      </c>
    </row>
    <row r="22" spans="3:27">
      <c r="C22" s="55" t="s">
        <v>203</v>
      </c>
      <c r="E22" s="78">
        <v>100000</v>
      </c>
      <c r="G22" s="78">
        <v>905599911</v>
      </c>
      <c r="I22" s="78">
        <v>802198350</v>
      </c>
      <c r="K22" s="78">
        <v>0</v>
      </c>
      <c r="L22" s="125"/>
      <c r="M22" s="78">
        <v>0</v>
      </c>
      <c r="O22" s="78">
        <v>-90000</v>
      </c>
      <c r="Q22" s="78">
        <v>776417561</v>
      </c>
      <c r="S22" s="78">
        <v>10000</v>
      </c>
      <c r="U22" s="78">
        <v>9170</v>
      </c>
      <c r="V22" s="125"/>
      <c r="W22" s="78">
        <v>90559992</v>
      </c>
      <c r="Y22" s="78">
        <v>91154385</v>
      </c>
      <c r="AA22" s="119">
        <f>Y22/'سرمایه گذاری ها'!$O$16</f>
        <v>2.2943198415861503E-4</v>
      </c>
    </row>
    <row r="23" spans="3:27">
      <c r="C23" s="55" t="s">
        <v>155</v>
      </c>
      <c r="E23" s="78">
        <v>464</v>
      </c>
      <c r="G23" s="78">
        <v>1348848</v>
      </c>
      <c r="I23" s="78">
        <v>1825123.5144</v>
      </c>
      <c r="K23" s="78">
        <v>0</v>
      </c>
      <c r="L23" s="125"/>
      <c r="M23" s="78">
        <v>0</v>
      </c>
      <c r="O23" s="78">
        <v>0</v>
      </c>
      <c r="Q23" s="78">
        <v>0</v>
      </c>
      <c r="S23" s="78">
        <v>464</v>
      </c>
      <c r="U23" s="78">
        <v>3957</v>
      </c>
      <c r="V23" s="125"/>
      <c r="W23" s="78">
        <v>1348848</v>
      </c>
      <c r="Y23" s="78">
        <v>1825123.5144</v>
      </c>
      <c r="AA23" s="119">
        <f>Y23/'سرمایه گذاری ها'!$O$16</f>
        <v>4.5937637475513285E-6</v>
      </c>
    </row>
    <row r="24" spans="3:27">
      <c r="E24" s="78"/>
      <c r="G24" s="78"/>
      <c r="I24" s="78"/>
      <c r="K24" s="78"/>
      <c r="L24" s="125"/>
      <c r="M24" s="78"/>
      <c r="O24" s="78"/>
      <c r="Q24" s="78"/>
      <c r="S24" s="78"/>
      <c r="U24" s="78"/>
      <c r="V24" s="125"/>
      <c r="W24" s="78"/>
      <c r="Y24" s="78"/>
      <c r="AA24" s="119"/>
    </row>
    <row r="25" spans="3:27" ht="33.75" thickBot="1">
      <c r="C25" s="55" t="s">
        <v>84</v>
      </c>
      <c r="E25" s="79"/>
      <c r="F25" s="78"/>
      <c r="G25" s="79">
        <f>SUM(G11:G23)</f>
        <v>69110892650</v>
      </c>
      <c r="H25" s="79"/>
      <c r="I25" s="79">
        <f>SUM(I11:I23)</f>
        <v>65951239359.614395</v>
      </c>
      <c r="J25" s="79"/>
      <c r="K25" s="79">
        <f>SUM(K11:K23)</f>
        <v>700000</v>
      </c>
      <c r="L25" s="79"/>
      <c r="M25" s="79">
        <f>SUM(M11:M23)</f>
        <v>3178606133</v>
      </c>
      <c r="N25" s="79"/>
      <c r="O25" s="79">
        <f>SUM(O11:O23)</f>
        <v>-120000</v>
      </c>
      <c r="P25" s="79"/>
      <c r="Q25" s="79">
        <f>SUM(Q11:Q23)</f>
        <v>1412358928</v>
      </c>
      <c r="R25" s="79"/>
      <c r="S25" s="79">
        <f>SUM(S11:S23)</f>
        <v>5885973</v>
      </c>
      <c r="T25" s="79"/>
      <c r="U25" s="79">
        <f>SUM(U11:U23)</f>
        <v>461558</v>
      </c>
      <c r="V25" s="79"/>
      <c r="W25" s="79">
        <f>SUM(W11:W23)</f>
        <v>70843932346</v>
      </c>
      <c r="X25" s="79"/>
      <c r="Y25" s="79">
        <f>SUM(Y11:Y23)</f>
        <v>63585383460.764397</v>
      </c>
      <c r="Z25" s="78"/>
      <c r="AA25" s="145">
        <f>SUM(AA11:AA23)</f>
        <v>0.160041896951963</v>
      </c>
    </row>
    <row r="26" spans="3:27" ht="63.75" customHeight="1" thickTop="1">
      <c r="L26"/>
      <c r="V26"/>
    </row>
    <row r="27" spans="3:27" ht="30.75" customHeight="1">
      <c r="L27"/>
      <c r="O27" s="114">
        <v>2</v>
      </c>
      <c r="V27"/>
    </row>
    <row r="28" spans="3:27">
      <c r="L28"/>
      <c r="V28"/>
    </row>
    <row r="29" spans="3:27">
      <c r="L29"/>
      <c r="V29"/>
    </row>
    <row r="30" spans="3:27">
      <c r="L30"/>
      <c r="V30"/>
    </row>
    <row r="31" spans="3:27">
      <c r="L31"/>
      <c r="V31"/>
    </row>
    <row r="32" spans="3:27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  <row r="36" spans="12:22">
      <c r="L36"/>
      <c r="V36"/>
    </row>
  </sheetData>
  <sortState xmlns:xlrd2="http://schemas.microsoft.com/office/spreadsheetml/2017/richdata2" ref="C11:AA23">
    <sortCondition descending="1" ref="Y11:Y23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41"/>
  <sheetViews>
    <sheetView rightToLeft="1" view="pageBreakPreview" zoomScale="60" zoomScaleNormal="110" workbookViewId="0">
      <selection activeCell="AC16" sqref="AC16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6" t="s">
        <v>124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2:28" ht="30">
      <c r="B3" s="146" t="s"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2:28" ht="30">
      <c r="B4" s="146" t="s">
        <v>253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2:28" s="2" customFormat="1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>
      <c r="B8" s="20"/>
      <c r="C8" s="15"/>
      <c r="D8" s="162" t="s">
        <v>238</v>
      </c>
      <c r="E8" s="162" t="s">
        <v>2</v>
      </c>
      <c r="F8" s="162" t="s">
        <v>2</v>
      </c>
      <c r="G8" s="162" t="s">
        <v>2</v>
      </c>
      <c r="H8" s="162" t="s">
        <v>2</v>
      </c>
      <c r="I8" s="162" t="s">
        <v>2</v>
      </c>
      <c r="J8" s="162" t="s">
        <v>2</v>
      </c>
      <c r="K8" s="15"/>
      <c r="L8" s="162" t="s">
        <v>229</v>
      </c>
      <c r="M8" s="162" t="s">
        <v>4</v>
      </c>
      <c r="N8" s="162" t="s">
        <v>4</v>
      </c>
      <c r="O8" s="162" t="s">
        <v>4</v>
      </c>
      <c r="P8" s="162" t="s">
        <v>4</v>
      </c>
      <c r="Q8" s="162" t="s">
        <v>4</v>
      </c>
      <c r="R8" s="162" t="s">
        <v>4</v>
      </c>
      <c r="S8" s="15"/>
    </row>
    <row r="9" spans="2:28" ht="30">
      <c r="B9" s="21" t="s">
        <v>1</v>
      </c>
      <c r="C9" s="15"/>
      <c r="D9" s="18" t="s">
        <v>15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0" spans="2:28">
      <c r="D10" s="83">
        <v>0</v>
      </c>
      <c r="E10" s="83"/>
      <c r="F10" s="83">
        <v>0</v>
      </c>
      <c r="G10" s="83"/>
      <c r="H10" s="83">
        <v>0</v>
      </c>
      <c r="I10" s="83"/>
      <c r="J10" s="83">
        <v>0</v>
      </c>
      <c r="K10" s="83"/>
      <c r="L10" s="83">
        <v>0</v>
      </c>
      <c r="M10" s="83"/>
      <c r="N10" s="83">
        <v>0</v>
      </c>
      <c r="O10" s="83"/>
      <c r="P10" s="83">
        <v>0</v>
      </c>
      <c r="Q10" s="83"/>
      <c r="R10" s="83">
        <v>0</v>
      </c>
      <c r="V10"/>
    </row>
    <row r="11" spans="2:28" ht="26.25" customHeight="1" thickBot="1">
      <c r="B11" s="22" t="s">
        <v>84</v>
      </c>
      <c r="D11" s="82">
        <v>0</v>
      </c>
      <c r="E11" s="83"/>
      <c r="F11" s="82">
        <v>0</v>
      </c>
      <c r="G11" s="83"/>
      <c r="H11" s="82">
        <v>0</v>
      </c>
      <c r="I11" s="83"/>
      <c r="J11" s="82">
        <v>0</v>
      </c>
      <c r="K11" s="83"/>
      <c r="L11" s="82">
        <v>0</v>
      </c>
      <c r="M11" s="83"/>
      <c r="N11" s="82">
        <v>0</v>
      </c>
      <c r="O11" s="83"/>
      <c r="P11" s="82">
        <v>0</v>
      </c>
      <c r="Q11" s="83"/>
      <c r="R11" s="82">
        <v>0</v>
      </c>
      <c r="V11"/>
    </row>
    <row r="12" spans="2:28" ht="21.75" thickTop="1">
      <c r="L12"/>
      <c r="V12"/>
    </row>
    <row r="13" spans="2:28">
      <c r="L13"/>
      <c r="V13"/>
    </row>
    <row r="14" spans="2:28">
      <c r="L14"/>
      <c r="V14"/>
    </row>
    <row r="15" spans="2:28">
      <c r="L15"/>
      <c r="V15"/>
    </row>
    <row r="16" spans="2:28">
      <c r="L16"/>
      <c r="V16"/>
    </row>
    <row r="17" spans="10:22" ht="30">
      <c r="J17" s="53">
        <v>3</v>
      </c>
      <c r="L17"/>
      <c r="V17"/>
    </row>
    <row r="18" spans="10:22">
      <c r="L18"/>
      <c r="V18"/>
    </row>
    <row r="19" spans="10:22">
      <c r="L19"/>
      <c r="V19"/>
    </row>
    <row r="20" spans="10:22">
      <c r="L20"/>
      <c r="V20"/>
    </row>
    <row r="21" spans="10:22">
      <c r="L21"/>
      <c r="V21"/>
    </row>
    <row r="22" spans="10:22">
      <c r="L22"/>
      <c r="V22"/>
    </row>
    <row r="23" spans="10:22">
      <c r="L23"/>
      <c r="V23"/>
    </row>
    <row r="24" spans="10:22">
      <c r="L24"/>
      <c r="V24"/>
    </row>
    <row r="25" spans="10:22">
      <c r="L25"/>
      <c r="V25"/>
    </row>
    <row r="26" spans="10:22">
      <c r="L26"/>
      <c r="V26"/>
    </row>
    <row r="27" spans="10:22">
      <c r="L27"/>
      <c r="V27"/>
    </row>
    <row r="28" spans="10:22">
      <c r="L28"/>
      <c r="V28"/>
    </row>
    <row r="29" spans="10:22">
      <c r="L29"/>
      <c r="V29"/>
    </row>
    <row r="30" spans="10:22">
      <c r="L30"/>
      <c r="V30"/>
    </row>
    <row r="31" spans="10:22">
      <c r="L31"/>
      <c r="V31"/>
    </row>
    <row r="32" spans="10:22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  <row r="36" spans="12:22">
      <c r="L36"/>
      <c r="V36"/>
    </row>
    <row r="37" spans="12:22">
      <c r="L37"/>
      <c r="V37"/>
    </row>
    <row r="38" spans="12:22">
      <c r="L38"/>
      <c r="V38"/>
    </row>
    <row r="39" spans="12:22">
      <c r="L39"/>
      <c r="V39"/>
    </row>
    <row r="40" spans="12:22">
      <c r="L40"/>
      <c r="V40"/>
    </row>
    <row r="41" spans="12:22">
      <c r="L41"/>
      <c r="V41"/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CB44"/>
  <sheetViews>
    <sheetView rightToLeft="1" view="pageBreakPreview" topLeftCell="B4" zoomScale="70" zoomScaleNormal="70" zoomScaleSheetLayoutView="70" workbookViewId="0">
      <selection activeCell="AU20" sqref="AU20"/>
    </sheetView>
  </sheetViews>
  <sheetFormatPr defaultRowHeight="21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2" width="1" style="1" customWidth="1"/>
    <col min="13" max="13" width="12" style="1" bestFit="1" customWidth="1"/>
    <col min="14" max="14" width="1" style="1" customWidth="1"/>
    <col min="15" max="15" width="9.1406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17.7109375" style="1" customWidth="1"/>
    <col min="20" max="20" width="1" style="1" customWidth="1"/>
    <col min="21" max="21" width="9.140625" style="1" bestFit="1" customWidth="1"/>
    <col min="22" max="22" width="1" style="1" customWidth="1"/>
    <col min="23" max="23" width="19.140625" style="1" bestFit="1" customWidth="1"/>
    <col min="24" max="24" width="1" style="1" customWidth="1"/>
    <col min="25" max="25" width="9.140625" style="1" bestFit="1" customWidth="1"/>
    <col min="26" max="26" width="1" style="1" customWidth="1"/>
    <col min="27" max="27" width="17.5703125" style="1" bestFit="1" customWidth="1"/>
    <col min="28" max="28" width="1" style="1" customWidth="1"/>
    <col min="29" max="29" width="9.140625" style="1" bestFit="1" customWidth="1"/>
    <col min="30" max="30" width="1" style="1" customWidth="1"/>
    <col min="31" max="31" width="12.7109375" style="1" customWidth="1"/>
    <col min="32" max="32" width="1" style="1" customWidth="1"/>
    <col min="33" max="33" width="19.140625" style="1" bestFit="1" customWidth="1"/>
    <col min="34" max="34" width="1" style="1" customWidth="1"/>
    <col min="35" max="35" width="17.7109375" style="1" customWidth="1"/>
    <col min="36" max="36" width="1" style="1" customWidth="1"/>
    <col min="37" max="37" width="18.42578125" style="1" customWidth="1"/>
    <col min="38" max="38" width="1" style="1" customWidth="1"/>
    <col min="39" max="39" width="4.5703125" style="1" customWidth="1"/>
    <col min="40" max="16384" width="9.140625" style="1"/>
  </cols>
  <sheetData>
    <row r="2" spans="2:37" ht="39">
      <c r="B2" s="165" t="s">
        <v>124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</row>
    <row r="3" spans="2:37" ht="39">
      <c r="B3" s="165" t="s">
        <v>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</row>
    <row r="4" spans="2:37" ht="39">
      <c r="B4" s="165" t="s">
        <v>253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</row>
    <row r="5" spans="2:37" ht="39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</row>
    <row r="6" spans="2:37" ht="39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</row>
    <row r="7" spans="2:37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2:37" s="2" customFormat="1" ht="30">
      <c r="B8" s="163" t="s">
        <v>113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3"/>
      <c r="S8" s="13"/>
      <c r="T8" s="13"/>
      <c r="U8" s="13"/>
      <c r="V8" s="13"/>
      <c r="W8" s="13"/>
      <c r="X8" s="13"/>
      <c r="Y8" s="13"/>
      <c r="Z8" s="13"/>
      <c r="AA8" s="13"/>
    </row>
    <row r="10" spans="2:37" ht="30">
      <c r="B10" s="146" t="s">
        <v>19</v>
      </c>
      <c r="C10" s="146" t="s">
        <v>19</v>
      </c>
      <c r="D10" s="146" t="s">
        <v>19</v>
      </c>
      <c r="E10" s="146" t="s">
        <v>19</v>
      </c>
      <c r="F10" s="146" t="s">
        <v>19</v>
      </c>
      <c r="G10" s="146" t="s">
        <v>19</v>
      </c>
      <c r="H10" s="146" t="s">
        <v>19</v>
      </c>
      <c r="I10" s="146" t="s">
        <v>19</v>
      </c>
      <c r="J10" s="146" t="s">
        <v>19</v>
      </c>
      <c r="K10" s="146" t="s">
        <v>19</v>
      </c>
      <c r="L10" s="146" t="s">
        <v>19</v>
      </c>
      <c r="M10" s="146" t="s">
        <v>19</v>
      </c>
      <c r="O10" s="146" t="s">
        <v>238</v>
      </c>
      <c r="P10" s="146" t="s">
        <v>2</v>
      </c>
      <c r="Q10" s="146" t="s">
        <v>2</v>
      </c>
      <c r="R10" s="146" t="s">
        <v>2</v>
      </c>
      <c r="S10" s="146" t="s">
        <v>2</v>
      </c>
      <c r="U10" s="166" t="s">
        <v>3</v>
      </c>
      <c r="V10" s="146" t="s">
        <v>3</v>
      </c>
      <c r="W10" s="146" t="s">
        <v>3</v>
      </c>
      <c r="X10" s="146" t="s">
        <v>3</v>
      </c>
      <c r="Y10" s="146" t="s">
        <v>3</v>
      </c>
      <c r="Z10" s="146" t="s">
        <v>3</v>
      </c>
      <c r="AA10" s="146" t="s">
        <v>3</v>
      </c>
      <c r="AC10" s="146" t="s">
        <v>229</v>
      </c>
      <c r="AD10" s="146" t="s">
        <v>4</v>
      </c>
      <c r="AE10" s="146" t="s">
        <v>4</v>
      </c>
      <c r="AF10" s="146" t="s">
        <v>4</v>
      </c>
      <c r="AG10" s="146" t="s">
        <v>4</v>
      </c>
      <c r="AH10" s="146" t="s">
        <v>4</v>
      </c>
      <c r="AI10" s="146" t="s">
        <v>4</v>
      </c>
      <c r="AJ10" s="146" t="s">
        <v>4</v>
      </c>
      <c r="AK10" s="146" t="s">
        <v>4</v>
      </c>
    </row>
    <row r="11" spans="2:37" s="16" customFormat="1" ht="45.75" customHeight="1">
      <c r="B11" s="149" t="s">
        <v>20</v>
      </c>
      <c r="C11" s="23"/>
      <c r="D11" s="149" t="s">
        <v>21</v>
      </c>
      <c r="E11" s="23"/>
      <c r="F11" s="149" t="s">
        <v>22</v>
      </c>
      <c r="G11" s="23"/>
      <c r="H11" s="149" t="s">
        <v>23</v>
      </c>
      <c r="I11" s="23"/>
      <c r="J11" s="149" t="s">
        <v>90</v>
      </c>
      <c r="K11" s="23"/>
      <c r="L11" s="23"/>
      <c r="M11" s="149" t="s">
        <v>18</v>
      </c>
      <c r="O11" s="149" t="s">
        <v>5</v>
      </c>
      <c r="P11" s="23"/>
      <c r="Q11" s="149" t="s">
        <v>6</v>
      </c>
      <c r="R11" s="23"/>
      <c r="S11" s="149" t="s">
        <v>7</v>
      </c>
      <c r="U11" s="168" t="s">
        <v>8</v>
      </c>
      <c r="V11" s="149" t="s">
        <v>8</v>
      </c>
      <c r="W11" s="149" t="s">
        <v>8</v>
      </c>
      <c r="Y11" s="149" t="s">
        <v>9</v>
      </c>
      <c r="Z11" s="149" t="s">
        <v>9</v>
      </c>
      <c r="AA11" s="149" t="s">
        <v>9</v>
      </c>
      <c r="AC11" s="149" t="s">
        <v>5</v>
      </c>
      <c r="AD11" s="23"/>
      <c r="AE11" s="149" t="s">
        <v>26</v>
      </c>
      <c r="AF11" s="23"/>
      <c r="AG11" s="149" t="s">
        <v>6</v>
      </c>
      <c r="AH11" s="23"/>
      <c r="AI11" s="149" t="s">
        <v>7</v>
      </c>
      <c r="AJ11" s="23"/>
      <c r="AK11" s="149" t="s">
        <v>11</v>
      </c>
    </row>
    <row r="12" spans="2:37" s="16" customFormat="1" ht="45.75" customHeight="1">
      <c r="B12" s="150" t="s">
        <v>20</v>
      </c>
      <c r="C12" s="24"/>
      <c r="D12" s="150" t="s">
        <v>21</v>
      </c>
      <c r="E12" s="24"/>
      <c r="F12" s="150" t="s">
        <v>22</v>
      </c>
      <c r="G12" s="24"/>
      <c r="H12" s="150" t="s">
        <v>23</v>
      </c>
      <c r="I12" s="24"/>
      <c r="J12" s="150" t="s">
        <v>24</v>
      </c>
      <c r="K12" s="24"/>
      <c r="L12" s="24"/>
      <c r="M12" s="150" t="s">
        <v>18</v>
      </c>
      <c r="O12" s="150" t="s">
        <v>5</v>
      </c>
      <c r="P12" s="24"/>
      <c r="Q12" s="150" t="s">
        <v>6</v>
      </c>
      <c r="R12" s="24"/>
      <c r="S12" s="150" t="s">
        <v>7</v>
      </c>
      <c r="U12" s="167" t="s">
        <v>5</v>
      </c>
      <c r="V12" s="24"/>
      <c r="W12" s="150" t="s">
        <v>6</v>
      </c>
      <c r="Y12" s="150" t="s">
        <v>5</v>
      </c>
      <c r="Z12" s="24"/>
      <c r="AA12" s="150" t="s">
        <v>12</v>
      </c>
      <c r="AC12" s="150" t="s">
        <v>5</v>
      </c>
      <c r="AD12" s="24"/>
      <c r="AE12" s="150" t="s">
        <v>26</v>
      </c>
      <c r="AF12" s="24"/>
      <c r="AG12" s="150" t="s">
        <v>6</v>
      </c>
      <c r="AH12" s="24"/>
      <c r="AI12" s="150" t="s">
        <v>7</v>
      </c>
      <c r="AJ12" s="24"/>
      <c r="AK12" s="150" t="s">
        <v>11</v>
      </c>
    </row>
    <row r="13" spans="2:37" ht="21.75">
      <c r="B13" s="2" t="s">
        <v>182</v>
      </c>
      <c r="C13" s="2"/>
      <c r="D13" s="2" t="s">
        <v>97</v>
      </c>
      <c r="E13" s="2"/>
      <c r="F13" s="2" t="s">
        <v>97</v>
      </c>
      <c r="G13" s="2"/>
      <c r="H13" s="2" t="s">
        <v>183</v>
      </c>
      <c r="I13" s="2"/>
      <c r="J13" s="2" t="s">
        <v>184</v>
      </c>
      <c r="K13" s="2"/>
      <c r="L13" s="3"/>
      <c r="M13" s="2">
        <v>0</v>
      </c>
      <c r="N13" s="3"/>
      <c r="O13" s="2">
        <v>84100</v>
      </c>
      <c r="P13" s="3"/>
      <c r="Q13" s="2">
        <v>46767127234</v>
      </c>
      <c r="R13" s="3"/>
      <c r="S13" s="2">
        <v>51141358148</v>
      </c>
      <c r="T13" s="3"/>
      <c r="U13" s="2">
        <v>0</v>
      </c>
      <c r="V13" s="3"/>
      <c r="W13" s="2">
        <v>0</v>
      </c>
      <c r="X13" s="3"/>
      <c r="Y13" s="2">
        <v>2100</v>
      </c>
      <c r="Z13" s="3"/>
      <c r="AA13" s="2">
        <v>1367923021</v>
      </c>
      <c r="AB13" s="3"/>
      <c r="AC13" s="2">
        <v>82000</v>
      </c>
      <c r="AD13" s="3"/>
      <c r="AE13" s="2">
        <v>649332</v>
      </c>
      <c r="AF13" s="3"/>
      <c r="AG13" s="2">
        <v>45599339277</v>
      </c>
      <c r="AH13" s="3"/>
      <c r="AI13" s="2">
        <v>53235573303</v>
      </c>
      <c r="AJ13" s="3"/>
      <c r="AK13" s="63">
        <f>AI13/'سرمایه گذاری ها'!$O$16</f>
        <v>0.13399183386217445</v>
      </c>
    </row>
    <row r="14" spans="2:37" ht="21.75">
      <c r="B14" s="2" t="s">
        <v>157</v>
      </c>
      <c r="C14" s="2"/>
      <c r="D14" s="2" t="s">
        <v>97</v>
      </c>
      <c r="E14" s="2"/>
      <c r="F14" s="2" t="s">
        <v>97</v>
      </c>
      <c r="G14" s="2"/>
      <c r="H14" s="2" t="s">
        <v>158</v>
      </c>
      <c r="I14" s="2"/>
      <c r="J14" s="2" t="s">
        <v>159</v>
      </c>
      <c r="K14" s="2"/>
      <c r="L14" s="3"/>
      <c r="M14" s="2">
        <v>18</v>
      </c>
      <c r="N14" s="3"/>
      <c r="O14" s="2">
        <v>41100</v>
      </c>
      <c r="P14" s="3"/>
      <c r="Q14" s="2">
        <v>39157484211</v>
      </c>
      <c r="R14" s="3"/>
      <c r="S14" s="2">
        <v>38285765047</v>
      </c>
      <c r="T14" s="3"/>
      <c r="U14" s="2">
        <v>0</v>
      </c>
      <c r="V14" s="3"/>
      <c r="W14" s="2">
        <v>0</v>
      </c>
      <c r="X14" s="3"/>
      <c r="Y14" s="2">
        <v>0</v>
      </c>
      <c r="Z14" s="3"/>
      <c r="AA14" s="2">
        <v>0</v>
      </c>
      <c r="AB14" s="3"/>
      <c r="AC14" s="2">
        <v>41100</v>
      </c>
      <c r="AD14" s="3"/>
      <c r="AE14" s="2">
        <v>972486</v>
      </c>
      <c r="AF14" s="3"/>
      <c r="AG14" s="2">
        <v>39157484211</v>
      </c>
      <c r="AH14" s="3"/>
      <c r="AI14" s="2">
        <v>39961930187</v>
      </c>
      <c r="AJ14" s="3"/>
      <c r="AK14" s="63">
        <f>AI14/'سرمایه گذاری ها'!$O$16</f>
        <v>0.10058259878130343</v>
      </c>
    </row>
    <row r="15" spans="2:37" ht="21.75">
      <c r="B15" s="2" t="s">
        <v>185</v>
      </c>
      <c r="C15" s="2"/>
      <c r="D15" s="2" t="s">
        <v>97</v>
      </c>
      <c r="E15" s="2"/>
      <c r="F15" s="2" t="s">
        <v>97</v>
      </c>
      <c r="G15" s="2"/>
      <c r="H15" s="2" t="s">
        <v>186</v>
      </c>
      <c r="I15" s="2"/>
      <c r="J15" s="2" t="s">
        <v>187</v>
      </c>
      <c r="K15" s="2"/>
      <c r="L15" s="3"/>
      <c r="M15" s="2">
        <v>0</v>
      </c>
      <c r="N15" s="3"/>
      <c r="O15" s="2">
        <v>22800</v>
      </c>
      <c r="P15" s="3"/>
      <c r="Q15" s="2">
        <v>12207702263</v>
      </c>
      <c r="R15" s="3"/>
      <c r="S15" s="2">
        <v>13276267640</v>
      </c>
      <c r="T15" s="3"/>
      <c r="U15" s="2">
        <v>0</v>
      </c>
      <c r="V15" s="3"/>
      <c r="W15" s="2">
        <v>0</v>
      </c>
      <c r="X15" s="3"/>
      <c r="Y15" s="2">
        <v>0</v>
      </c>
      <c r="Z15" s="3"/>
      <c r="AA15" s="2">
        <v>0</v>
      </c>
      <c r="AB15" s="3"/>
      <c r="AC15" s="2">
        <v>22800</v>
      </c>
      <c r="AD15" s="3"/>
      <c r="AE15" s="2">
        <v>628128</v>
      </c>
      <c r="AF15" s="3"/>
      <c r="AG15" s="2">
        <v>12207702263</v>
      </c>
      <c r="AH15" s="3"/>
      <c r="AI15" s="2">
        <v>14318722661</v>
      </c>
      <c r="AJ15" s="3"/>
      <c r="AK15" s="63">
        <f>AI15/'سرمایه گذاری ها'!$O$16</f>
        <v>3.6039658988760159E-2</v>
      </c>
    </row>
    <row r="16" spans="2:37" ht="21.75">
      <c r="B16" s="2" t="s">
        <v>99</v>
      </c>
      <c r="C16" s="2"/>
      <c r="D16" s="2" t="s">
        <v>97</v>
      </c>
      <c r="E16" s="2"/>
      <c r="F16" s="2" t="s">
        <v>97</v>
      </c>
      <c r="G16" s="2"/>
      <c r="H16" s="2" t="s">
        <v>64</v>
      </c>
      <c r="I16" s="2"/>
      <c r="J16" s="2" t="s">
        <v>100</v>
      </c>
      <c r="K16" s="2"/>
      <c r="L16" s="3"/>
      <c r="M16" s="2">
        <v>0</v>
      </c>
      <c r="N16" s="3"/>
      <c r="O16" s="2">
        <v>14491</v>
      </c>
      <c r="P16" s="3"/>
      <c r="Q16" s="2">
        <v>9029504678</v>
      </c>
      <c r="R16" s="3"/>
      <c r="S16" s="2">
        <v>10892040457</v>
      </c>
      <c r="T16" s="3"/>
      <c r="U16" s="2">
        <v>0</v>
      </c>
      <c r="V16" s="3"/>
      <c r="W16" s="2">
        <v>0</v>
      </c>
      <c r="X16" s="3"/>
      <c r="Y16" s="2">
        <v>0</v>
      </c>
      <c r="Z16" s="3"/>
      <c r="AA16" s="2">
        <v>0</v>
      </c>
      <c r="AB16" s="3"/>
      <c r="AC16" s="2">
        <v>14491</v>
      </c>
      <c r="AD16" s="3"/>
      <c r="AE16" s="2">
        <v>805966</v>
      </c>
      <c r="AF16" s="3"/>
      <c r="AG16" s="2">
        <v>9029504678</v>
      </c>
      <c r="AH16" s="3"/>
      <c r="AI16" s="2">
        <v>11677136441</v>
      </c>
      <c r="AJ16" s="3"/>
      <c r="AK16" s="63">
        <f>AI16/'سرمایه گذاری ها'!$O$16</f>
        <v>2.9390890881985529E-2</v>
      </c>
    </row>
    <row r="17" spans="2:37" ht="21.75">
      <c r="B17" s="2" t="s">
        <v>212</v>
      </c>
      <c r="C17" s="2"/>
      <c r="D17" s="2" t="s">
        <v>97</v>
      </c>
      <c r="E17" s="2"/>
      <c r="F17" s="2" t="s">
        <v>97</v>
      </c>
      <c r="G17" s="2"/>
      <c r="H17" s="2" t="s">
        <v>163</v>
      </c>
      <c r="I17" s="2"/>
      <c r="J17" s="2" t="s">
        <v>213</v>
      </c>
      <c r="K17" s="2"/>
      <c r="L17" s="3"/>
      <c r="M17" s="2">
        <v>0</v>
      </c>
      <c r="N17" s="3"/>
      <c r="O17" s="2">
        <v>11000</v>
      </c>
      <c r="P17" s="3"/>
      <c r="Q17" s="2">
        <v>10241476925</v>
      </c>
      <c r="R17" s="3"/>
      <c r="S17" s="2">
        <v>9901582012</v>
      </c>
      <c r="T17" s="3"/>
      <c r="U17" s="2">
        <v>0</v>
      </c>
      <c r="V17" s="3"/>
      <c r="W17" s="2">
        <v>0</v>
      </c>
      <c r="X17" s="3"/>
      <c r="Y17" s="2">
        <v>0</v>
      </c>
      <c r="Z17" s="3"/>
      <c r="AA17" s="2">
        <v>0</v>
      </c>
      <c r="AB17" s="3"/>
      <c r="AC17" s="2">
        <v>11000</v>
      </c>
      <c r="AD17" s="3"/>
      <c r="AE17" s="2">
        <v>954036</v>
      </c>
      <c r="AF17" s="3"/>
      <c r="AG17" s="2">
        <v>10241476925</v>
      </c>
      <c r="AH17" s="3"/>
      <c r="AI17" s="2">
        <v>10492493890</v>
      </c>
      <c r="AJ17" s="3"/>
      <c r="AK17" s="63">
        <f>AI17/'سرمایه گذاری ها'!$O$16</f>
        <v>2.6409192404236451E-2</v>
      </c>
    </row>
    <row r="18" spans="2:37" ht="23.25" customHeight="1">
      <c r="B18" s="2" t="s">
        <v>104</v>
      </c>
      <c r="C18" s="2"/>
      <c r="D18" s="2" t="s">
        <v>97</v>
      </c>
      <c r="E18" s="2"/>
      <c r="F18" s="2" t="s">
        <v>97</v>
      </c>
      <c r="G18" s="2"/>
      <c r="H18" s="2" t="s">
        <v>105</v>
      </c>
      <c r="I18" s="2"/>
      <c r="J18" s="2" t="s">
        <v>106</v>
      </c>
      <c r="K18" s="2"/>
      <c r="L18" s="3"/>
      <c r="M18" s="2">
        <v>18</v>
      </c>
      <c r="N18" s="3"/>
      <c r="O18" s="2">
        <v>8000</v>
      </c>
      <c r="P18" s="3"/>
      <c r="Q18" s="2">
        <v>8003602283</v>
      </c>
      <c r="R18" s="3"/>
      <c r="S18" s="2">
        <v>7820334307</v>
      </c>
      <c r="T18" s="3"/>
      <c r="U18" s="2">
        <v>0</v>
      </c>
      <c r="V18" s="3"/>
      <c r="W18" s="2">
        <v>0</v>
      </c>
      <c r="X18" s="3"/>
      <c r="Y18" s="2">
        <v>0</v>
      </c>
      <c r="Z18" s="3"/>
      <c r="AA18" s="2">
        <v>0</v>
      </c>
      <c r="AB18" s="3"/>
      <c r="AC18" s="2">
        <v>8000</v>
      </c>
      <c r="AD18" s="3"/>
      <c r="AE18" s="2">
        <v>994564</v>
      </c>
      <c r="AF18" s="3"/>
      <c r="AG18" s="2">
        <v>8003602283</v>
      </c>
      <c r="AH18" s="3"/>
      <c r="AI18" s="2">
        <v>7955069882</v>
      </c>
      <c r="AJ18" s="3"/>
      <c r="AK18" s="63">
        <f>AI18/'سرمایه گذاری ها'!$O$16</f>
        <v>2.0022596468043743E-2</v>
      </c>
    </row>
    <row r="19" spans="2:37" ht="23.25" customHeight="1">
      <c r="B19" s="2" t="s">
        <v>162</v>
      </c>
      <c r="C19" s="2"/>
      <c r="D19" s="2" t="s">
        <v>97</v>
      </c>
      <c r="E19" s="2"/>
      <c r="F19" s="2" t="s">
        <v>97</v>
      </c>
      <c r="G19" s="2"/>
      <c r="H19" s="2" t="s">
        <v>163</v>
      </c>
      <c r="I19" s="2"/>
      <c r="J19" s="2" t="s">
        <v>164</v>
      </c>
      <c r="K19" s="2"/>
      <c r="L19" s="3"/>
      <c r="M19" s="2">
        <v>17</v>
      </c>
      <c r="N19" s="3"/>
      <c r="O19" s="2">
        <v>7200</v>
      </c>
      <c r="P19" s="3"/>
      <c r="Q19" s="2">
        <v>6772827352</v>
      </c>
      <c r="R19" s="3"/>
      <c r="S19" s="2">
        <v>6718419665</v>
      </c>
      <c r="T19" s="3"/>
      <c r="U19" s="2">
        <v>0</v>
      </c>
      <c r="V19" s="3"/>
      <c r="W19" s="2">
        <v>0</v>
      </c>
      <c r="X19" s="3"/>
      <c r="Y19" s="2">
        <v>0</v>
      </c>
      <c r="Z19" s="3"/>
      <c r="AA19" s="2">
        <v>0</v>
      </c>
      <c r="AB19" s="3"/>
      <c r="AC19" s="2">
        <v>7200</v>
      </c>
      <c r="AD19" s="3"/>
      <c r="AE19" s="2">
        <v>964400</v>
      </c>
      <c r="AF19" s="3"/>
      <c r="AG19" s="2">
        <v>6772827352</v>
      </c>
      <c r="AH19" s="3"/>
      <c r="AI19" s="2">
        <v>6942421458</v>
      </c>
      <c r="AJ19" s="3"/>
      <c r="AK19" s="63">
        <f>AI19/'سرمایه گذاری ها'!$O$16</f>
        <v>1.7473800409868217E-2</v>
      </c>
    </row>
    <row r="20" spans="2:37" ht="23.25" customHeight="1">
      <c r="B20" s="2" t="s">
        <v>228</v>
      </c>
      <c r="C20" s="2"/>
      <c r="D20" s="2" t="s">
        <v>97</v>
      </c>
      <c r="E20" s="2"/>
      <c r="F20" s="2" t="s">
        <v>97</v>
      </c>
      <c r="G20" s="2"/>
      <c r="H20" s="2" t="s">
        <v>189</v>
      </c>
      <c r="I20" s="2"/>
      <c r="J20" s="2" t="s">
        <v>229</v>
      </c>
      <c r="K20" s="2"/>
      <c r="L20" s="3"/>
      <c r="M20" s="2">
        <v>0</v>
      </c>
      <c r="N20" s="3"/>
      <c r="O20" s="2">
        <v>5000</v>
      </c>
      <c r="P20" s="3"/>
      <c r="Q20" s="2">
        <v>4710353595</v>
      </c>
      <c r="R20" s="3"/>
      <c r="S20" s="2">
        <v>4792061281</v>
      </c>
      <c r="T20" s="3"/>
      <c r="U20" s="2">
        <v>0</v>
      </c>
      <c r="V20" s="3"/>
      <c r="W20" s="2">
        <v>0</v>
      </c>
      <c r="X20" s="3"/>
      <c r="Y20" s="2">
        <v>0</v>
      </c>
      <c r="Z20" s="3"/>
      <c r="AA20" s="2">
        <v>0</v>
      </c>
      <c r="AB20" s="3"/>
      <c r="AC20" s="2">
        <v>5000</v>
      </c>
      <c r="AD20" s="3"/>
      <c r="AE20" s="2">
        <v>971264</v>
      </c>
      <c r="AF20" s="3"/>
      <c r="AG20" s="2">
        <v>4710353595</v>
      </c>
      <c r="AH20" s="3"/>
      <c r="AI20" s="2">
        <v>4855439792</v>
      </c>
      <c r="AJ20" s="3"/>
      <c r="AK20" s="63">
        <f>AI20/'سرمایه گذاری ها'!$O$16</f>
        <v>1.2220950044709897E-2</v>
      </c>
    </row>
    <row r="21" spans="2:37" ht="23.25" customHeight="1">
      <c r="B21" s="2" t="s">
        <v>208</v>
      </c>
      <c r="C21" s="2"/>
      <c r="D21" s="2" t="s">
        <v>97</v>
      </c>
      <c r="E21" s="2"/>
      <c r="F21" s="2" t="s">
        <v>97</v>
      </c>
      <c r="G21" s="2"/>
      <c r="H21" s="2" t="s">
        <v>209</v>
      </c>
      <c r="I21" s="2"/>
      <c r="J21" s="2" t="s">
        <v>210</v>
      </c>
      <c r="K21" s="2"/>
      <c r="L21" s="3"/>
      <c r="M21" s="2">
        <v>0</v>
      </c>
      <c r="N21" s="3"/>
      <c r="O21" s="2">
        <v>5000</v>
      </c>
      <c r="P21" s="3"/>
      <c r="Q21" s="2">
        <v>4578329670</v>
      </c>
      <c r="R21" s="3"/>
      <c r="S21" s="2">
        <v>4610164256</v>
      </c>
      <c r="T21" s="3"/>
      <c r="U21" s="2">
        <v>0</v>
      </c>
      <c r="V21" s="3"/>
      <c r="W21" s="2">
        <v>0</v>
      </c>
      <c r="X21" s="3"/>
      <c r="Y21" s="2">
        <v>0</v>
      </c>
      <c r="Z21" s="3"/>
      <c r="AA21" s="2">
        <v>0</v>
      </c>
      <c r="AB21" s="3"/>
      <c r="AC21" s="2">
        <v>5000</v>
      </c>
      <c r="AD21" s="3"/>
      <c r="AE21" s="2">
        <v>935985</v>
      </c>
      <c r="AF21" s="3"/>
      <c r="AG21" s="2">
        <v>4578329670</v>
      </c>
      <c r="AH21" s="3"/>
      <c r="AI21" s="2">
        <v>4679076763</v>
      </c>
      <c r="AJ21" s="3"/>
      <c r="AK21" s="63">
        <f>AI21/'سرمایه گذاری ها'!$O$16</f>
        <v>1.1777051271483645E-2</v>
      </c>
    </row>
    <row r="22" spans="2:37" ht="23.25" customHeight="1">
      <c r="B22" s="2" t="s">
        <v>188</v>
      </c>
      <c r="C22" s="2"/>
      <c r="D22" s="2" t="s">
        <v>97</v>
      </c>
      <c r="E22" s="2"/>
      <c r="F22" s="2" t="s">
        <v>97</v>
      </c>
      <c r="G22" s="2"/>
      <c r="H22" s="2" t="s">
        <v>189</v>
      </c>
      <c r="I22" s="2"/>
      <c r="J22" s="2" t="s">
        <v>190</v>
      </c>
      <c r="K22" s="2"/>
      <c r="L22" s="3"/>
      <c r="M22" s="2">
        <v>0</v>
      </c>
      <c r="N22" s="3"/>
      <c r="O22" s="2">
        <v>5000</v>
      </c>
      <c r="P22" s="3"/>
      <c r="Q22" s="2">
        <v>4050724056</v>
      </c>
      <c r="R22" s="3"/>
      <c r="S22" s="2">
        <v>4381850645</v>
      </c>
      <c r="T22" s="3"/>
      <c r="U22" s="2">
        <v>0</v>
      </c>
      <c r="V22" s="3"/>
      <c r="W22" s="2">
        <v>0</v>
      </c>
      <c r="X22" s="3"/>
      <c r="Y22" s="2">
        <v>0</v>
      </c>
      <c r="Z22" s="3"/>
      <c r="AA22" s="2">
        <v>0</v>
      </c>
      <c r="AB22" s="3"/>
      <c r="AC22" s="2">
        <v>5000</v>
      </c>
      <c r="AD22" s="3"/>
      <c r="AE22" s="2">
        <v>930018</v>
      </c>
      <c r="AF22" s="3"/>
      <c r="AG22" s="2">
        <v>4050724056</v>
      </c>
      <c r="AH22" s="3"/>
      <c r="AI22" s="2">
        <v>4649247171</v>
      </c>
      <c r="AJ22" s="3"/>
      <c r="AK22" s="63">
        <f>AI22/'سرمایه گذاری ها'!$O$16</f>
        <v>1.1701971367437319E-2</v>
      </c>
    </row>
    <row r="23" spans="2:37" ht="23.25" customHeight="1">
      <c r="B23" s="2" t="s">
        <v>230</v>
      </c>
      <c r="C23" s="2"/>
      <c r="D23" s="2" t="s">
        <v>97</v>
      </c>
      <c r="E23" s="2"/>
      <c r="F23" s="2" t="s">
        <v>97</v>
      </c>
      <c r="G23" s="2"/>
      <c r="H23" s="2" t="s">
        <v>231</v>
      </c>
      <c r="I23" s="2"/>
      <c r="J23" s="2" t="s">
        <v>232</v>
      </c>
      <c r="K23" s="2"/>
      <c r="L23" s="3"/>
      <c r="M23" s="2">
        <v>0</v>
      </c>
      <c r="N23" s="3"/>
      <c r="O23" s="2">
        <v>5000</v>
      </c>
      <c r="P23" s="3"/>
      <c r="Q23" s="2">
        <v>4403297952</v>
      </c>
      <c r="R23" s="3"/>
      <c r="S23" s="2">
        <v>4495335072</v>
      </c>
      <c r="T23" s="3"/>
      <c r="U23" s="2">
        <v>0</v>
      </c>
      <c r="V23" s="3"/>
      <c r="W23" s="2">
        <v>0</v>
      </c>
      <c r="X23" s="3"/>
      <c r="Y23" s="2">
        <v>0</v>
      </c>
      <c r="Z23" s="3"/>
      <c r="AA23" s="2">
        <v>0</v>
      </c>
      <c r="AB23" s="3"/>
      <c r="AC23" s="2">
        <v>5000</v>
      </c>
      <c r="AD23" s="3"/>
      <c r="AE23" s="2">
        <v>911906</v>
      </c>
      <c r="AF23" s="3"/>
      <c r="AG23" s="2">
        <v>4403297952</v>
      </c>
      <c r="AH23" s="3"/>
      <c r="AI23" s="2">
        <v>4558703585</v>
      </c>
      <c r="AJ23" s="3"/>
      <c r="AK23" s="63">
        <f>AI23/'سرمایه گذاری ها'!$O$16</f>
        <v>1.1474076740219811E-2</v>
      </c>
    </row>
    <row r="24" spans="2:37" ht="23.25" customHeight="1">
      <c r="B24" s="2" t="s">
        <v>101</v>
      </c>
      <c r="C24" s="2"/>
      <c r="D24" s="2" t="s">
        <v>97</v>
      </c>
      <c r="E24" s="2"/>
      <c r="F24" s="2" t="s">
        <v>97</v>
      </c>
      <c r="G24" s="2"/>
      <c r="H24" s="2" t="s">
        <v>64</v>
      </c>
      <c r="I24" s="2"/>
      <c r="J24" s="2" t="s">
        <v>102</v>
      </c>
      <c r="K24" s="2"/>
      <c r="L24" s="3"/>
      <c r="M24" s="2">
        <v>0</v>
      </c>
      <c r="N24" s="3"/>
      <c r="O24" s="2">
        <v>2810</v>
      </c>
      <c r="P24" s="3"/>
      <c r="Q24" s="2">
        <v>2064798799</v>
      </c>
      <c r="R24" s="3"/>
      <c r="S24" s="2">
        <v>1984806838</v>
      </c>
      <c r="T24" s="3"/>
      <c r="U24" s="2">
        <v>0</v>
      </c>
      <c r="V24" s="3"/>
      <c r="W24" s="2">
        <v>0</v>
      </c>
      <c r="X24" s="3"/>
      <c r="Y24" s="2">
        <v>0</v>
      </c>
      <c r="Z24" s="3"/>
      <c r="AA24" s="2">
        <v>0</v>
      </c>
      <c r="AB24" s="3"/>
      <c r="AC24" s="2">
        <v>2810</v>
      </c>
      <c r="AD24" s="3"/>
      <c r="AE24" s="2">
        <v>759987</v>
      </c>
      <c r="AF24" s="3"/>
      <c r="AG24" s="2">
        <v>2064798799</v>
      </c>
      <c r="AH24" s="3"/>
      <c r="AI24" s="2">
        <v>2135176399</v>
      </c>
      <c r="AJ24" s="3"/>
      <c r="AK24" s="63">
        <f>AI24/'سرمایه گذاری ها'!$O$16</f>
        <v>5.3741546032175713E-3</v>
      </c>
    </row>
    <row r="25" spans="2:37" ht="23.25" customHeight="1">
      <c r="B25" s="2" t="s">
        <v>198</v>
      </c>
      <c r="C25" s="2"/>
      <c r="D25" s="2" t="s">
        <v>97</v>
      </c>
      <c r="E25" s="2"/>
      <c r="F25" s="2" t="s">
        <v>97</v>
      </c>
      <c r="G25" s="2"/>
      <c r="H25" s="2" t="s">
        <v>199</v>
      </c>
      <c r="I25" s="2"/>
      <c r="J25" s="2" t="s">
        <v>200</v>
      </c>
      <c r="K25" s="2"/>
      <c r="L25" s="3"/>
      <c r="M25" s="2">
        <v>0</v>
      </c>
      <c r="N25" s="3"/>
      <c r="O25" s="2">
        <v>6600</v>
      </c>
      <c r="P25" s="3"/>
      <c r="Q25" s="2">
        <v>5963125610</v>
      </c>
      <c r="R25" s="3"/>
      <c r="S25" s="2">
        <v>6059556106</v>
      </c>
      <c r="T25" s="3"/>
      <c r="U25" s="2">
        <v>0</v>
      </c>
      <c r="V25" s="3"/>
      <c r="W25" s="2">
        <v>0</v>
      </c>
      <c r="X25" s="3"/>
      <c r="Y25" s="2">
        <v>4600</v>
      </c>
      <c r="Z25" s="3"/>
      <c r="AA25" s="2">
        <v>4471419411</v>
      </c>
      <c r="AB25" s="3"/>
      <c r="AC25" s="2">
        <v>2000</v>
      </c>
      <c r="AD25" s="3"/>
      <c r="AE25" s="2">
        <v>970247</v>
      </c>
      <c r="AF25" s="3"/>
      <c r="AG25" s="2">
        <v>1807007761</v>
      </c>
      <c r="AH25" s="3"/>
      <c r="AI25" s="2">
        <v>1940142285</v>
      </c>
      <c r="AJ25" s="3"/>
      <c r="AK25" s="63">
        <f>AI25/'سرمایه گذاری ها'!$O$16</f>
        <v>4.883261447022863E-3</v>
      </c>
    </row>
    <row r="26" spans="2:37" ht="23.25" customHeight="1">
      <c r="B26" s="2" t="s">
        <v>98</v>
      </c>
      <c r="C26" s="2"/>
      <c r="D26" s="2" t="s">
        <v>97</v>
      </c>
      <c r="E26" s="2"/>
      <c r="F26" s="2" t="s">
        <v>97</v>
      </c>
      <c r="G26" s="2"/>
      <c r="H26" s="2" t="s">
        <v>64</v>
      </c>
      <c r="I26" s="2"/>
      <c r="J26" s="2" t="s">
        <v>211</v>
      </c>
      <c r="K26" s="2"/>
      <c r="L26" s="3"/>
      <c r="M26" s="2">
        <v>0</v>
      </c>
      <c r="N26" s="3"/>
      <c r="O26" s="2">
        <v>2500</v>
      </c>
      <c r="P26" s="3"/>
      <c r="Q26" s="2">
        <v>1832417061</v>
      </c>
      <c r="R26" s="3"/>
      <c r="S26" s="2">
        <v>1825669037</v>
      </c>
      <c r="T26" s="3"/>
      <c r="U26" s="2">
        <v>0</v>
      </c>
      <c r="V26" s="3"/>
      <c r="W26" s="2">
        <v>0</v>
      </c>
      <c r="X26" s="3"/>
      <c r="Y26" s="2">
        <v>0</v>
      </c>
      <c r="Z26" s="3"/>
      <c r="AA26" s="2">
        <v>0</v>
      </c>
      <c r="AB26" s="3"/>
      <c r="AC26" s="2">
        <v>2500</v>
      </c>
      <c r="AD26" s="3"/>
      <c r="AE26" s="2">
        <v>748141</v>
      </c>
      <c r="AF26" s="3"/>
      <c r="AG26" s="2">
        <v>1832417061</v>
      </c>
      <c r="AH26" s="3"/>
      <c r="AI26" s="2">
        <v>1870013498</v>
      </c>
      <c r="AJ26" s="3"/>
      <c r="AK26" s="63">
        <f>AI26/'سرمایه گذاری ها'!$O$16</f>
        <v>4.7067500619913383E-3</v>
      </c>
    </row>
    <row r="27" spans="2:37" ht="23.25" customHeight="1">
      <c r="B27" s="2" t="s">
        <v>151</v>
      </c>
      <c r="C27" s="2"/>
      <c r="D27" s="2" t="s">
        <v>97</v>
      </c>
      <c r="E27" s="2"/>
      <c r="F27" s="2" t="s">
        <v>97</v>
      </c>
      <c r="G27" s="2"/>
      <c r="H27" s="2" t="s">
        <v>191</v>
      </c>
      <c r="I27" s="2"/>
      <c r="J27" s="2" t="s">
        <v>192</v>
      </c>
      <c r="K27" s="2"/>
      <c r="L27" s="3"/>
      <c r="M27" s="2">
        <v>0</v>
      </c>
      <c r="N27" s="3"/>
      <c r="O27" s="2">
        <v>4000</v>
      </c>
      <c r="P27" s="3"/>
      <c r="Q27" s="2">
        <v>2420478632</v>
      </c>
      <c r="R27" s="3"/>
      <c r="S27" s="2">
        <v>2626491862</v>
      </c>
      <c r="T27" s="3"/>
      <c r="U27" s="2">
        <v>0</v>
      </c>
      <c r="V27" s="3"/>
      <c r="W27" s="2">
        <v>0</v>
      </c>
      <c r="X27" s="3"/>
      <c r="Y27" s="2">
        <v>1804</v>
      </c>
      <c r="Z27" s="3"/>
      <c r="AA27" s="2">
        <v>1276927598</v>
      </c>
      <c r="AB27" s="3"/>
      <c r="AC27" s="2">
        <v>2196</v>
      </c>
      <c r="AD27" s="3"/>
      <c r="AE27" s="2">
        <v>711332</v>
      </c>
      <c r="AF27" s="3"/>
      <c r="AG27" s="2">
        <v>1328842769</v>
      </c>
      <c r="AH27" s="3"/>
      <c r="AI27" s="2">
        <v>1561801944</v>
      </c>
      <c r="AJ27" s="3"/>
      <c r="AK27" s="63">
        <f>AI27/'سرمایه گذاری ها'!$O$16</f>
        <v>3.9309937626665157E-3</v>
      </c>
    </row>
    <row r="28" spans="2:37" ht="21.75">
      <c r="B28" s="2" t="s">
        <v>103</v>
      </c>
      <c r="C28" s="2"/>
      <c r="D28" s="2" t="s">
        <v>97</v>
      </c>
      <c r="E28" s="2"/>
      <c r="F28" s="2" t="s">
        <v>97</v>
      </c>
      <c r="G28" s="2"/>
      <c r="H28" s="2" t="s">
        <v>201</v>
      </c>
      <c r="I28" s="2"/>
      <c r="J28" s="2" t="s">
        <v>202</v>
      </c>
      <c r="K28" s="2"/>
      <c r="L28" s="3"/>
      <c r="M28" s="2">
        <v>0</v>
      </c>
      <c r="N28" s="3"/>
      <c r="O28" s="2">
        <v>1700</v>
      </c>
      <c r="P28" s="3"/>
      <c r="Q28" s="2">
        <v>1114426950</v>
      </c>
      <c r="R28" s="3"/>
      <c r="S28" s="2">
        <v>1163065156</v>
      </c>
      <c r="T28" s="3"/>
      <c r="U28" s="2">
        <v>0</v>
      </c>
      <c r="V28" s="3"/>
      <c r="W28" s="2">
        <v>0</v>
      </c>
      <c r="X28" s="3"/>
      <c r="Y28" s="2">
        <v>600</v>
      </c>
      <c r="Z28" s="3"/>
      <c r="AA28" s="2">
        <v>443019690</v>
      </c>
      <c r="AB28" s="3"/>
      <c r="AC28" s="2">
        <v>1100</v>
      </c>
      <c r="AD28" s="3"/>
      <c r="AE28" s="2">
        <v>738464</v>
      </c>
      <c r="AF28" s="3"/>
      <c r="AG28" s="2">
        <v>721099791</v>
      </c>
      <c r="AH28" s="3"/>
      <c r="AI28" s="2">
        <v>812163168</v>
      </c>
      <c r="AJ28" s="3"/>
      <c r="AK28" s="63">
        <f>AI28/'سرمایه گذاری ها'!$O$16</f>
        <v>2.0441825930237654E-3</v>
      </c>
    </row>
    <row r="29" spans="2:37" ht="21.7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>
        <v>5.1000000000000004E-3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2"/>
      <c r="AK29" s="63"/>
    </row>
    <row r="30" spans="2:37" ht="27" thickBot="1">
      <c r="B30" s="164" t="s">
        <v>84</v>
      </c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2"/>
      <c r="O30" s="68">
        <f>SUM(O13:O28)</f>
        <v>226301</v>
      </c>
      <c r="P30" s="28"/>
      <c r="Q30" s="68">
        <f>SUM(Q13:Q28)</f>
        <v>163317677271</v>
      </c>
      <c r="R30" s="28"/>
      <c r="S30" s="68">
        <f>SUM(S13:S28)</f>
        <v>169974767529</v>
      </c>
      <c r="T30" s="28"/>
      <c r="U30" s="68">
        <f>SUM(U13:U29)</f>
        <v>5.1000000000000004E-3</v>
      </c>
      <c r="V30" s="28"/>
      <c r="W30" s="68">
        <f>SUM(W13:W28)</f>
        <v>0</v>
      </c>
      <c r="X30" s="28"/>
      <c r="Y30" s="68">
        <f>SUM(Y13:Y28)</f>
        <v>9104</v>
      </c>
      <c r="Z30" s="28"/>
      <c r="AA30" s="68">
        <f>SUM(AA13:AA28)</f>
        <v>7559289720</v>
      </c>
      <c r="AB30" s="28"/>
      <c r="AC30" s="68">
        <f>SUM(AC13:AC28)</f>
        <v>217197</v>
      </c>
      <c r="AD30" s="69"/>
      <c r="AE30" s="68"/>
      <c r="AF30" s="28"/>
      <c r="AG30" s="68">
        <f>SUM(AG13:AG28)</f>
        <v>156508808443</v>
      </c>
      <c r="AH30" s="28"/>
      <c r="AI30" s="68">
        <f>SUM(AI13:AI28)</f>
        <v>171645112427</v>
      </c>
      <c r="AJ30" s="28"/>
      <c r="AK30" s="81">
        <f>SUM(AK13:AK28)</f>
        <v>0.43202396368814477</v>
      </c>
    </row>
    <row r="31" spans="2:37" ht="21" customHeight="1" thickTop="1">
      <c r="U31"/>
      <c r="V31"/>
    </row>
    <row r="32" spans="2:37">
      <c r="U32"/>
      <c r="V32"/>
    </row>
    <row r="33" spans="19:80" ht="21.75">
      <c r="U33"/>
      <c r="V3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</row>
    <row r="34" spans="19:80" ht="21.75">
      <c r="U34"/>
      <c r="V34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</row>
    <row r="35" spans="19:80" ht="21.75">
      <c r="U35"/>
      <c r="V35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</row>
    <row r="36" spans="19:80" ht="21.75">
      <c r="U36"/>
      <c r="V36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</row>
    <row r="37" spans="19:80" ht="33">
      <c r="S37" s="55">
        <v>4</v>
      </c>
      <c r="U37"/>
      <c r="V37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</row>
    <row r="38" spans="19:80" ht="21.75">
      <c r="U38"/>
      <c r="V38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</row>
    <row r="39" spans="19:80" ht="21.75">
      <c r="U39"/>
      <c r="V39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</row>
    <row r="40" spans="19:80" ht="21.75">
      <c r="U40"/>
      <c r="V40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</row>
    <row r="41" spans="19:80" ht="21.75">
      <c r="U41"/>
      <c r="V41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</row>
    <row r="42" spans="19:80" ht="21.75">
      <c r="U42"/>
      <c r="V42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</row>
    <row r="43" spans="19:80" ht="21.75">
      <c r="U43"/>
      <c r="V4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</row>
    <row r="44" spans="19:80">
      <c r="U44"/>
      <c r="V44"/>
    </row>
  </sheetData>
  <sortState xmlns:xlrd2="http://schemas.microsoft.com/office/spreadsheetml/2017/richdata2" ref="B13:AK29">
    <sortCondition descending="1" ref="AI13:AI29"/>
  </sortState>
  <mergeCells count="29">
    <mergeCell ref="O10:S10"/>
    <mergeCell ref="U12"/>
    <mergeCell ref="W12"/>
    <mergeCell ref="U11:W11"/>
    <mergeCell ref="M11:M12"/>
    <mergeCell ref="B10:M10"/>
    <mergeCell ref="O11:O12"/>
    <mergeCell ref="Q11:Q12"/>
    <mergeCell ref="B11:B12"/>
    <mergeCell ref="D11:D12"/>
    <mergeCell ref="F11:F12"/>
    <mergeCell ref="H11:H12"/>
    <mergeCell ref="J11:J12"/>
    <mergeCell ref="B8:Q8"/>
    <mergeCell ref="B30:M30"/>
    <mergeCell ref="B2:AK2"/>
    <mergeCell ref="B3:AK3"/>
    <mergeCell ref="B4:AK4"/>
    <mergeCell ref="AE11:AE12"/>
    <mergeCell ref="AG11:AG12"/>
    <mergeCell ref="AI11:AI12"/>
    <mergeCell ref="AK11:AK12"/>
    <mergeCell ref="AC10:AK10"/>
    <mergeCell ref="Y12"/>
    <mergeCell ref="AA12"/>
    <mergeCell ref="Y11:AA11"/>
    <mergeCell ref="U10:AA10"/>
    <mergeCell ref="AC11:AC12"/>
    <mergeCell ref="S11:S12"/>
  </mergeCells>
  <printOptions horizontalCentered="1" verticalCentered="1"/>
  <pageMargins left="0" right="0" top="0.25" bottom="0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3"/>
  <sheetViews>
    <sheetView rightToLeft="1" view="pageBreakPreview" topLeftCell="A7" zoomScale="70" zoomScaleNormal="110" zoomScaleSheetLayoutView="70" workbookViewId="0">
      <selection activeCell="L28" sqref="L28"/>
    </sheetView>
  </sheetViews>
  <sheetFormatPr defaultRowHeight="21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65" t="s">
        <v>124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</row>
    <row r="3" spans="2:32" ht="39">
      <c r="B3" s="165" t="s">
        <v>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</row>
    <row r="4" spans="2:32" ht="39">
      <c r="B4" s="165" t="s">
        <v>253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</row>
    <row r="5" spans="2:32" ht="129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2:32" ht="129" customHeight="1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2:32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>
      <c r="B8" s="14" t="s">
        <v>114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>
      <c r="B10" s="148" t="s">
        <v>32</v>
      </c>
      <c r="C10" s="148" t="s">
        <v>32</v>
      </c>
      <c r="D10" s="148" t="s">
        <v>32</v>
      </c>
      <c r="E10" s="148" t="s">
        <v>32</v>
      </c>
      <c r="F10" s="148" t="s">
        <v>32</v>
      </c>
      <c r="G10" s="148" t="s">
        <v>32</v>
      </c>
      <c r="H10" s="148" t="s">
        <v>32</v>
      </c>
      <c r="I10" s="148" t="s">
        <v>32</v>
      </c>
      <c r="J10" s="148" t="s">
        <v>32</v>
      </c>
      <c r="L10" s="170"/>
      <c r="M10" s="148" t="s">
        <v>2</v>
      </c>
      <c r="N10" s="148" t="s">
        <v>2</v>
      </c>
      <c r="O10" s="148" t="s">
        <v>2</v>
      </c>
      <c r="P10" s="148" t="s">
        <v>2</v>
      </c>
      <c r="R10" s="148" t="s">
        <v>3</v>
      </c>
      <c r="S10" s="148" t="s">
        <v>3</v>
      </c>
      <c r="T10" s="148" t="s">
        <v>3</v>
      </c>
      <c r="U10" s="148" t="s">
        <v>3</v>
      </c>
      <c r="V10" s="148"/>
      <c r="W10" s="148" t="s">
        <v>3</v>
      </c>
      <c r="X10" s="148" t="s">
        <v>3</v>
      </c>
      <c r="Z10" s="148" t="s">
        <v>229</v>
      </c>
      <c r="AA10" s="148" t="s">
        <v>4</v>
      </c>
      <c r="AB10" s="148" t="s">
        <v>4</v>
      </c>
      <c r="AC10" s="148" t="s">
        <v>4</v>
      </c>
      <c r="AD10" s="148" t="s">
        <v>4</v>
      </c>
      <c r="AE10" s="148" t="s">
        <v>4</v>
      </c>
      <c r="AF10" s="148" t="s">
        <v>4</v>
      </c>
    </row>
    <row r="11" spans="2:32" s="16" customFormat="1">
      <c r="B11" s="149" t="s">
        <v>33</v>
      </c>
      <c r="C11" s="23"/>
      <c r="D11" s="149" t="s">
        <v>90</v>
      </c>
      <c r="E11" s="23"/>
      <c r="F11" s="149" t="s">
        <v>25</v>
      </c>
      <c r="G11" s="23"/>
      <c r="H11" s="149" t="s">
        <v>34</v>
      </c>
      <c r="I11" s="23"/>
      <c r="J11" s="149" t="s">
        <v>22</v>
      </c>
      <c r="L11" s="168" t="s">
        <v>5</v>
      </c>
      <c r="M11" s="23"/>
      <c r="N11" s="149" t="s">
        <v>6</v>
      </c>
      <c r="O11" s="23"/>
      <c r="P11" s="149" t="s">
        <v>7</v>
      </c>
      <c r="R11" s="149" t="s">
        <v>8</v>
      </c>
      <c r="S11" s="149" t="s">
        <v>8</v>
      </c>
      <c r="T11" s="149" t="s">
        <v>8</v>
      </c>
      <c r="U11" s="23"/>
      <c r="V11" s="168" t="s">
        <v>9</v>
      </c>
      <c r="W11" s="149" t="s">
        <v>9</v>
      </c>
      <c r="X11" s="149" t="s">
        <v>9</v>
      </c>
      <c r="Z11" s="149" t="s">
        <v>5</v>
      </c>
      <c r="AA11" s="23"/>
      <c r="AB11" s="149" t="s">
        <v>6</v>
      </c>
      <c r="AC11" s="23"/>
      <c r="AD11" s="149" t="s">
        <v>7</v>
      </c>
      <c r="AE11" s="23"/>
      <c r="AF11" s="149" t="s">
        <v>35</v>
      </c>
    </row>
    <row r="12" spans="2:32" s="16" customFormat="1" ht="75.75" customHeight="1">
      <c r="B12" s="150" t="s">
        <v>33</v>
      </c>
      <c r="C12" s="24"/>
      <c r="D12" s="150" t="s">
        <v>24</v>
      </c>
      <c r="E12" s="24"/>
      <c r="F12" s="150" t="s">
        <v>25</v>
      </c>
      <c r="G12" s="24"/>
      <c r="H12" s="150" t="s">
        <v>34</v>
      </c>
      <c r="I12" s="24"/>
      <c r="J12" s="150" t="s">
        <v>22</v>
      </c>
      <c r="L12" s="150"/>
      <c r="M12" s="24"/>
      <c r="N12" s="150" t="s">
        <v>6</v>
      </c>
      <c r="O12" s="24"/>
      <c r="P12" s="150" t="s">
        <v>7</v>
      </c>
      <c r="R12" s="150" t="s">
        <v>5</v>
      </c>
      <c r="S12" s="24"/>
      <c r="T12" s="150" t="s">
        <v>6</v>
      </c>
      <c r="U12" s="24"/>
      <c r="V12" s="167" t="s">
        <v>5</v>
      </c>
      <c r="W12" s="24"/>
      <c r="X12" s="150" t="s">
        <v>12</v>
      </c>
      <c r="Z12" s="150" t="s">
        <v>5</v>
      </c>
      <c r="AA12" s="24"/>
      <c r="AB12" s="150" t="s">
        <v>6</v>
      </c>
      <c r="AC12" s="24"/>
      <c r="AD12" s="150" t="s">
        <v>7</v>
      </c>
      <c r="AE12" s="24"/>
      <c r="AF12" s="150" t="s">
        <v>35</v>
      </c>
    </row>
    <row r="13" spans="2:32" s="16" customFormat="1" ht="32.25" customHeight="1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134">
        <v>0</v>
      </c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3"/>
      <c r="AF13" s="141"/>
    </row>
    <row r="14" spans="2:32" ht="27" thickBot="1">
      <c r="B14" s="169" t="s">
        <v>84</v>
      </c>
      <c r="C14" s="169"/>
      <c r="D14" s="169"/>
      <c r="E14" s="169"/>
      <c r="F14" s="169"/>
      <c r="G14" s="169"/>
      <c r="H14" s="169"/>
      <c r="I14" s="169"/>
      <c r="J14" s="169"/>
      <c r="K14" s="27"/>
      <c r="L14" s="142">
        <f>SUM(L13:L13)</f>
        <v>0</v>
      </c>
      <c r="M14" s="133"/>
      <c r="N14" s="142" t="s">
        <v>237</v>
      </c>
      <c r="O14" s="133"/>
      <c r="P14" s="142" t="s">
        <v>237</v>
      </c>
      <c r="Q14" s="133"/>
      <c r="R14" s="142" t="s">
        <v>237</v>
      </c>
      <c r="S14" s="133"/>
      <c r="T14" s="142" t="s">
        <v>237</v>
      </c>
      <c r="U14" s="133"/>
      <c r="V14" s="142" t="s">
        <v>237</v>
      </c>
      <c r="W14" s="133"/>
      <c r="X14" s="142" t="s">
        <v>237</v>
      </c>
      <c r="Y14" s="133"/>
      <c r="Z14" s="142" t="s">
        <v>237</v>
      </c>
      <c r="AA14" s="133"/>
      <c r="AB14" s="142" t="s">
        <v>237</v>
      </c>
      <c r="AC14" s="133"/>
      <c r="AD14" s="142" t="s">
        <v>237</v>
      </c>
      <c r="AE14" s="133"/>
      <c r="AF14" s="143">
        <f>SUM(AF13:AF13)</f>
        <v>0</v>
      </c>
    </row>
    <row r="15" spans="2:32" ht="21.75" thickTop="1">
      <c r="L15" s="132"/>
      <c r="V15"/>
    </row>
    <row r="16" spans="2:32">
      <c r="L16"/>
      <c r="V16"/>
    </row>
    <row r="17" spans="12:22">
      <c r="L17"/>
      <c r="V17"/>
    </row>
    <row r="18" spans="12:22">
      <c r="L18"/>
      <c r="V18"/>
    </row>
    <row r="19" spans="12:22">
      <c r="L19"/>
      <c r="V19"/>
    </row>
    <row r="20" spans="12:22" ht="33">
      <c r="L20"/>
      <c r="P20" s="55">
        <v>5</v>
      </c>
      <c r="V20"/>
    </row>
    <row r="21" spans="12:22">
      <c r="L21"/>
      <c r="V21"/>
    </row>
    <row r="22" spans="12:22">
      <c r="L22"/>
      <c r="V22"/>
    </row>
    <row r="23" spans="12:22">
      <c r="L23"/>
      <c r="V23"/>
    </row>
    <row r="24" spans="12:22">
      <c r="L24"/>
      <c r="V24"/>
    </row>
    <row r="25" spans="12:22">
      <c r="L25"/>
      <c r="V25"/>
    </row>
    <row r="26" spans="12:22">
      <c r="L26"/>
      <c r="V26"/>
    </row>
    <row r="27" spans="12:22">
      <c r="L27"/>
      <c r="V27"/>
    </row>
    <row r="28" spans="12:22">
      <c r="L28"/>
      <c r="V28"/>
    </row>
    <row r="29" spans="12:22">
      <c r="L29"/>
      <c r="V29"/>
    </row>
    <row r="30" spans="12:22">
      <c r="L30"/>
      <c r="V30"/>
    </row>
    <row r="31" spans="12:22">
      <c r="L31"/>
      <c r="V31"/>
    </row>
    <row r="32" spans="12:22">
      <c r="L32"/>
      <c r="V32"/>
    </row>
    <row r="33" spans="12:26">
      <c r="L33"/>
      <c r="V33"/>
    </row>
    <row r="34" spans="12:26">
      <c r="L34"/>
      <c r="V34"/>
    </row>
    <row r="35" spans="12:26">
      <c r="L35"/>
      <c r="V35"/>
    </row>
    <row r="36" spans="12:26">
      <c r="L36"/>
      <c r="V36"/>
      <c r="X36"/>
      <c r="Y36"/>
      <c r="Z36"/>
    </row>
    <row r="37" spans="12:26">
      <c r="L37"/>
      <c r="V37"/>
    </row>
    <row r="38" spans="12:26">
      <c r="L38"/>
      <c r="V38"/>
    </row>
    <row r="39" spans="12:26">
      <c r="L39"/>
      <c r="V39"/>
    </row>
    <row r="40" spans="12:26">
      <c r="L40"/>
      <c r="V40"/>
    </row>
    <row r="41" spans="12:26">
      <c r="L41"/>
    </row>
    <row r="42" spans="12:26">
      <c r="L42"/>
    </row>
    <row r="43" spans="12:26">
      <c r="L43"/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52"/>
  <sheetViews>
    <sheetView rightToLeft="1" view="pageBreakPreview" topLeftCell="A13" zoomScale="70" zoomScaleNormal="100" zoomScaleSheetLayoutView="70" workbookViewId="0">
      <selection activeCell="R40" sqref="R40"/>
    </sheetView>
  </sheetViews>
  <sheetFormatPr defaultRowHeight="21"/>
  <cols>
    <col min="1" max="1" width="4.5703125" style="2" customWidth="1"/>
    <col min="2" max="2" width="40.140625" style="2" customWidth="1"/>
    <col min="3" max="3" width="1" style="2" customWidth="1"/>
    <col min="4" max="4" width="24.85546875" style="2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6" t="s">
        <v>124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2:28" ht="30">
      <c r="B3" s="146" t="s"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spans="2:28" ht="30">
      <c r="B4" s="146" t="s">
        <v>253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</row>
    <row r="5" spans="2:28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>
      <c r="B6" s="14" t="s">
        <v>95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>
      <c r="B8" s="147" t="s">
        <v>36</v>
      </c>
      <c r="D8" s="148" t="s">
        <v>37</v>
      </c>
      <c r="E8" s="148" t="s">
        <v>37</v>
      </c>
      <c r="F8" s="148" t="s">
        <v>37</v>
      </c>
      <c r="G8" s="148" t="s">
        <v>37</v>
      </c>
      <c r="H8" s="148" t="s">
        <v>37</v>
      </c>
      <c r="I8" s="148" t="s">
        <v>37</v>
      </c>
      <c r="J8" s="148" t="s">
        <v>37</v>
      </c>
      <c r="L8" s="148" t="s">
        <v>238</v>
      </c>
      <c r="N8" s="148" t="s">
        <v>3</v>
      </c>
      <c r="O8" s="148" t="s">
        <v>3</v>
      </c>
      <c r="P8" s="148" t="s">
        <v>3</v>
      </c>
      <c r="R8" s="148" t="s">
        <v>229</v>
      </c>
      <c r="S8" s="148" t="s">
        <v>4</v>
      </c>
      <c r="T8" s="148" t="s">
        <v>4</v>
      </c>
    </row>
    <row r="9" spans="2:28" s="4" customFormat="1">
      <c r="B9" s="173" t="s">
        <v>36</v>
      </c>
      <c r="D9" s="171" t="s">
        <v>38</v>
      </c>
      <c r="E9" s="38"/>
      <c r="F9" s="171" t="s">
        <v>39</v>
      </c>
      <c r="G9" s="38"/>
      <c r="H9" s="171" t="s">
        <v>40</v>
      </c>
      <c r="I9" s="38"/>
      <c r="J9" s="171" t="s">
        <v>25</v>
      </c>
      <c r="L9" s="171" t="s">
        <v>41</v>
      </c>
      <c r="N9" s="171" t="s">
        <v>42</v>
      </c>
      <c r="O9" s="38"/>
      <c r="P9" s="171" t="s">
        <v>43</v>
      </c>
      <c r="R9" s="171" t="s">
        <v>41</v>
      </c>
      <c r="S9" s="38"/>
      <c r="T9" s="172" t="s">
        <v>35</v>
      </c>
    </row>
    <row r="10" spans="2:28" s="4" customFormat="1">
      <c r="B10" s="3" t="s">
        <v>241</v>
      </c>
      <c r="C10" s="3"/>
      <c r="D10" s="3" t="s">
        <v>242</v>
      </c>
      <c r="E10" s="3"/>
      <c r="F10" s="3" t="s">
        <v>108</v>
      </c>
      <c r="G10" s="3"/>
      <c r="H10" s="3" t="s">
        <v>243</v>
      </c>
      <c r="I10" s="3"/>
      <c r="J10" s="3">
        <v>23</v>
      </c>
      <c r="K10" s="3"/>
      <c r="L10" s="3">
        <v>30000000000</v>
      </c>
      <c r="M10" s="3"/>
      <c r="N10" s="3">
        <v>0</v>
      </c>
      <c r="O10" s="3"/>
      <c r="P10" s="3">
        <v>0</v>
      </c>
      <c r="Q10" s="3"/>
      <c r="R10" s="3">
        <v>30000000000</v>
      </c>
      <c r="S10" s="5"/>
      <c r="T10" s="34">
        <f>R10/'سرمایه گذاری ها'!$O$16</f>
        <v>7.5508814246933384E-2</v>
      </c>
      <c r="V10"/>
    </row>
    <row r="11" spans="2:28" s="4" customFormat="1">
      <c r="B11" s="3" t="s">
        <v>217</v>
      </c>
      <c r="C11" s="3"/>
      <c r="D11" s="3" t="s">
        <v>218</v>
      </c>
      <c r="E11" s="3"/>
      <c r="F11" s="3" t="s">
        <v>108</v>
      </c>
      <c r="G11" s="3"/>
      <c r="H11" s="3" t="s">
        <v>219</v>
      </c>
      <c r="I11" s="3"/>
      <c r="J11" s="3">
        <v>22</v>
      </c>
      <c r="K11" s="3"/>
      <c r="L11" s="3">
        <v>28000000000</v>
      </c>
      <c r="M11" s="3"/>
      <c r="N11" s="3">
        <v>0</v>
      </c>
      <c r="O11" s="3"/>
      <c r="P11" s="3">
        <v>0</v>
      </c>
      <c r="Q11" s="3"/>
      <c r="R11" s="3">
        <v>28000000000</v>
      </c>
      <c r="S11" s="5"/>
      <c r="T11" s="34">
        <f>R11/'سرمایه گذاری ها'!$O$16</f>
        <v>7.0474893297137825E-2</v>
      </c>
      <c r="V11"/>
    </row>
    <row r="12" spans="2:28" s="4" customFormat="1">
      <c r="B12" s="3" t="s">
        <v>222</v>
      </c>
      <c r="C12" s="3"/>
      <c r="D12" s="3" t="s">
        <v>223</v>
      </c>
      <c r="E12" s="3"/>
      <c r="F12" s="3" t="s">
        <v>108</v>
      </c>
      <c r="G12" s="3"/>
      <c r="H12" s="3" t="s">
        <v>207</v>
      </c>
      <c r="I12" s="3"/>
      <c r="J12" s="3">
        <v>22</v>
      </c>
      <c r="K12" s="3"/>
      <c r="L12" s="3">
        <v>20000000000</v>
      </c>
      <c r="M12" s="3"/>
      <c r="N12" s="3">
        <v>0</v>
      </c>
      <c r="O12" s="3"/>
      <c r="P12" s="3">
        <v>0</v>
      </c>
      <c r="Q12" s="3"/>
      <c r="R12" s="3">
        <v>20000000000</v>
      </c>
      <c r="S12" s="5"/>
      <c r="T12" s="34">
        <f>R12/'سرمایه گذاری ها'!$O$16</f>
        <v>5.0339209497955589E-2</v>
      </c>
      <c r="V12"/>
    </row>
    <row r="13" spans="2:28" s="4" customFormat="1">
      <c r="B13" s="3" t="s">
        <v>217</v>
      </c>
      <c r="C13" s="3"/>
      <c r="D13" s="3" t="s">
        <v>220</v>
      </c>
      <c r="E13" s="3"/>
      <c r="F13" s="3" t="s">
        <v>108</v>
      </c>
      <c r="G13" s="3"/>
      <c r="H13" s="3" t="s">
        <v>221</v>
      </c>
      <c r="I13" s="3"/>
      <c r="J13" s="3">
        <v>22</v>
      </c>
      <c r="K13" s="3"/>
      <c r="L13" s="3">
        <v>19000000000</v>
      </c>
      <c r="M13" s="3"/>
      <c r="N13" s="3">
        <v>0</v>
      </c>
      <c r="O13" s="3"/>
      <c r="P13" s="3">
        <v>0</v>
      </c>
      <c r="Q13" s="3"/>
      <c r="R13" s="3">
        <v>19000000000</v>
      </c>
      <c r="S13" s="5"/>
      <c r="T13" s="34">
        <f>R13/'سرمایه گذاری ها'!$O$16</f>
        <v>4.782224902305781E-2</v>
      </c>
      <c r="V13"/>
    </row>
    <row r="14" spans="2:28" s="4" customFormat="1">
      <c r="B14" s="3" t="s">
        <v>222</v>
      </c>
      <c r="C14" s="3"/>
      <c r="D14" s="3" t="s">
        <v>234</v>
      </c>
      <c r="E14" s="3"/>
      <c r="F14" s="3" t="s">
        <v>108</v>
      </c>
      <c r="G14" s="3"/>
      <c r="H14" s="3" t="s">
        <v>235</v>
      </c>
      <c r="I14" s="3"/>
      <c r="J14" s="3">
        <v>22</v>
      </c>
      <c r="K14" s="3"/>
      <c r="L14" s="3">
        <v>17000000000</v>
      </c>
      <c r="M14" s="3"/>
      <c r="N14" s="3">
        <v>0</v>
      </c>
      <c r="O14" s="3"/>
      <c r="P14" s="3">
        <v>0</v>
      </c>
      <c r="Q14" s="3"/>
      <c r="R14" s="3">
        <v>17000000000</v>
      </c>
      <c r="S14" s="5"/>
      <c r="T14" s="34">
        <f>R14/'سرمایه گذاری ها'!$O$16</f>
        <v>4.2788328073262251E-2</v>
      </c>
      <c r="V14"/>
    </row>
    <row r="15" spans="2:28" s="4" customFormat="1">
      <c r="B15" s="3" t="s">
        <v>222</v>
      </c>
      <c r="C15" s="3"/>
      <c r="D15" s="3" t="s">
        <v>244</v>
      </c>
      <c r="E15" s="3"/>
      <c r="F15" s="3" t="s">
        <v>108</v>
      </c>
      <c r="G15" s="3"/>
      <c r="H15" s="3" t="s">
        <v>243</v>
      </c>
      <c r="I15" s="3"/>
      <c r="J15" s="3">
        <v>23</v>
      </c>
      <c r="K15" s="3"/>
      <c r="L15" s="3">
        <v>10000000000</v>
      </c>
      <c r="M15" s="3"/>
      <c r="N15" s="3">
        <v>0</v>
      </c>
      <c r="O15" s="3"/>
      <c r="P15" s="3">
        <v>0</v>
      </c>
      <c r="Q15" s="3"/>
      <c r="R15" s="3">
        <v>10000000000</v>
      </c>
      <c r="S15" s="5"/>
      <c r="T15" s="34">
        <f>R15/'سرمایه گذاری ها'!$O$16</f>
        <v>2.5169604748977795E-2</v>
      </c>
      <c r="V15"/>
    </row>
    <row r="16" spans="2:28" s="4" customFormat="1">
      <c r="B16" s="3" t="s">
        <v>241</v>
      </c>
      <c r="C16" s="3"/>
      <c r="D16" s="3" t="s">
        <v>245</v>
      </c>
      <c r="E16" s="3"/>
      <c r="F16" s="3" t="s">
        <v>108</v>
      </c>
      <c r="G16" s="3"/>
      <c r="H16" s="3" t="s">
        <v>246</v>
      </c>
      <c r="I16" s="3"/>
      <c r="J16" s="3">
        <v>23</v>
      </c>
      <c r="K16" s="3"/>
      <c r="L16" s="3">
        <v>10000000000</v>
      </c>
      <c r="M16" s="3"/>
      <c r="N16" s="3">
        <v>0</v>
      </c>
      <c r="O16" s="3"/>
      <c r="P16" s="3">
        <v>0</v>
      </c>
      <c r="Q16" s="3"/>
      <c r="R16" s="3">
        <v>10000000000</v>
      </c>
      <c r="S16" s="5"/>
      <c r="T16" s="34">
        <f>R16/'سرمایه گذاری ها'!$O$16</f>
        <v>2.5169604748977795E-2</v>
      </c>
      <c r="V16"/>
    </row>
    <row r="17" spans="2:22" s="4" customFormat="1">
      <c r="B17" s="3" t="s">
        <v>173</v>
      </c>
      <c r="C17" s="3"/>
      <c r="D17" s="3" t="s">
        <v>174</v>
      </c>
      <c r="E17" s="3"/>
      <c r="F17" s="3" t="s">
        <v>44</v>
      </c>
      <c r="G17" s="3"/>
      <c r="H17" s="3" t="s">
        <v>175</v>
      </c>
      <c r="I17" s="3"/>
      <c r="J17" s="3">
        <v>0</v>
      </c>
      <c r="K17" s="3"/>
      <c r="L17" s="3">
        <v>6544786043</v>
      </c>
      <c r="M17" s="3"/>
      <c r="N17" s="3">
        <v>39743163878</v>
      </c>
      <c r="O17" s="3"/>
      <c r="P17" s="3">
        <v>39243810547</v>
      </c>
      <c r="Q17" s="3"/>
      <c r="R17" s="3">
        <v>7044139374</v>
      </c>
      <c r="S17" s="5"/>
      <c r="T17" s="34">
        <f>R17/'سرمایه گذاری ها'!$O$16</f>
        <v>1.7729820384029187E-2</v>
      </c>
      <c r="V17"/>
    </row>
    <row r="18" spans="2:22" s="4" customFormat="1">
      <c r="B18" s="3" t="s">
        <v>241</v>
      </c>
      <c r="C18" s="3"/>
      <c r="D18" s="3" t="s">
        <v>254</v>
      </c>
      <c r="E18" s="3"/>
      <c r="F18" s="3" t="s">
        <v>108</v>
      </c>
      <c r="G18" s="3"/>
      <c r="H18" s="3" t="s">
        <v>255</v>
      </c>
      <c r="I18" s="3"/>
      <c r="J18" s="3">
        <v>23</v>
      </c>
      <c r="K18" s="3"/>
      <c r="L18" s="3">
        <v>0</v>
      </c>
      <c r="M18" s="3"/>
      <c r="N18" s="3">
        <v>6000000000</v>
      </c>
      <c r="O18" s="3"/>
      <c r="P18" s="3">
        <v>0</v>
      </c>
      <c r="Q18" s="3"/>
      <c r="R18" s="3">
        <v>6000000000</v>
      </c>
      <c r="S18" s="5"/>
      <c r="T18" s="34">
        <f>R18/'سرمایه گذاری ها'!$O$16</f>
        <v>1.5101762849386679E-2</v>
      </c>
      <c r="V18"/>
    </row>
    <row r="19" spans="2:22" s="4" customFormat="1">
      <c r="B19" s="3" t="s">
        <v>45</v>
      </c>
      <c r="C19" s="3"/>
      <c r="D19" s="3" t="s">
        <v>127</v>
      </c>
      <c r="E19" s="3"/>
      <c r="F19" s="3" t="s">
        <v>44</v>
      </c>
      <c r="G19" s="3"/>
      <c r="H19" s="3" t="s">
        <v>126</v>
      </c>
      <c r="I19" s="3"/>
      <c r="J19" s="3">
        <v>0</v>
      </c>
      <c r="K19" s="3"/>
      <c r="L19" s="3">
        <v>658284</v>
      </c>
      <c r="M19" s="3"/>
      <c r="N19" s="3">
        <v>5000002783</v>
      </c>
      <c r="O19" s="3"/>
      <c r="P19" s="3">
        <v>0</v>
      </c>
      <c r="Q19" s="3"/>
      <c r="R19" s="3">
        <v>5000661067</v>
      </c>
      <c r="S19" s="5"/>
      <c r="T19" s="34">
        <f>R19/'سرمایه گذاری ها'!$O$16</f>
        <v>1.2586466253999158E-2</v>
      </c>
      <c r="V19"/>
    </row>
    <row r="20" spans="2:22" s="4" customFormat="1">
      <c r="B20" s="3" t="s">
        <v>222</v>
      </c>
      <c r="C20" s="3"/>
      <c r="D20" s="3" t="s">
        <v>256</v>
      </c>
      <c r="E20" s="3"/>
      <c r="F20" s="3" t="s">
        <v>108</v>
      </c>
      <c r="G20" s="3"/>
      <c r="H20" s="3" t="s">
        <v>257</v>
      </c>
      <c r="I20" s="3"/>
      <c r="J20" s="3">
        <v>23</v>
      </c>
      <c r="K20" s="3"/>
      <c r="L20" s="3">
        <v>0</v>
      </c>
      <c r="M20" s="3"/>
      <c r="N20" s="3">
        <v>5000000000</v>
      </c>
      <c r="O20" s="3"/>
      <c r="P20" s="3">
        <v>0</v>
      </c>
      <c r="Q20" s="3"/>
      <c r="R20" s="3">
        <v>5000000000</v>
      </c>
      <c r="S20" s="5"/>
      <c r="T20" s="34">
        <f>R20/'سرمایه گذاری ها'!$O$16</f>
        <v>1.2584802374488897E-2</v>
      </c>
      <c r="V20"/>
    </row>
    <row r="21" spans="2:22" s="4" customFormat="1">
      <c r="B21" s="3" t="s">
        <v>241</v>
      </c>
      <c r="C21" s="3"/>
      <c r="D21" s="3" t="s">
        <v>258</v>
      </c>
      <c r="E21" s="3"/>
      <c r="F21" s="3" t="s">
        <v>108</v>
      </c>
      <c r="G21" s="3"/>
      <c r="H21" s="3" t="s">
        <v>257</v>
      </c>
      <c r="I21" s="3"/>
      <c r="J21" s="3">
        <v>23</v>
      </c>
      <c r="K21" s="3"/>
      <c r="L21" s="3">
        <v>0</v>
      </c>
      <c r="M21" s="3"/>
      <c r="N21" s="3">
        <v>5000000000</v>
      </c>
      <c r="O21" s="3"/>
      <c r="P21" s="3">
        <v>0</v>
      </c>
      <c r="Q21" s="3"/>
      <c r="R21" s="3">
        <v>5000000000</v>
      </c>
      <c r="S21" s="5"/>
      <c r="T21" s="34">
        <f>R21/'سرمایه گذاری ها'!$O$16</f>
        <v>1.2584802374488897E-2</v>
      </c>
      <c r="V21"/>
    </row>
    <row r="22" spans="2:22" s="4" customFormat="1">
      <c r="B22" s="3" t="s">
        <v>45</v>
      </c>
      <c r="C22" s="3"/>
      <c r="D22" s="3" t="s">
        <v>125</v>
      </c>
      <c r="E22" s="3"/>
      <c r="F22" s="3" t="s">
        <v>47</v>
      </c>
      <c r="G22" s="3"/>
      <c r="H22" s="3" t="s">
        <v>126</v>
      </c>
      <c r="I22" s="3"/>
      <c r="J22" s="3">
        <v>0</v>
      </c>
      <c r="K22" s="3"/>
      <c r="L22" s="3">
        <v>20000000</v>
      </c>
      <c r="M22" s="3"/>
      <c r="N22" s="3">
        <v>0</v>
      </c>
      <c r="O22" s="3"/>
      <c r="P22" s="3">
        <v>0</v>
      </c>
      <c r="Q22" s="3"/>
      <c r="R22" s="3">
        <v>20000000</v>
      </c>
      <c r="S22" s="5"/>
      <c r="T22" s="34">
        <f>R22/'سرمایه گذاری ها'!$O$16</f>
        <v>5.0339209497955591E-5</v>
      </c>
      <c r="V22"/>
    </row>
    <row r="23" spans="2:22" s="4" customFormat="1">
      <c r="B23" s="3" t="s">
        <v>134</v>
      </c>
      <c r="C23" s="3"/>
      <c r="D23" s="3" t="s">
        <v>135</v>
      </c>
      <c r="E23" s="3"/>
      <c r="F23" s="3" t="s">
        <v>108</v>
      </c>
      <c r="G23" s="3"/>
      <c r="H23" s="3" t="s">
        <v>136</v>
      </c>
      <c r="I23" s="3"/>
      <c r="J23" s="3">
        <v>0</v>
      </c>
      <c r="K23" s="3"/>
      <c r="L23" s="3">
        <v>1970356</v>
      </c>
      <c r="M23" s="3"/>
      <c r="N23" s="3">
        <v>0</v>
      </c>
      <c r="O23" s="3"/>
      <c r="P23" s="3">
        <v>0</v>
      </c>
      <c r="Q23" s="3"/>
      <c r="R23" s="3">
        <v>1970356</v>
      </c>
      <c r="S23" s="5"/>
      <c r="T23" s="34">
        <f>R23/'سرمایه گذاری ها'!$O$16</f>
        <v>4.9593081734776893E-6</v>
      </c>
      <c r="V23"/>
    </row>
    <row r="24" spans="2:22" s="4" customFormat="1">
      <c r="B24" s="3" t="s">
        <v>222</v>
      </c>
      <c r="C24" s="3"/>
      <c r="D24" s="3" t="s">
        <v>224</v>
      </c>
      <c r="E24" s="3"/>
      <c r="F24" s="3" t="s">
        <v>44</v>
      </c>
      <c r="G24" s="3"/>
      <c r="H24" s="3" t="s">
        <v>207</v>
      </c>
      <c r="I24" s="3"/>
      <c r="J24" s="3">
        <v>0</v>
      </c>
      <c r="K24" s="3"/>
      <c r="L24" s="3">
        <v>970000</v>
      </c>
      <c r="M24" s="3"/>
      <c r="N24" s="3">
        <v>6041019695</v>
      </c>
      <c r="O24" s="3"/>
      <c r="P24" s="3">
        <v>6041019695</v>
      </c>
      <c r="Q24" s="3"/>
      <c r="R24" s="3">
        <v>970000</v>
      </c>
      <c r="S24" s="5"/>
      <c r="T24" s="34">
        <f>R24/'سرمایه گذاری ها'!$O$16</f>
        <v>2.4414516606508464E-6</v>
      </c>
      <c r="V24"/>
    </row>
    <row r="25" spans="2:22" s="4" customFormat="1">
      <c r="B25" s="3" t="s">
        <v>45</v>
      </c>
      <c r="C25" s="3"/>
      <c r="D25" s="3" t="s">
        <v>128</v>
      </c>
      <c r="E25" s="3"/>
      <c r="F25" s="3" t="s">
        <v>44</v>
      </c>
      <c r="G25" s="3"/>
      <c r="H25" s="3" t="s">
        <v>129</v>
      </c>
      <c r="I25" s="3"/>
      <c r="J25" s="3">
        <v>0</v>
      </c>
      <c r="K25" s="3"/>
      <c r="L25" s="3">
        <v>1443303</v>
      </c>
      <c r="M25" s="3"/>
      <c r="N25" s="3">
        <v>205204075</v>
      </c>
      <c r="O25" s="3"/>
      <c r="P25" s="3">
        <v>205683863</v>
      </c>
      <c r="Q25" s="3"/>
      <c r="R25" s="3">
        <v>963515</v>
      </c>
      <c r="S25" s="5"/>
      <c r="T25" s="34">
        <f>R25/'سرمایه گذاری ها'!$O$16</f>
        <v>2.4251291719711342E-6</v>
      </c>
      <c r="V25"/>
    </row>
    <row r="26" spans="2:22" s="4" customFormat="1">
      <c r="B26" s="3" t="s">
        <v>165</v>
      </c>
      <c r="C26" s="3"/>
      <c r="D26" s="3" t="s">
        <v>166</v>
      </c>
      <c r="E26" s="3"/>
      <c r="F26" s="3" t="s">
        <v>44</v>
      </c>
      <c r="G26" s="3"/>
      <c r="H26" s="3" t="s">
        <v>167</v>
      </c>
      <c r="I26" s="3"/>
      <c r="J26" s="3">
        <v>0</v>
      </c>
      <c r="K26" s="3"/>
      <c r="L26" s="3">
        <v>950000</v>
      </c>
      <c r="M26" s="3"/>
      <c r="N26" s="3">
        <v>4454</v>
      </c>
      <c r="O26" s="3"/>
      <c r="P26" s="3">
        <v>0</v>
      </c>
      <c r="Q26" s="3"/>
      <c r="R26" s="3">
        <v>954454</v>
      </c>
      <c r="S26" s="5"/>
      <c r="T26" s="34">
        <f>R26/'سرمایه گذاری ها'!$O$16</f>
        <v>2.4023229931080854E-6</v>
      </c>
      <c r="V26"/>
    </row>
    <row r="27" spans="2:22" s="4" customFormat="1">
      <c r="B27" s="3" t="s">
        <v>241</v>
      </c>
      <c r="C27" s="3"/>
      <c r="D27" s="3" t="s">
        <v>247</v>
      </c>
      <c r="E27" s="3"/>
      <c r="F27" s="3" t="s">
        <v>44</v>
      </c>
      <c r="G27" s="3"/>
      <c r="H27" s="3" t="s">
        <v>243</v>
      </c>
      <c r="I27" s="3"/>
      <c r="J27" s="3">
        <v>0</v>
      </c>
      <c r="K27" s="3"/>
      <c r="L27" s="3">
        <v>120000</v>
      </c>
      <c r="M27" s="3"/>
      <c r="N27" s="3">
        <v>11806849314</v>
      </c>
      <c r="O27" s="3"/>
      <c r="P27" s="3">
        <v>11806029314</v>
      </c>
      <c r="Q27" s="3"/>
      <c r="R27" s="3">
        <v>940000</v>
      </c>
      <c r="S27" s="5"/>
      <c r="T27" s="34">
        <f>R27/'سرمایه گذاری ها'!$O$16</f>
        <v>2.365942846403913E-6</v>
      </c>
      <c r="V27"/>
    </row>
    <row r="28" spans="2:22" s="4" customFormat="1">
      <c r="B28" s="3" t="s">
        <v>217</v>
      </c>
      <c r="C28" s="3"/>
      <c r="D28" s="3" t="s">
        <v>225</v>
      </c>
      <c r="E28" s="3"/>
      <c r="F28" s="3" t="s">
        <v>44</v>
      </c>
      <c r="G28" s="3"/>
      <c r="H28" s="3" t="s">
        <v>221</v>
      </c>
      <c r="I28" s="3"/>
      <c r="J28" s="3">
        <v>0</v>
      </c>
      <c r="K28" s="3"/>
      <c r="L28" s="3">
        <v>859520</v>
      </c>
      <c r="M28" s="3"/>
      <c r="N28" s="3">
        <v>997945204</v>
      </c>
      <c r="O28" s="3"/>
      <c r="P28" s="3">
        <v>998024284</v>
      </c>
      <c r="Q28" s="3"/>
      <c r="R28" s="3">
        <v>780440</v>
      </c>
      <c r="S28" s="5"/>
      <c r="T28" s="34">
        <f>R28/'سرمایه گذاری ها'!$O$16</f>
        <v>1.9643366330292233E-6</v>
      </c>
      <c r="V28"/>
    </row>
    <row r="29" spans="2:22" s="4" customFormat="1">
      <c r="B29" s="3" t="s">
        <v>141</v>
      </c>
      <c r="C29" s="3"/>
      <c r="D29" s="3" t="s">
        <v>142</v>
      </c>
      <c r="E29" s="3"/>
      <c r="F29" s="3" t="s">
        <v>44</v>
      </c>
      <c r="G29" s="3"/>
      <c r="H29" s="3" t="s">
        <v>143</v>
      </c>
      <c r="I29" s="3"/>
      <c r="J29" s="3">
        <v>0</v>
      </c>
      <c r="K29" s="3"/>
      <c r="L29" s="3">
        <v>455890</v>
      </c>
      <c r="M29" s="3"/>
      <c r="N29" s="3">
        <v>1927</v>
      </c>
      <c r="O29" s="3"/>
      <c r="P29" s="3">
        <v>0</v>
      </c>
      <c r="Q29" s="3"/>
      <c r="R29" s="3">
        <v>457817</v>
      </c>
      <c r="S29" s="5"/>
      <c r="T29" s="34">
        <f>R29/'سرمایه گذاری ها'!$O$16</f>
        <v>1.1523072937362767E-6</v>
      </c>
      <c r="V29"/>
    </row>
    <row r="30" spans="2:22" s="4" customFormat="1">
      <c r="B30" s="3" t="s">
        <v>112</v>
      </c>
      <c r="C30" s="3"/>
      <c r="D30" s="3" t="s">
        <v>148</v>
      </c>
      <c r="E30" s="3"/>
      <c r="F30" s="3" t="s">
        <v>44</v>
      </c>
      <c r="G30" s="3"/>
      <c r="H30" s="3" t="s">
        <v>147</v>
      </c>
      <c r="I30" s="3"/>
      <c r="J30" s="3">
        <v>0</v>
      </c>
      <c r="K30" s="3"/>
      <c r="L30" s="3">
        <v>443969</v>
      </c>
      <c r="M30" s="3"/>
      <c r="N30" s="3">
        <v>0</v>
      </c>
      <c r="O30" s="3"/>
      <c r="P30" s="3">
        <v>0</v>
      </c>
      <c r="Q30" s="3"/>
      <c r="R30" s="3">
        <v>443969</v>
      </c>
      <c r="S30" s="5"/>
      <c r="T30" s="34">
        <f>R30/'سرمایه گذاری ها'!$O$16</f>
        <v>1.1174524250798924E-6</v>
      </c>
      <c r="V30"/>
    </row>
    <row r="31" spans="2:22" s="4" customFormat="1">
      <c r="B31" s="3" t="s">
        <v>110</v>
      </c>
      <c r="C31" s="3"/>
      <c r="D31" s="3" t="s">
        <v>145</v>
      </c>
      <c r="E31" s="3"/>
      <c r="F31" s="3" t="s">
        <v>44</v>
      </c>
      <c r="G31" s="3"/>
      <c r="H31" s="3" t="s">
        <v>146</v>
      </c>
      <c r="I31" s="3"/>
      <c r="J31" s="3">
        <v>0</v>
      </c>
      <c r="K31" s="3"/>
      <c r="L31" s="3">
        <v>407873</v>
      </c>
      <c r="M31" s="3"/>
      <c r="N31" s="3">
        <v>1732</v>
      </c>
      <c r="O31" s="3"/>
      <c r="P31" s="3">
        <v>0</v>
      </c>
      <c r="Q31" s="3"/>
      <c r="R31" s="3">
        <v>409605</v>
      </c>
      <c r="S31" s="5"/>
      <c r="T31" s="34">
        <f>R31/'سرمایه گذاری ها'!$O$16</f>
        <v>1.030959595320505E-6</v>
      </c>
      <c r="V31"/>
    </row>
    <row r="32" spans="2:22" s="4" customFormat="1">
      <c r="B32" s="3" t="s">
        <v>46</v>
      </c>
      <c r="C32" s="3"/>
      <c r="D32" s="3" t="s">
        <v>139</v>
      </c>
      <c r="E32" s="3"/>
      <c r="F32" s="3" t="s">
        <v>44</v>
      </c>
      <c r="G32" s="3"/>
      <c r="H32" s="3" t="s">
        <v>140</v>
      </c>
      <c r="I32" s="3"/>
      <c r="J32" s="3">
        <v>0</v>
      </c>
      <c r="K32" s="3"/>
      <c r="L32" s="3">
        <v>406206</v>
      </c>
      <c r="M32" s="3"/>
      <c r="N32" s="3">
        <v>0</v>
      </c>
      <c r="O32" s="3"/>
      <c r="P32" s="3">
        <v>0</v>
      </c>
      <c r="Q32" s="3"/>
      <c r="R32" s="3">
        <v>406206</v>
      </c>
      <c r="S32" s="5"/>
      <c r="T32" s="34">
        <f>R32/'سرمایه گذاری ها'!$O$16</f>
        <v>1.0224044466663276E-6</v>
      </c>
      <c r="V32"/>
    </row>
    <row r="33" spans="2:22" s="4" customFormat="1">
      <c r="B33" s="3" t="s">
        <v>130</v>
      </c>
      <c r="C33" s="3"/>
      <c r="D33" s="3" t="s">
        <v>131</v>
      </c>
      <c r="E33" s="3"/>
      <c r="F33" s="3" t="s">
        <v>47</v>
      </c>
      <c r="G33" s="3"/>
      <c r="H33" s="3" t="s">
        <v>132</v>
      </c>
      <c r="I33" s="3"/>
      <c r="J33" s="3">
        <v>0</v>
      </c>
      <c r="K33" s="3"/>
      <c r="L33" s="3">
        <v>252056</v>
      </c>
      <c r="M33" s="3"/>
      <c r="N33" s="3">
        <v>30547</v>
      </c>
      <c r="O33" s="3"/>
      <c r="P33" s="3">
        <v>0</v>
      </c>
      <c r="Q33" s="3"/>
      <c r="R33" s="3">
        <v>282603</v>
      </c>
      <c r="S33" s="5"/>
      <c r="T33" s="34">
        <f>R33/'سرمایه گذاری ها'!$O$16</f>
        <v>7.1130058108753722E-7</v>
      </c>
      <c r="V33"/>
    </row>
    <row r="34" spans="2:22" s="4" customFormat="1">
      <c r="B34" s="3" t="s">
        <v>111</v>
      </c>
      <c r="C34" s="3"/>
      <c r="D34" s="3" t="s">
        <v>169</v>
      </c>
      <c r="E34" s="3"/>
      <c r="F34" s="3" t="s">
        <v>47</v>
      </c>
      <c r="G34" s="3"/>
      <c r="H34" s="3" t="s">
        <v>170</v>
      </c>
      <c r="I34" s="3"/>
      <c r="J34" s="3">
        <v>0</v>
      </c>
      <c r="K34" s="3"/>
      <c r="L34" s="3">
        <v>249993</v>
      </c>
      <c r="M34" s="3"/>
      <c r="N34" s="3">
        <v>0</v>
      </c>
      <c r="O34" s="3"/>
      <c r="P34" s="3">
        <v>0</v>
      </c>
      <c r="Q34" s="3"/>
      <c r="R34" s="3">
        <v>249993</v>
      </c>
      <c r="S34" s="5"/>
      <c r="T34" s="34">
        <f>R34/'سرمایه گذاری ها'!$O$16</f>
        <v>6.2922250000112066E-7</v>
      </c>
      <c r="V34"/>
    </row>
    <row r="35" spans="2:22" s="4" customFormat="1">
      <c r="B35" s="3" t="s">
        <v>111</v>
      </c>
      <c r="C35" s="3"/>
      <c r="D35" s="3" t="s">
        <v>144</v>
      </c>
      <c r="E35" s="3"/>
      <c r="F35" s="3" t="s">
        <v>44</v>
      </c>
      <c r="G35" s="3"/>
      <c r="H35" s="3" t="s">
        <v>109</v>
      </c>
      <c r="I35" s="3"/>
      <c r="J35" s="3">
        <v>0</v>
      </c>
      <c r="K35" s="3"/>
      <c r="L35" s="3">
        <v>212971</v>
      </c>
      <c r="M35" s="3"/>
      <c r="N35" s="3">
        <v>1808</v>
      </c>
      <c r="O35" s="3"/>
      <c r="P35" s="3">
        <v>0</v>
      </c>
      <c r="Q35" s="3"/>
      <c r="R35" s="3">
        <v>214779</v>
      </c>
      <c r="S35" s="5"/>
      <c r="T35" s="34">
        <f>R35/'سرمایه گذاری ها'!$O$16</f>
        <v>5.4059025383807024E-7</v>
      </c>
      <c r="V35"/>
    </row>
    <row r="36" spans="2:22" s="4" customFormat="1">
      <c r="B36" s="3" t="s">
        <v>130</v>
      </c>
      <c r="C36" s="3"/>
      <c r="D36" s="3" t="s">
        <v>133</v>
      </c>
      <c r="E36" s="3"/>
      <c r="F36" s="3" t="s">
        <v>44</v>
      </c>
      <c r="G36" s="3"/>
      <c r="H36" s="3" t="s">
        <v>132</v>
      </c>
      <c r="I36" s="3"/>
      <c r="J36" s="3">
        <v>0</v>
      </c>
      <c r="K36" s="3"/>
      <c r="L36" s="3">
        <v>169269</v>
      </c>
      <c r="M36" s="3"/>
      <c r="N36" s="3">
        <v>719</v>
      </c>
      <c r="O36" s="3"/>
      <c r="P36" s="3">
        <v>0</v>
      </c>
      <c r="Q36" s="3"/>
      <c r="R36" s="3">
        <v>169988</v>
      </c>
      <c r="S36" s="5"/>
      <c r="T36" s="34">
        <f>R36/'سرمایه گذاری ها'!$O$16</f>
        <v>4.2785307720692374E-7</v>
      </c>
      <c r="V36"/>
    </row>
    <row r="37" spans="2:22" s="4" customFormat="1">
      <c r="B37" s="3" t="s">
        <v>107</v>
      </c>
      <c r="C37" s="3"/>
      <c r="D37" s="3" t="s">
        <v>137</v>
      </c>
      <c r="E37" s="3"/>
      <c r="F37" s="3" t="s">
        <v>44</v>
      </c>
      <c r="G37" s="3"/>
      <c r="H37" s="3" t="s">
        <v>138</v>
      </c>
      <c r="I37" s="3"/>
      <c r="J37" s="3">
        <v>0</v>
      </c>
      <c r="K37" s="3"/>
      <c r="L37" s="3">
        <v>100000</v>
      </c>
      <c r="M37" s="3"/>
      <c r="N37" s="3">
        <v>425</v>
      </c>
      <c r="O37" s="3"/>
      <c r="P37" s="3">
        <v>425</v>
      </c>
      <c r="Q37" s="3"/>
      <c r="R37" s="3">
        <v>100000</v>
      </c>
      <c r="S37" s="5"/>
      <c r="T37" s="34">
        <f>R37/'سرمایه گذاری ها'!$O$16</f>
        <v>2.5169604748977797E-7</v>
      </c>
      <c r="V37"/>
    </row>
    <row r="38" spans="2:22" s="4" customFormat="1">
      <c r="B38" s="5"/>
      <c r="C38" s="5"/>
      <c r="D38" s="30"/>
      <c r="E38" s="5"/>
      <c r="F38" s="5"/>
      <c r="G38" s="5"/>
      <c r="H38" s="5"/>
      <c r="I38" s="5"/>
      <c r="J38" s="31"/>
      <c r="K38" s="5"/>
      <c r="L38" s="31">
        <v>3.6200000000000003E-2</v>
      </c>
      <c r="M38" s="5"/>
      <c r="N38" s="31"/>
      <c r="O38" s="5"/>
      <c r="P38" s="31"/>
      <c r="Q38" s="5"/>
      <c r="R38" s="31"/>
      <c r="S38" s="5"/>
      <c r="T38" s="34">
        <f>R38/'سرمایه گذاری ها'!$O$16</f>
        <v>0</v>
      </c>
      <c r="V38"/>
    </row>
    <row r="39" spans="2:22" ht="27" thickBot="1">
      <c r="B39" s="65" t="s">
        <v>84</v>
      </c>
      <c r="C39" s="65"/>
      <c r="D39" s="65"/>
      <c r="E39" s="65"/>
      <c r="F39" s="65"/>
      <c r="G39" s="65"/>
      <c r="H39" s="65"/>
      <c r="I39" s="65"/>
      <c r="J39" s="65"/>
      <c r="L39" s="68">
        <f>SUM(L10:L38)</f>
        <v>140574455733.03619</v>
      </c>
      <c r="M39" s="68">
        <f t="shared" ref="M39:Q39" si="0">SUM(M10:M26)</f>
        <v>0</v>
      </c>
      <c r="N39" s="68">
        <f>SUM(N10:N38)</f>
        <v>79794226561</v>
      </c>
      <c r="O39" s="68">
        <f t="shared" si="0"/>
        <v>0</v>
      </c>
      <c r="P39" s="68">
        <f>SUM(P10:P38)</f>
        <v>58294568128</v>
      </c>
      <c r="Q39" s="68">
        <f t="shared" si="0"/>
        <v>0</v>
      </c>
      <c r="R39" s="68">
        <f>SUM(R10:R38)</f>
        <v>162074114166</v>
      </c>
      <c r="T39" s="33">
        <f>SUM(T10:T38)</f>
        <v>0.40793413935989226</v>
      </c>
      <c r="V39"/>
    </row>
    <row r="40" spans="2:22" ht="21.75" thickTop="1">
      <c r="L40"/>
      <c r="V40"/>
    </row>
    <row r="41" spans="2:22" ht="33">
      <c r="J41" s="55">
        <v>6</v>
      </c>
      <c r="L41"/>
      <c r="V41"/>
    </row>
    <row r="42" spans="2:22">
      <c r="L42"/>
      <c r="V42"/>
    </row>
    <row r="43" spans="2:22">
      <c r="L43"/>
      <c r="V43"/>
    </row>
    <row r="44" spans="2:22">
      <c r="L44"/>
      <c r="V44"/>
    </row>
    <row r="45" spans="2:22">
      <c r="L45"/>
      <c r="V45"/>
    </row>
    <row r="46" spans="2:22">
      <c r="L46"/>
      <c r="V46"/>
    </row>
    <row r="47" spans="2:22">
      <c r="L47"/>
      <c r="V47"/>
    </row>
    <row r="48" spans="2:22">
      <c r="L48"/>
      <c r="V48"/>
    </row>
    <row r="49" spans="12:22">
      <c r="L49"/>
      <c r="V49"/>
    </row>
    <row r="50" spans="12:22">
      <c r="L50"/>
      <c r="V50"/>
    </row>
    <row r="51" spans="12:22">
      <c r="V51"/>
    </row>
    <row r="52" spans="12:22">
      <c r="L52" s="3"/>
      <c r="V52"/>
    </row>
  </sheetData>
  <sortState xmlns:xlrd2="http://schemas.microsoft.com/office/spreadsheetml/2017/richdata2" ref="B10:T26">
    <sortCondition descending="1" ref="R10:R26"/>
  </sortState>
  <mergeCells count="17">
    <mergeCell ref="D9"/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</mergeCells>
  <printOptions horizontalCentered="1" verticalCentered="1"/>
  <pageMargins left="0.7" right="0.7" top="0.75" bottom="0.75" header="0.3" footer="0.3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50"/>
  <sheetViews>
    <sheetView rightToLeft="1" view="pageBreakPreview" topLeftCell="A4" zoomScale="55" zoomScaleNormal="70" zoomScaleSheetLayoutView="55" workbookViewId="0">
      <selection activeCell="B15" sqref="B15"/>
    </sheetView>
  </sheetViews>
  <sheetFormatPr defaultRowHeight="21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>
      <c r="B2" s="174" t="s">
        <v>124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2:28" ht="35.25">
      <c r="B3" s="174" t="s">
        <v>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2:28" ht="35.25">
      <c r="B4" s="174" t="s">
        <v>253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2:28" ht="138.75" customHeight="1"/>
    <row r="6" spans="2:28" s="2" customFormat="1" ht="30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/>
      <c r="W6" s="13"/>
      <c r="X6" s="13"/>
      <c r="Y6" s="13"/>
      <c r="Z6" s="13"/>
      <c r="AA6" s="13"/>
      <c r="AB6" s="13"/>
    </row>
    <row r="7" spans="2:28" s="2" customFormat="1" ht="69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/>
      <c r="W7" s="13"/>
      <c r="X7" s="13"/>
      <c r="Y7" s="13"/>
      <c r="Z7" s="13"/>
      <c r="AA7" s="13"/>
      <c r="AB7" s="13"/>
    </row>
    <row r="8" spans="2:28" ht="30">
      <c r="B8" s="176" t="s">
        <v>89</v>
      </c>
      <c r="D8" s="146" t="s">
        <v>229</v>
      </c>
      <c r="E8" s="146" t="s">
        <v>4</v>
      </c>
      <c r="F8" s="146" t="s">
        <v>4</v>
      </c>
      <c r="G8" s="146" t="s">
        <v>4</v>
      </c>
      <c r="H8" s="146" t="s">
        <v>4</v>
      </c>
      <c r="I8" s="146" t="s">
        <v>4</v>
      </c>
      <c r="J8" s="146" t="s">
        <v>4</v>
      </c>
      <c r="K8" s="146" t="s">
        <v>4</v>
      </c>
      <c r="L8" s="146" t="s">
        <v>4</v>
      </c>
      <c r="M8" s="146" t="s">
        <v>4</v>
      </c>
      <c r="N8" s="146" t="s">
        <v>4</v>
      </c>
    </row>
    <row r="9" spans="2:28" ht="30">
      <c r="B9" s="176" t="s">
        <v>1</v>
      </c>
      <c r="D9" s="175" t="s">
        <v>5</v>
      </c>
      <c r="E9" s="25"/>
      <c r="F9" s="175" t="s">
        <v>27</v>
      </c>
      <c r="G9" s="25"/>
      <c r="H9" s="175" t="s">
        <v>28</v>
      </c>
      <c r="I9" s="25"/>
      <c r="J9" s="175" t="s">
        <v>29</v>
      </c>
      <c r="K9" s="25"/>
      <c r="L9" s="171" t="s">
        <v>30</v>
      </c>
      <c r="M9" s="25"/>
      <c r="N9" s="175" t="s">
        <v>31</v>
      </c>
    </row>
    <row r="10" spans="2:28" ht="30">
      <c r="B10" s="118" t="s">
        <v>182</v>
      </c>
      <c r="D10" s="116">
        <v>77000</v>
      </c>
      <c r="E10" s="117"/>
      <c r="F10" s="116">
        <v>653640</v>
      </c>
      <c r="G10" s="117"/>
      <c r="H10" s="116">
        <v>689127</v>
      </c>
      <c r="J10" s="101">
        <v>5.4300000000000001E-2</v>
      </c>
      <c r="L10" s="115">
        <v>53062779000</v>
      </c>
      <c r="N10" s="13" t="s">
        <v>179</v>
      </c>
    </row>
    <row r="11" spans="2:28" ht="30">
      <c r="B11" s="118" t="s">
        <v>157</v>
      </c>
      <c r="D11" s="116">
        <v>41100</v>
      </c>
      <c r="E11" s="117"/>
      <c r="F11" s="116">
        <v>980560</v>
      </c>
      <c r="G11" s="117"/>
      <c r="H11" s="116">
        <v>999997</v>
      </c>
      <c r="J11" s="101">
        <v>1.9800000000000002E-2</v>
      </c>
      <c r="L11" s="115">
        <v>41099876700</v>
      </c>
      <c r="N11" s="13" t="s">
        <v>179</v>
      </c>
    </row>
    <row r="12" spans="2:28" ht="30">
      <c r="B12" s="118" t="s">
        <v>212</v>
      </c>
      <c r="D12" s="116">
        <v>16000</v>
      </c>
      <c r="E12" s="117"/>
      <c r="F12" s="116">
        <v>977850</v>
      </c>
      <c r="G12" s="117"/>
      <c r="H12" s="116">
        <v>987043</v>
      </c>
      <c r="J12" s="101">
        <v>9.4000000000000004E-3</v>
      </c>
      <c r="L12" s="115">
        <v>15792688000</v>
      </c>
      <c r="N12" s="13" t="s">
        <v>179</v>
      </c>
    </row>
    <row r="13" spans="2:28" ht="30">
      <c r="B13" s="118" t="s">
        <v>185</v>
      </c>
      <c r="D13" s="116">
        <v>22800</v>
      </c>
      <c r="E13" s="117"/>
      <c r="F13" s="116">
        <v>630000</v>
      </c>
      <c r="G13" s="117"/>
      <c r="H13" s="116">
        <v>666531</v>
      </c>
      <c r="J13" s="101">
        <v>5.8000000000000003E-2</v>
      </c>
      <c r="L13" s="115">
        <v>15196906800</v>
      </c>
      <c r="N13" s="13" t="s">
        <v>179</v>
      </c>
    </row>
    <row r="14" spans="2:28" ht="30">
      <c r="B14" s="118" t="s">
        <v>99</v>
      </c>
      <c r="D14" s="116">
        <v>14491</v>
      </c>
      <c r="E14" s="117"/>
      <c r="F14" s="116">
        <v>814370</v>
      </c>
      <c r="G14" s="117"/>
      <c r="H14" s="116">
        <v>834571</v>
      </c>
      <c r="J14" s="101">
        <v>2.4799999999999999E-2</v>
      </c>
      <c r="L14" s="115">
        <v>12093768361</v>
      </c>
      <c r="N14" s="13" t="s">
        <v>179</v>
      </c>
    </row>
    <row r="15" spans="2:28" ht="30">
      <c r="B15" s="118" t="s">
        <v>104</v>
      </c>
      <c r="D15" s="116">
        <v>8000</v>
      </c>
      <c r="E15" s="117"/>
      <c r="F15" s="116">
        <v>1000000</v>
      </c>
      <c r="G15" s="117"/>
      <c r="H15" s="116">
        <v>1004215</v>
      </c>
      <c r="J15" s="101">
        <v>4.1999999999999997E-3</v>
      </c>
      <c r="L15" s="115">
        <v>8033720000</v>
      </c>
      <c r="N15" s="13" t="s">
        <v>179</v>
      </c>
    </row>
    <row r="16" spans="2:28" ht="30">
      <c r="B16" s="118" t="s">
        <v>162</v>
      </c>
      <c r="D16" s="116">
        <v>7200</v>
      </c>
      <c r="E16" s="117"/>
      <c r="F16" s="116">
        <v>969670</v>
      </c>
      <c r="G16" s="117"/>
      <c r="H16" s="116">
        <v>988106</v>
      </c>
      <c r="J16" s="101">
        <v>1.9E-2</v>
      </c>
      <c r="L16" s="115">
        <v>7114363200</v>
      </c>
      <c r="N16" s="13" t="s">
        <v>179</v>
      </c>
    </row>
    <row r="17" spans="2:14" ht="30">
      <c r="B17" s="118" t="s">
        <v>188</v>
      </c>
      <c r="D17" s="116">
        <v>5000</v>
      </c>
      <c r="E17" s="117"/>
      <c r="F17" s="116">
        <v>959270</v>
      </c>
      <c r="G17" s="117"/>
      <c r="H17" s="116">
        <v>973285</v>
      </c>
      <c r="J17" s="101">
        <v>1.46E-2</v>
      </c>
      <c r="L17" s="115">
        <v>4866425000</v>
      </c>
      <c r="N17" s="13" t="s">
        <v>179</v>
      </c>
    </row>
    <row r="18" spans="2:14" ht="30">
      <c r="B18" s="118" t="s">
        <v>208</v>
      </c>
      <c r="D18" s="116">
        <v>5000</v>
      </c>
      <c r="E18" s="117"/>
      <c r="F18" s="116">
        <v>956600</v>
      </c>
      <c r="G18" s="117"/>
      <c r="H18" s="116">
        <v>970474</v>
      </c>
      <c r="J18" s="101">
        <v>1.4500000000000001E-2</v>
      </c>
      <c r="L18" s="115">
        <v>4852370000</v>
      </c>
      <c r="N18" s="13" t="s">
        <v>179</v>
      </c>
    </row>
    <row r="19" spans="2:14" ht="30">
      <c r="B19" s="118" t="s">
        <v>230</v>
      </c>
      <c r="D19" s="116">
        <v>5000</v>
      </c>
      <c r="E19" s="117"/>
      <c r="F19" s="116">
        <v>940450</v>
      </c>
      <c r="G19" s="117"/>
      <c r="H19" s="116">
        <v>950741</v>
      </c>
      <c r="J19" s="101">
        <v>1.09E-2</v>
      </c>
      <c r="L19" s="115">
        <v>4753705000</v>
      </c>
      <c r="N19" s="13" t="s">
        <v>179</v>
      </c>
    </row>
    <row r="20" spans="2:14" ht="30">
      <c r="B20" s="118" t="s">
        <v>101</v>
      </c>
      <c r="D20" s="116">
        <v>2810</v>
      </c>
      <c r="E20" s="117"/>
      <c r="F20" s="116">
        <v>770710</v>
      </c>
      <c r="G20" s="117"/>
      <c r="H20" s="116">
        <v>802618</v>
      </c>
      <c r="J20" s="101">
        <v>4.1399999999999999E-2</v>
      </c>
      <c r="L20" s="115">
        <v>2255356580</v>
      </c>
      <c r="N20" s="13" t="s">
        <v>179</v>
      </c>
    </row>
    <row r="21" spans="2:14" ht="30">
      <c r="B21" s="118" t="s">
        <v>198</v>
      </c>
      <c r="D21" s="116">
        <v>2000</v>
      </c>
      <c r="E21" s="117"/>
      <c r="F21" s="116">
        <v>995920</v>
      </c>
      <c r="G21" s="117"/>
      <c r="H21" s="116">
        <v>980897</v>
      </c>
      <c r="J21" s="101">
        <v>-1.5100000000000001E-2</v>
      </c>
      <c r="L21" s="115">
        <v>1961794000</v>
      </c>
      <c r="N21" s="13" t="s">
        <v>179</v>
      </c>
    </row>
    <row r="22" spans="2:14" ht="30">
      <c r="B22" s="118" t="s">
        <v>151</v>
      </c>
      <c r="D22" s="116">
        <v>2196</v>
      </c>
      <c r="E22" s="117"/>
      <c r="F22" s="116">
        <v>712000</v>
      </c>
      <c r="G22" s="117"/>
      <c r="H22" s="116">
        <v>749246</v>
      </c>
      <c r="J22" s="101">
        <v>5.2299999999999999E-2</v>
      </c>
      <c r="L22" s="115">
        <v>1645344216</v>
      </c>
      <c r="N22" s="13" t="s">
        <v>179</v>
      </c>
    </row>
    <row r="23" spans="2:14" ht="30">
      <c r="B23" s="118" t="s">
        <v>103</v>
      </c>
      <c r="D23" s="116">
        <v>1100</v>
      </c>
      <c r="E23" s="117"/>
      <c r="F23" s="116">
        <v>742770</v>
      </c>
      <c r="G23" s="117"/>
      <c r="H23" s="116">
        <v>776137</v>
      </c>
      <c r="J23" s="101">
        <v>4.4900000000000002E-2</v>
      </c>
      <c r="L23" s="115">
        <v>853750700</v>
      </c>
      <c r="N23" s="13" t="s">
        <v>179</v>
      </c>
    </row>
    <row r="24" spans="2:14" ht="26.25" customHeight="1">
      <c r="B24" s="96"/>
      <c r="D24" s="97"/>
      <c r="E24" s="85"/>
      <c r="F24" s="97"/>
      <c r="G24" s="85"/>
      <c r="H24" s="98"/>
      <c r="J24" s="96"/>
      <c r="L24" s="97"/>
      <c r="N24" s="13"/>
    </row>
    <row r="25" spans="2:14" ht="31.5" thickBot="1">
      <c r="B25" s="84" t="s">
        <v>84</v>
      </c>
      <c r="D25" s="102"/>
      <c r="E25" s="103"/>
      <c r="F25" s="102">
        <f>SUM(F10:F24)</f>
        <v>12103810</v>
      </c>
      <c r="G25" s="103"/>
      <c r="H25" s="102">
        <f>SUM(H10:H24)</f>
        <v>12372988</v>
      </c>
      <c r="I25" s="104"/>
      <c r="J25" s="139">
        <f>SUM(J10:J23)</f>
        <v>0.35300000000000004</v>
      </c>
      <c r="K25" s="104"/>
      <c r="L25" s="102">
        <f>SUM(L10:L24)</f>
        <v>173582847557</v>
      </c>
      <c r="M25" s="104"/>
      <c r="N25" s="105"/>
    </row>
    <row r="26" spans="2:14" ht="21.75" thickTop="1">
      <c r="H26"/>
      <c r="L26"/>
    </row>
    <row r="27" spans="2:14">
      <c r="L27"/>
    </row>
    <row r="28" spans="2:14">
      <c r="L28"/>
    </row>
    <row r="29" spans="2:14">
      <c r="L29"/>
    </row>
    <row r="30" spans="2:14">
      <c r="L30"/>
    </row>
    <row r="31" spans="2:14" ht="30">
      <c r="H31" s="104">
        <v>7</v>
      </c>
      <c r="L31"/>
    </row>
    <row r="32" spans="2:14">
      <c r="L32"/>
    </row>
    <row r="33" spans="12:12">
      <c r="L33"/>
    </row>
    <row r="34" spans="12:12">
      <c r="L34"/>
    </row>
    <row r="35" spans="12:12">
      <c r="L35"/>
    </row>
    <row r="36" spans="12:12">
      <c r="L36"/>
    </row>
    <row r="37" spans="12:12">
      <c r="L37"/>
    </row>
    <row r="38" spans="12:12">
      <c r="L38"/>
    </row>
    <row r="39" spans="12:12">
      <c r="L39"/>
    </row>
    <row r="40" spans="12:12">
      <c r="L40"/>
    </row>
    <row r="41" spans="12:12">
      <c r="L41"/>
    </row>
    <row r="42" spans="12:12">
      <c r="L42"/>
    </row>
    <row r="43" spans="12:12">
      <c r="L43"/>
    </row>
    <row r="44" spans="12:12">
      <c r="L44"/>
    </row>
    <row r="45" spans="12:12">
      <c r="L45"/>
    </row>
    <row r="46" spans="12:12">
      <c r="L46"/>
    </row>
    <row r="47" spans="12:12">
      <c r="L47"/>
    </row>
    <row r="48" spans="12:12">
      <c r="L48"/>
    </row>
    <row r="49" spans="12:12">
      <c r="L49"/>
    </row>
    <row r="50" spans="12:12">
      <c r="L50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41"/>
  <sheetViews>
    <sheetView rightToLeft="1" view="pageBreakPreview" topLeftCell="A4" zoomScaleNormal="85" zoomScaleSheetLayoutView="100" workbookViewId="0">
      <selection activeCell="D14" sqref="D14"/>
    </sheetView>
  </sheetViews>
  <sheetFormatPr defaultRowHeight="21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146" t="s">
        <v>124</v>
      </c>
      <c r="C2" s="146"/>
      <c r="D2" s="146"/>
      <c r="E2" s="146"/>
      <c r="F2" s="146"/>
      <c r="G2" s="146"/>
      <c r="H2" s="146"/>
    </row>
    <row r="3" spans="2:28" ht="30">
      <c r="B3" s="146" t="s">
        <v>48</v>
      </c>
      <c r="C3" s="146"/>
      <c r="D3" s="146"/>
      <c r="E3" s="146"/>
      <c r="F3" s="146"/>
      <c r="G3" s="146"/>
      <c r="H3" s="146"/>
    </row>
    <row r="4" spans="2:28" ht="30">
      <c r="B4" s="146" t="s">
        <v>253</v>
      </c>
      <c r="C4" s="146"/>
      <c r="D4" s="146"/>
      <c r="E4" s="146"/>
      <c r="F4" s="146"/>
      <c r="G4" s="146"/>
      <c r="H4" s="146"/>
    </row>
    <row r="5" spans="2:28" ht="64.5" customHeight="1"/>
    <row r="6" spans="2:28" ht="30"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>
      <c r="B8" s="177" t="s">
        <v>52</v>
      </c>
      <c r="C8" s="40"/>
      <c r="D8" s="177" t="s">
        <v>41</v>
      </c>
      <c r="E8" s="40"/>
      <c r="F8" s="177" t="s">
        <v>72</v>
      </c>
      <c r="G8" s="40"/>
      <c r="H8" s="177" t="s">
        <v>11</v>
      </c>
    </row>
    <row r="9" spans="2:28" s="4" customFormat="1">
      <c r="B9" s="4" t="s">
        <v>81</v>
      </c>
      <c r="D9" s="86">
        <f>'سرمایه‌گذاری در سهام'!J34</f>
        <v>-4132103104</v>
      </c>
      <c r="F9" s="42">
        <f>D9/$D$13</f>
        <v>-0.57554224785457275</v>
      </c>
      <c r="G9" s="6"/>
      <c r="H9" s="42">
        <f>D9/'سرمایه گذاری ها'!$O$16</f>
        <v>-1.040034019097043E-2</v>
      </c>
    </row>
    <row r="10" spans="2:28" s="4" customFormat="1">
      <c r="B10" s="4" t="s">
        <v>82</v>
      </c>
      <c r="D10" s="86">
        <f>'سرمایه‌گذاری در اوراق بهادار'!J32</f>
        <v>8288317639</v>
      </c>
      <c r="F10" s="42">
        <f>D10/$D$13</f>
        <v>1.1544428696043412</v>
      </c>
      <c r="G10" s="6"/>
      <c r="H10" s="42">
        <f>D10/'سرمایه گذاری ها'!$O$16</f>
        <v>2.0861367900761082E-2</v>
      </c>
      <c r="L10" s="48">
        <v>0</v>
      </c>
      <c r="V10" s="48">
        <v>6.5500000000000003E-2</v>
      </c>
    </row>
    <row r="11" spans="2:28" s="4" customFormat="1">
      <c r="B11" s="4" t="s">
        <v>83</v>
      </c>
      <c r="D11" s="86">
        <f>'درآمد سپرده بانکی'!F38</f>
        <v>3023281183</v>
      </c>
      <c r="F11" s="42">
        <f>D11/$D$13</f>
        <v>0.42109937825023158</v>
      </c>
      <c r="G11" s="6"/>
      <c r="H11" s="42">
        <f>D11/'سرمایه گذاری ها'!$O$16</f>
        <v>7.6094792421132007E-3</v>
      </c>
      <c r="L11" s="48">
        <v>0</v>
      </c>
      <c r="V11" s="48">
        <v>5.4600000000000003E-2</v>
      </c>
    </row>
    <row r="12" spans="2:28" s="4" customFormat="1" ht="12" customHeight="1">
      <c r="D12" s="86"/>
      <c r="F12" s="42"/>
      <c r="G12" s="6"/>
      <c r="H12" s="42"/>
      <c r="L12" s="48">
        <v>0</v>
      </c>
      <c r="V12" s="48">
        <v>5.3400000000000003E-2</v>
      </c>
    </row>
    <row r="13" spans="2:28" ht="24.75" thickBot="1">
      <c r="B13" s="32" t="s">
        <v>84</v>
      </c>
      <c r="D13" s="87">
        <f>SUM(D9:D11)</f>
        <v>7179495718</v>
      </c>
      <c r="E13" s="26"/>
      <c r="F13" s="70">
        <f>SUM(F9:F11)</f>
        <v>1</v>
      </c>
      <c r="G13" s="64"/>
      <c r="H13" s="71">
        <f>SUM(H9:H11)</f>
        <v>1.8070506951903854E-2</v>
      </c>
      <c r="L13" s="122">
        <v>0.3836</v>
      </c>
      <c r="V13" s="122">
        <v>4.36E-2</v>
      </c>
    </row>
    <row r="14" spans="2:28" ht="21.75" thickTop="1">
      <c r="D14" s="3"/>
      <c r="L14" s="122">
        <v>0</v>
      </c>
      <c r="V14" s="122">
        <v>2.8000000000000001E-2</v>
      </c>
    </row>
    <row r="15" spans="2:28">
      <c r="L15" s="122">
        <v>0.25369999999999998</v>
      </c>
      <c r="V15" s="122">
        <v>2.2200000000000001E-2</v>
      </c>
    </row>
    <row r="16" spans="2:28">
      <c r="L16" s="122">
        <v>0</v>
      </c>
      <c r="V16" s="122">
        <v>1.9199999999999998E-2</v>
      </c>
    </row>
    <row r="17" spans="4:22">
      <c r="L17" s="122">
        <v>0.2044</v>
      </c>
      <c r="V17" s="122">
        <v>1.38E-2</v>
      </c>
    </row>
    <row r="18" spans="4:22" ht="27" customHeight="1">
      <c r="D18" s="57">
        <v>8</v>
      </c>
      <c r="L18" s="122">
        <v>0.11650000000000001</v>
      </c>
      <c r="V18" s="122">
        <v>1.32E-2</v>
      </c>
    </row>
    <row r="19" spans="4:22">
      <c r="L19" s="122">
        <v>0</v>
      </c>
      <c r="V19" s="122">
        <v>1.21E-2</v>
      </c>
    </row>
    <row r="20" spans="4:22">
      <c r="L20" s="122">
        <v>6.3700000000000007E-2</v>
      </c>
      <c r="V20" s="122">
        <v>1.14E-2</v>
      </c>
    </row>
    <row r="21" spans="4:22">
      <c r="L21" s="122">
        <v>0</v>
      </c>
      <c r="V21" s="122">
        <v>8.8999999999999999E-3</v>
      </c>
    </row>
    <row r="22" spans="4:22">
      <c r="L22" s="122">
        <v>0.13189999999999999</v>
      </c>
      <c r="V22" s="122">
        <v>8.3999999999999995E-3</v>
      </c>
    </row>
    <row r="23" spans="4:22">
      <c r="L23" s="122">
        <v>3.9899999999999998E-2</v>
      </c>
      <c r="V23" s="122">
        <v>7.9000000000000008E-3</v>
      </c>
    </row>
    <row r="24" spans="4:22">
      <c r="L24" s="122">
        <v>0.18509999999999999</v>
      </c>
      <c r="V24" s="122">
        <v>7.7999999999999996E-3</v>
      </c>
    </row>
    <row r="25" spans="4:22">
      <c r="L25" s="122">
        <v>1.89E-2</v>
      </c>
      <c r="V25" s="122">
        <v>6.6E-3</v>
      </c>
    </row>
    <row r="26" spans="4:22">
      <c r="L26" s="122">
        <v>5.16E-2</v>
      </c>
      <c r="V26" s="122">
        <v>5.1000000000000004E-3</v>
      </c>
    </row>
    <row r="27" spans="4:22">
      <c r="L27" s="122">
        <v>3.6200000000000003E-2</v>
      </c>
      <c r="V27" s="122">
        <v>4.1000000000000003E-3</v>
      </c>
    </row>
    <row r="28" spans="4:22">
      <c r="L28" s="122">
        <v>0</v>
      </c>
      <c r="V28" s="122">
        <v>2.7000000000000001E-3</v>
      </c>
    </row>
    <row r="29" spans="4:22">
      <c r="L29" s="122">
        <v>1.8200000000000001E-2</v>
      </c>
      <c r="V29" s="122">
        <v>1.6999999999999999E-3</v>
      </c>
    </row>
    <row r="30" spans="4:22">
      <c r="L30" s="122">
        <v>3.3000000000000002E-2</v>
      </c>
      <c r="V30" s="122">
        <v>1.4E-3</v>
      </c>
    </row>
    <row r="31" spans="4:22">
      <c r="L31" s="122">
        <v>5.7999999999999996E-3</v>
      </c>
      <c r="V31" s="122">
        <v>6.9999999999999999E-4</v>
      </c>
    </row>
    <row r="32" spans="4:22">
      <c r="L32" s="122">
        <v>2.0000000000000001E-4</v>
      </c>
      <c r="V32" s="122">
        <v>0</v>
      </c>
    </row>
    <row r="33" spans="12:22">
      <c r="L33" s="122">
        <v>0</v>
      </c>
      <c r="V33" s="122">
        <v>0</v>
      </c>
    </row>
    <row r="34" spans="12:22">
      <c r="L34" s="122">
        <v>0</v>
      </c>
      <c r="V34" s="122">
        <v>0</v>
      </c>
    </row>
    <row r="35" spans="12:22">
      <c r="L35" s="122">
        <v>0</v>
      </c>
      <c r="V35" s="122">
        <v>0</v>
      </c>
    </row>
    <row r="36" spans="12:22">
      <c r="L36" s="122">
        <v>1E-4</v>
      </c>
      <c r="V36" s="122">
        <v>-1E-4</v>
      </c>
    </row>
    <row r="37" spans="12:22">
      <c r="L37" s="122">
        <v>-9.1000000000000004E-3</v>
      </c>
      <c r="V37" s="122">
        <v>-1E-3</v>
      </c>
    </row>
    <row r="38" spans="12:22">
      <c r="L38" s="122">
        <v>0</v>
      </c>
      <c r="V38" s="122">
        <v>-2.8E-3</v>
      </c>
    </row>
    <row r="39" spans="12:22">
      <c r="L39" s="122">
        <v>0</v>
      </c>
      <c r="V39" s="122">
        <v>-6.1000000000000004E-3</v>
      </c>
    </row>
    <row r="41" spans="12:22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اوراق بهادار و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2023-08-26T10:57:53Z</cp:lastPrinted>
  <dcterms:created xsi:type="dcterms:W3CDTF">2021-12-28T12:49:50Z</dcterms:created>
  <dcterms:modified xsi:type="dcterms:W3CDTF">2023-08-27T06:46:31Z</dcterms:modified>
</cp:coreProperties>
</file>