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2\تیر\پایدار\"/>
    </mc:Choice>
  </mc:AlternateContent>
  <xr:revisionPtr revIDLastSave="0" documentId="13_ncr:1_{D5BB3E4F-030B-4EE9-96E9-ACAA81B231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فحه اول " sheetId="17" r:id="rId1"/>
    <sheet name="سرمایه گذاری ها" sheetId="16" r:id="rId2"/>
    <sheet name="سهام" sheetId="1" r:id="rId3"/>
    <sheet name="تبعی" sheetId="2" r:id="rId4"/>
    <sheet name="اوراق مشارکت" sheetId="3" r:id="rId5"/>
    <sheet name="گواهی سپرده" sheetId="5" r:id="rId6"/>
    <sheet name="سپرده" sheetId="6" r:id="rId7"/>
    <sheet name="تعدیل قیمت" sheetId="4" r:id="rId8"/>
    <sheet name="جمع درآمدها" sheetId="15" r:id="rId9"/>
    <sheet name="سود اوراق بهادار و سپرده بانکی" sheetId="7" r:id="rId10"/>
    <sheet name="سرمایه‌گذاری در سهام" sheetId="11" r:id="rId11"/>
    <sheet name="درآمد سود سهام" sheetId="8" r:id="rId12"/>
    <sheet name="درآمد ناشی از تغییر قیمت اوراق" sheetId="9" r:id="rId13"/>
    <sheet name="درآمد ناشی از فروش" sheetId="10" r:id="rId14"/>
    <sheet name="سرمایه‌گذاری در اوراق بهادار" sheetId="12" r:id="rId15"/>
    <sheet name="درآمد سپرده بانکی" sheetId="13" r:id="rId16"/>
    <sheet name="سایر درآمدها" sheetId="14" r:id="rId17"/>
  </sheets>
  <definedNames>
    <definedName name="_xlnm._FilterDatabase" localSheetId="1" hidden="1">'سرمایه گذاری ها'!$E$12:$Q$14</definedName>
    <definedName name="_xlnm._FilterDatabase" localSheetId="2" hidden="1">سهام!$C$11:$AA$30</definedName>
    <definedName name="_xlnm.Print_Area" localSheetId="4">'اوراق مشارکت'!$A$1:$AM$38</definedName>
    <definedName name="_xlnm.Print_Area" localSheetId="8">'جمع درآمدها'!$A$1:$J$20</definedName>
    <definedName name="_xlnm.Print_Area" localSheetId="15">'درآمد سپرده بانکی'!$A$1:$N$38</definedName>
    <definedName name="_xlnm.Print_Area" localSheetId="11">'درآمد سود سهام'!$A$1:$U$34</definedName>
    <definedName name="_xlnm.Print_Area" localSheetId="12">'درآمد ناشی از تغییر قیمت اوراق'!$A$1:$S$42</definedName>
    <definedName name="_xlnm.Print_Area" localSheetId="13">'درآمد ناشی از فروش'!$A$1:$U$42</definedName>
    <definedName name="_xlnm.Print_Area" localSheetId="16">'سایر درآمدها'!$A$1:$F$23</definedName>
    <definedName name="_xlnm.Print_Area" localSheetId="1">'سرمایه گذاری ها'!$A$1:$S$21</definedName>
    <definedName name="_xlnm.Print_Area" localSheetId="14">'سرمایه‌گذاری در اوراق بهادار'!$A$1:$U$38</definedName>
    <definedName name="_xlnm.Print_Area" localSheetId="9">'سود اوراق بهادار و سپرده بانکی'!$A$1:$U$41</definedName>
    <definedName name="_xlnm.Print_Area" localSheetId="0">'صفحه اول '!$A$1:$M$53</definedName>
    <definedName name="_xlnm.Print_Area" localSheetId="5">'گواهی سپرده'!$A$1:$AF$28</definedName>
  </definedNames>
  <calcPr calcId="181029"/>
</workbook>
</file>

<file path=xl/calcChain.xml><?xml version="1.0" encoding="utf-8"?>
<calcChain xmlns="http://schemas.openxmlformats.org/spreadsheetml/2006/main">
  <c r="R40" i="10" l="1"/>
  <c r="J27" i="4"/>
  <c r="T37" i="6"/>
  <c r="F13" i="15"/>
  <c r="F11" i="15"/>
  <c r="F10" i="15"/>
  <c r="F9" i="15"/>
  <c r="D9" i="15"/>
  <c r="F14" i="14"/>
  <c r="J35" i="13"/>
  <c r="R32" i="12"/>
  <c r="D40" i="10"/>
  <c r="F40" i="10"/>
  <c r="H40" i="10"/>
  <c r="J40" i="10"/>
  <c r="L40" i="10"/>
  <c r="N40" i="10"/>
  <c r="P40" i="10"/>
  <c r="P40" i="9"/>
  <c r="R40" i="9"/>
  <c r="F17" i="8"/>
  <c r="H17" i="8"/>
  <c r="J17" i="8"/>
  <c r="L17" i="8"/>
  <c r="N17" i="8"/>
  <c r="P17" i="8"/>
  <c r="R17" i="8"/>
  <c r="T17" i="8"/>
  <c r="L34" i="11"/>
  <c r="V34" i="11"/>
  <c r="P34" i="11"/>
  <c r="R34" i="11"/>
  <c r="T34" i="11"/>
  <c r="T38" i="7"/>
  <c r="H27" i="4"/>
  <c r="L27" i="4"/>
  <c r="F27" i="4"/>
  <c r="R37" i="6"/>
  <c r="O31" i="3"/>
  <c r="AC31" i="3"/>
  <c r="Y31" i="3"/>
  <c r="AA31" i="3"/>
  <c r="AI31" i="3"/>
  <c r="U32" i="1"/>
  <c r="W32" i="1"/>
  <c r="Y32" i="1"/>
  <c r="D10" i="15"/>
  <c r="D14" i="14"/>
  <c r="F35" i="13"/>
  <c r="D11" i="15" s="1"/>
  <c r="L32" i="12"/>
  <c r="J32" i="12"/>
  <c r="N32" i="12"/>
  <c r="P32" i="12"/>
  <c r="E40" i="10"/>
  <c r="G40" i="10"/>
  <c r="I40" i="10"/>
  <c r="K40" i="10"/>
  <c r="M40" i="10"/>
  <c r="O40" i="10"/>
  <c r="Q40" i="10"/>
  <c r="D40" i="9"/>
  <c r="F40" i="9"/>
  <c r="H40" i="9"/>
  <c r="J40" i="9"/>
  <c r="L40" i="9"/>
  <c r="N40" i="9"/>
  <c r="J38" i="7"/>
  <c r="L38" i="7"/>
  <c r="N38" i="7"/>
  <c r="P38" i="7"/>
  <c r="R38" i="7"/>
  <c r="AD15" i="5" l="1"/>
  <c r="AB15" i="5"/>
  <c r="Z15" i="5"/>
  <c r="L15" i="5"/>
  <c r="P15" i="5"/>
  <c r="N15" i="5"/>
  <c r="AG31" i="3"/>
  <c r="K32" i="1"/>
  <c r="Q32" i="1"/>
  <c r="S32" i="1"/>
  <c r="D32" i="12" l="1"/>
  <c r="F32" i="12"/>
  <c r="H32" i="12"/>
  <c r="F34" i="11"/>
  <c r="J34" i="11"/>
  <c r="D13" i="15" s="1"/>
  <c r="P37" i="6"/>
  <c r="N37" i="6"/>
  <c r="L37" i="6"/>
  <c r="Q31" i="3"/>
  <c r="S31" i="3"/>
  <c r="W31" i="3" l="1"/>
  <c r="I12" i="16" s="1"/>
  <c r="I16" i="16" s="1"/>
  <c r="U31" i="3"/>
  <c r="E13" i="16" l="1"/>
  <c r="G32" i="1" l="1"/>
  <c r="M32" i="1"/>
  <c r="O32" i="1"/>
  <c r="O13" i="16" l="1"/>
  <c r="L41" i="15"/>
  <c r="V41" i="16"/>
  <c r="V41" i="15"/>
  <c r="V40" i="7"/>
  <c r="V34" i="8"/>
  <c r="V42" i="9"/>
  <c r="V38" i="12"/>
  <c r="V38" i="13"/>
  <c r="M13" i="16"/>
  <c r="I13" i="16"/>
  <c r="K13" i="16"/>
  <c r="H34" i="11" l="1"/>
  <c r="N34" i="11"/>
  <c r="G13" i="16" l="1"/>
  <c r="O12" i="16" l="1"/>
  <c r="E12" i="16"/>
  <c r="E16" i="16" s="1"/>
  <c r="G12" i="16"/>
  <c r="G16" i="16" s="1"/>
  <c r="K12" i="16"/>
  <c r="K16" i="16" s="1"/>
  <c r="M12" i="16"/>
  <c r="M16" i="16" s="1"/>
  <c r="M14" i="16"/>
  <c r="O14" i="16"/>
  <c r="E14" i="16"/>
  <c r="I32" i="1"/>
  <c r="G14" i="16" s="1"/>
  <c r="I14" i="16"/>
  <c r="O16" i="16" l="1"/>
  <c r="Q12" i="16"/>
  <c r="K14" i="16"/>
  <c r="H11" i="15" l="1"/>
  <c r="H10" i="15"/>
  <c r="H9" i="15"/>
  <c r="H13" i="15" s="1"/>
  <c r="AA20" i="1"/>
  <c r="AA21" i="1"/>
  <c r="AA25" i="1"/>
  <c r="AA30" i="1"/>
  <c r="T19" i="6"/>
  <c r="T23" i="6"/>
  <c r="T27" i="6"/>
  <c r="T35" i="6"/>
  <c r="T24" i="6"/>
  <c r="AA22" i="1"/>
  <c r="AA26" i="1"/>
  <c r="AA19" i="1"/>
  <c r="AA23" i="1"/>
  <c r="AA27" i="1"/>
  <c r="T17" i="6"/>
  <c r="T21" i="6"/>
  <c r="T25" i="6"/>
  <c r="T33" i="6"/>
  <c r="AA24" i="1"/>
  <c r="AA28" i="1"/>
  <c r="T18" i="6"/>
  <c r="T22" i="6"/>
  <c r="T26" i="6"/>
  <c r="T34" i="6"/>
  <c r="T20" i="6"/>
  <c r="T32" i="6"/>
  <c r="T36" i="6"/>
  <c r="AF13" i="5"/>
  <c r="AF15" i="5" s="1"/>
  <c r="AK27" i="3"/>
  <c r="AK29" i="3"/>
  <c r="AA11" i="1"/>
  <c r="Q16" i="16"/>
  <c r="Q13" i="16"/>
  <c r="Q14" i="16"/>
  <c r="T16" i="6"/>
  <c r="AK16" i="3"/>
  <c r="T11" i="6"/>
  <c r="AK22" i="3"/>
  <c r="AK26" i="3"/>
  <c r="AK19" i="3"/>
  <c r="AK23" i="3"/>
  <c r="AK20" i="3"/>
  <c r="AK24" i="3"/>
  <c r="AK28" i="3"/>
  <c r="AK13" i="3"/>
  <c r="AK21" i="3"/>
  <c r="AK25" i="3"/>
  <c r="T12" i="6"/>
  <c r="AK14" i="3"/>
  <c r="T13" i="6"/>
  <c r="AK17" i="3"/>
  <c r="AK15" i="3"/>
  <c r="T14" i="6"/>
  <c r="T10" i="6"/>
  <c r="AK18" i="3"/>
  <c r="T15" i="6"/>
  <c r="D34" i="11"/>
  <c r="AK31" i="3" l="1"/>
  <c r="E32" i="12"/>
  <c r="G32" i="12"/>
  <c r="I32" i="12"/>
  <c r="K32" i="12"/>
  <c r="M32" i="12"/>
  <c r="O32" i="12"/>
  <c r="Q32" i="12"/>
  <c r="M37" i="6"/>
  <c r="O37" i="6"/>
  <c r="Q37" i="6"/>
  <c r="X15" i="5" l="1"/>
  <c r="R15" i="5"/>
  <c r="T15" i="5"/>
  <c r="P16" i="16"/>
  <c r="N16" i="16"/>
  <c r="L41" i="16"/>
  <c r="J16" i="16"/>
  <c r="H16" i="16"/>
  <c r="F16" i="16"/>
  <c r="D16" i="16"/>
  <c r="AA15" i="1" l="1"/>
  <c r="AA16" i="1"/>
  <c r="AA17" i="1"/>
  <c r="AA14" i="1"/>
  <c r="AA12" i="1"/>
  <c r="AA13" i="1"/>
  <c r="AA18" i="1"/>
  <c r="AA32" i="1" l="1"/>
</calcChain>
</file>

<file path=xl/sharedStrings.xml><?xml version="1.0" encoding="utf-8"?>
<sst xmlns="http://schemas.openxmlformats.org/spreadsheetml/2006/main" count="1042" uniqueCount="258">
  <si>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</si>
  <si>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</si>
  <si>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</si>
  <si>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</si>
  <si>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</si>
  <si>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</si>
  <si>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</si>
  <si>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</si>
  <si>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</si>
  <si>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</si>
  <si>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</si>
  <si>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</si>
  <si>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</si>
  <si>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توسعه‌معادن‌وفلزات‌</t>
  </si>
  <si>
    <t>فولاد مبارکه اصفهان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</si>
  <si>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</si>
  <si>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</si>
  <si>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</si>
  <si>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</si>
  <si>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</si>
  <si>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</si>
  <si>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</si>
  <si>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</si>
  <si>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</si>
  <si>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</si>
  <si>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</si>
  <si>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</si>
  <si>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</si>
  <si>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</si>
  <si>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</si>
  <si>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</si>
  <si>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</si>
  <si>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</si>
  <si>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</si>
  <si>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</si>
  <si>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</si>
  <si>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</si>
  <si>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</si>
  <si>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</si>
  <si>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</si>
  <si>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</si>
  <si>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</si>
  <si>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</si>
  <si>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</si>
  <si>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</si>
  <si>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بانک پارسیان ملاصدرا</t>
  </si>
  <si>
    <t>بانک آینده بخارست</t>
  </si>
  <si>
    <t>حساب جاری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</si>
  <si>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</si>
  <si>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</si>
  <si>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</si>
  <si>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</si>
  <si>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</si>
  <si>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</si>
  <si>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</si>
  <si>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</si>
  <si>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</si>
  <si>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</si>
  <si>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</si>
  <si>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</si>
  <si>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</si>
  <si>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</si>
  <si>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</si>
  <si>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</si>
  <si>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1400/02/22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</si>
  <si>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</si>
  <si>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</si>
  <si>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</si>
  <si>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</si>
  <si>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</si>
  <si>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</si>
  <si>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</si>
  <si>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</si>
  <si>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</si>
  <si>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</si>
  <si>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</si>
  <si>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</si>
  <si>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</si>
  <si>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</si>
  <si>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</si>
  <si>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</si>
  <si>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</si>
  <si>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</si>
  <si>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</si>
  <si>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جمع کل</t>
  </si>
  <si>
    <t>1. سرمایه گذاری ها</t>
  </si>
  <si>
    <t>1.1. سرمایه گذاری در سهام و حق تقدم سهام</t>
  </si>
  <si>
    <t>سهام و حق تقدم</t>
  </si>
  <si>
    <t>اوراق بدهی</t>
  </si>
  <si>
    <t>نام دارایی</t>
  </si>
  <si>
    <t>تاریخ سررسید</t>
  </si>
  <si>
    <t>طبقه دارایی</t>
  </si>
  <si>
    <t>افزایش طی دوره</t>
  </si>
  <si>
    <t>کاهش طی دوره</t>
  </si>
  <si>
    <t>1.2. سرمایه گذاری در اوراق تبعی</t>
  </si>
  <si>
    <t>1.5. سرمایه گذاری در سپرده های بانکی</t>
  </si>
  <si>
    <t>2. اوراق بهاداری که ارزش آنها در تاریخ گزارش تعدیل شده اند</t>
  </si>
  <si>
    <t>بله</t>
  </si>
  <si>
    <t>اسنادخزانه-م1بودجه00-030821</t>
  </si>
  <si>
    <t>اسنادخزانه-م3بودجه00-030418</t>
  </si>
  <si>
    <t>1403/04/18</t>
  </si>
  <si>
    <t>اسنادخزانه-م6بودجه00-030723</t>
  </si>
  <si>
    <t>1403/07/23</t>
  </si>
  <si>
    <t>اسنادخزانه-م7بودجه00-030912</t>
  </si>
  <si>
    <t>مرابحه عام دولت2-ش.خ سایر0212</t>
  </si>
  <si>
    <t>1398/12/25</t>
  </si>
  <si>
    <t>1402/12/25</t>
  </si>
  <si>
    <t>بانک آینده سمنان</t>
  </si>
  <si>
    <t>سپرده بلند مدت</t>
  </si>
  <si>
    <t>1399/02/15</t>
  </si>
  <si>
    <t>موسسه مالی و اعتباری نور ملاصدرا</t>
  </si>
  <si>
    <t>بانک ایران زمین انقلاب</t>
  </si>
  <si>
    <t>بانک دی ناصرخسرو</t>
  </si>
  <si>
    <t>1.3. سرمایه گذاری در اوراق بهادار با درآمد ثابت یا علل الحساب</t>
  </si>
  <si>
    <t>1.4. سرمایه گذاری در  گواهی سپرده بانکی</t>
  </si>
  <si>
    <t>3. درآمد حاصل از سرمایه گذاری ها</t>
  </si>
  <si>
    <t>3.1. سود اوراق بدهی و سپرده های بانکی</t>
  </si>
  <si>
    <t>3.2. درآمد حاصل سرمایه گذاری در سهام و حق تقدم</t>
  </si>
  <si>
    <t>3.2.1. درآمد حاصل از سود سهام</t>
  </si>
  <si>
    <t>3.3. درآمد حاصل از تغییر قیمت اوراق بهادار</t>
  </si>
  <si>
    <t>3.4. درآمد حاصل از فروش اوراق بهادار</t>
  </si>
  <si>
    <t>3.5. درآمد حاصل از سرمایه گذاری در اوراق بهادار با درآمد ثابت</t>
  </si>
  <si>
    <t>3.6. درآمد حاصل از سپرده های بانکی</t>
  </si>
  <si>
    <t>3.7.  سایر درآمدها</t>
  </si>
  <si>
    <t>صندوق سرمایه‌گذاری مشترک گنجینه الماس پایدار</t>
  </si>
  <si>
    <t>20100036908606</t>
  </si>
  <si>
    <t>1395/06/27</t>
  </si>
  <si>
    <t>47000235398602</t>
  </si>
  <si>
    <t>47000682641602</t>
  </si>
  <si>
    <t>1397/04/27</t>
  </si>
  <si>
    <t>بانک آینده شهید بهشتی</t>
  </si>
  <si>
    <t>0100306754006</t>
  </si>
  <si>
    <t>1397/11/14</t>
  </si>
  <si>
    <t>0203287125000</t>
  </si>
  <si>
    <t>بانک آینده بهشتی- کاوسی فر</t>
  </si>
  <si>
    <t>0801132999004</t>
  </si>
  <si>
    <t>1398/01/17</t>
  </si>
  <si>
    <t>0203367028007</t>
  </si>
  <si>
    <t>1398/03/19</t>
  </si>
  <si>
    <t>0301966828009</t>
  </si>
  <si>
    <t>1398/04/26</t>
  </si>
  <si>
    <t xml:space="preserve">بانک توسعه تعاون ساوه </t>
  </si>
  <si>
    <t>3501-311-4782812-1</t>
  </si>
  <si>
    <t>1398/09/18</t>
  </si>
  <si>
    <t>114-840-1396320-1</t>
  </si>
  <si>
    <t>0201283315002</t>
  </si>
  <si>
    <t>1399/08/18</t>
  </si>
  <si>
    <t>1400/04/21</t>
  </si>
  <si>
    <t>0205494378008</t>
  </si>
  <si>
    <t>تنزیل سود بانک</t>
  </si>
  <si>
    <t>سپرده های بانکی</t>
  </si>
  <si>
    <t>اسناد خزانه-م10بودجه00-031115</t>
  </si>
  <si>
    <t>نفت ایرانول</t>
  </si>
  <si>
    <t>صنایع شیمیایی کیمیاگران امروز</t>
  </si>
  <si>
    <t>گروه مپنا (سهامی عام)</t>
  </si>
  <si>
    <t>ح . توسعه‌معادن‌وفلزات‌</t>
  </si>
  <si>
    <t>صنایع پتروشیمی کرمانشاه</t>
  </si>
  <si>
    <t>مرابحه عام دولت105-ش.خ030503</t>
  </si>
  <si>
    <t>1401/03/03</t>
  </si>
  <si>
    <t>1403/05/03</t>
  </si>
  <si>
    <t>مرابحه عام دولت104-ش.خ020303</t>
  </si>
  <si>
    <t>1402/03/03</t>
  </si>
  <si>
    <t>مرابحه عام دولتی6-ش.خ0210</t>
  </si>
  <si>
    <t>1399/09/25</t>
  </si>
  <si>
    <t>1402/10/25</t>
  </si>
  <si>
    <t>بانک سامان ملاصدرا</t>
  </si>
  <si>
    <t>829.810.3953256.1</t>
  </si>
  <si>
    <t>1401/04/20</t>
  </si>
  <si>
    <t>829.111.3953256.1</t>
  </si>
  <si>
    <t>114-13-1396320-1</t>
  </si>
  <si>
    <t>1401/04/21</t>
  </si>
  <si>
    <t>ح . س.نفت وگازوپتروشیمی تأمین</t>
  </si>
  <si>
    <t>اسناد خزانه-م9بودجه00-031101</t>
  </si>
  <si>
    <t xml:space="preserve">بانک خاورمیانه نیایش </t>
  </si>
  <si>
    <t>1013-10-810-707074698</t>
  </si>
  <si>
    <t>1401/06/09</t>
  </si>
  <si>
    <t>بانک خاورمیانه نیایش</t>
  </si>
  <si>
    <t>1013-60-925-000000675</t>
  </si>
  <si>
    <t>پالایش نفت بندرعباس</t>
  </si>
  <si>
    <t>کنترل نوسانات</t>
  </si>
  <si>
    <t>پتروشیمی‌شیراز</t>
  </si>
  <si>
    <t>شیر پاستوریزه پگاه فارس</t>
  </si>
  <si>
    <t>اسناد خزانه-م1بودجه01-040326</t>
  </si>
  <si>
    <t>1401/02/26</t>
  </si>
  <si>
    <t>1404/03/26</t>
  </si>
  <si>
    <t>اسناد خزانه-م3بودجه01-040520</t>
  </si>
  <si>
    <t>1401/05/18</t>
  </si>
  <si>
    <t>1404/05/20</t>
  </si>
  <si>
    <t>گام بانک صادرات ایران0207</t>
  </si>
  <si>
    <t>1401/04/01</t>
  </si>
  <si>
    <t>1402/07/30</t>
  </si>
  <si>
    <t>1400/06/07</t>
  </si>
  <si>
    <t>1403/11/15</t>
  </si>
  <si>
    <t>صنعتی مینو</t>
  </si>
  <si>
    <t>پتروشیمی زاگرس</t>
  </si>
  <si>
    <t>سیمان‌مازندران‌</t>
  </si>
  <si>
    <t>قاسم ایران</t>
  </si>
  <si>
    <t>بین المللی توسعه ص. معادن غدیر</t>
  </si>
  <si>
    <t>اسنادخزانه-م8بودجه99-020606</t>
  </si>
  <si>
    <t>1399/07/06</t>
  </si>
  <si>
    <t>1402/06/06</t>
  </si>
  <si>
    <t>1400/04/14</t>
  </si>
  <si>
    <t>1403/09/12</t>
  </si>
  <si>
    <t>بین‌ المللی‌ محصولات‌  پارس‌</t>
  </si>
  <si>
    <t>سیمان‌هرمزگان‌</t>
  </si>
  <si>
    <t>اسنادخزانه-م9بودجه99-020316</t>
  </si>
  <si>
    <t>اسنادخزانه-م5بودجه99-020218</t>
  </si>
  <si>
    <t>1402/02/18</t>
  </si>
  <si>
    <t>اسنادخزانه-م10بودجه99-020807</t>
  </si>
  <si>
    <t>1399/11/21</t>
  </si>
  <si>
    <t>1402/08/07</t>
  </si>
  <si>
    <t>1403/08/21</t>
  </si>
  <si>
    <t>اسنادخزانه-م7بودجه99-020704</t>
  </si>
  <si>
    <t>1402/07/04</t>
  </si>
  <si>
    <t>اسنادخزانه-م11بودجه99-020906</t>
  </si>
  <si>
    <t>کشاورزی و دامپروری فجر اصفهان</t>
  </si>
  <si>
    <t>گواهی سپرده خاورمیانه 1401/06/10</t>
  </si>
  <si>
    <t>1403/06/10</t>
  </si>
  <si>
    <t>خیر</t>
  </si>
  <si>
    <t>بانک پاسارگاد ملاصدرا</t>
  </si>
  <si>
    <t>211.307.16429728.2</t>
  </si>
  <si>
    <t>1402/02/13</t>
  </si>
  <si>
    <t>211-307-16429728-1</t>
  </si>
  <si>
    <t>1402/02/09</t>
  </si>
  <si>
    <t>موسسه اعتباری ملل نارمک</t>
  </si>
  <si>
    <t>026660357000000007</t>
  </si>
  <si>
    <t xml:space="preserve"> 026610277000000402</t>
  </si>
  <si>
    <t>211-8100-16429728-1</t>
  </si>
  <si>
    <t>1402/03/31</t>
  </si>
  <si>
    <t>شیر پگاه آذربایجان شرقی</t>
  </si>
  <si>
    <t>داروسازی‌ فارابی‌</t>
  </si>
  <si>
    <t>گام بانک اقتصاد نوین0205</t>
  </si>
  <si>
    <t>1402/05/31</t>
  </si>
  <si>
    <t>گواهی اعتبارمولد رفاه0208</t>
  </si>
  <si>
    <t>1401/09/01</t>
  </si>
  <si>
    <t>1402/08/30</t>
  </si>
  <si>
    <t>اسنادخزانه-م2بودجه00-031024</t>
  </si>
  <si>
    <t>1403/10/24</t>
  </si>
  <si>
    <t>026660357000000077</t>
  </si>
  <si>
    <t>1402/03/07</t>
  </si>
  <si>
    <t>1402/03/08</t>
  </si>
  <si>
    <t>-</t>
  </si>
  <si>
    <t>برای ماه منتهی به 1402/04/31</t>
  </si>
  <si>
    <t>1402/04/31</t>
  </si>
  <si>
    <t>بانک ملت</t>
  </si>
  <si>
    <t>سیمان‌ بهبهان‌</t>
  </si>
  <si>
    <t>بانک گردشگری اقدسیه</t>
  </si>
  <si>
    <t xml:space="preserve"> 141.1405.1452722.1</t>
  </si>
  <si>
    <t>1402/04/12</t>
  </si>
  <si>
    <t>026660386000000018</t>
  </si>
  <si>
    <t>141.1405.1452722.2</t>
  </si>
  <si>
    <t>1402/04/13</t>
  </si>
  <si>
    <t>141.9967.1452722.1</t>
  </si>
  <si>
    <t>1402/04/17</t>
  </si>
  <si>
    <t>1402/04/28</t>
  </si>
  <si>
    <t>1402/04/29</t>
  </si>
  <si>
    <t>1402/04/10</t>
  </si>
  <si>
    <t>1402/04/27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</si>
</sst>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4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sz val="18"/>
      <color rgb="FF000000"/>
      <name val="B Zar"/>
      <charset val="178"/>
    </font>
    <font>
      <sz val="18"/>
      <name val="B Zar"/>
      <charset val="178"/>
    </font>
    <font>
      <b/>
      <sz val="28"/>
      <color rgb="FF000000"/>
      <name val="B Zar"/>
      <charset val="178"/>
    </font>
    <font>
      <b/>
      <sz val="22"/>
      <color rgb="FF000000"/>
      <name val="B Zar"/>
      <charset val="178"/>
    </font>
    <font>
      <b/>
      <sz val="24"/>
      <name val="B Zar"/>
      <charset val="178"/>
    </font>
    <font>
      <b/>
      <sz val="12"/>
      <color theme="1"/>
      <name val="B Zar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4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3" fontId="4" fillId="0" borderId="3" xfId="0" applyNumberFormat="1" applyFont="1" applyBorder="1"/>
    <xf numFmtId="3" fontId="4" fillId="0" borderId="4" xfId="0" applyNumberFormat="1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5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/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9" fillId="0" borderId="0" xfId="0" applyFont="1"/>
    <xf numFmtId="0" fontId="10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3" fontId="4" fillId="0" borderId="0" xfId="0" applyNumberFormat="1" applyFont="1" applyAlignment="1">
      <alignment vertical="center" wrapText="1"/>
    </xf>
    <xf numFmtId="0" fontId="4" fillId="0" borderId="4" xfId="0" applyFont="1" applyBorder="1"/>
    <xf numFmtId="10" fontId="4" fillId="0" borderId="4" xfId="2" applyNumberFormat="1" applyFont="1" applyBorder="1"/>
    <xf numFmtId="10" fontId="4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0" fontId="10" fillId="0" borderId="0" xfId="0" applyFont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0" fontId="10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4" fillId="0" borderId="3" xfId="0" applyFont="1" applyBorder="1"/>
    <xf numFmtId="10" fontId="4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wrapText="1"/>
    </xf>
    <xf numFmtId="10" fontId="4" fillId="0" borderId="0" xfId="0" applyNumberFormat="1" applyFont="1" applyAlignment="1">
      <alignment wrapText="1"/>
    </xf>
    <xf numFmtId="0" fontId="13" fillId="0" borderId="0" xfId="0" applyFont="1" applyAlignment="1">
      <alignment wrapText="1"/>
    </xf>
    <xf numFmtId="0" fontId="13" fillId="0" borderId="3" xfId="0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3" fillId="0" borderId="0" xfId="0" applyFont="1" applyAlignment="1">
      <alignment horizontal="left" vertical="center" readingOrder="2"/>
    </xf>
    <xf numFmtId="0" fontId="15" fillId="0" borderId="0" xfId="0" applyFont="1"/>
    <xf numFmtId="0" fontId="7" fillId="0" borderId="0" xfId="0" applyFont="1" applyAlignment="1">
      <alignment horizontal="center" vertical="center"/>
    </xf>
    <xf numFmtId="0" fontId="16" fillId="0" borderId="0" xfId="0" applyFont="1"/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wrapText="1"/>
    </xf>
    <xf numFmtId="0" fontId="9" fillId="0" borderId="3" xfId="0" applyFont="1" applyBorder="1" applyAlignment="1">
      <alignment wrapText="1"/>
    </xf>
    <xf numFmtId="0" fontId="15" fillId="0" borderId="0" xfId="0" applyFont="1" applyAlignment="1">
      <alignment horizontal="center" vertical="center" readingOrder="2"/>
    </xf>
    <xf numFmtId="0" fontId="11" fillId="0" borderId="0" xfId="0" applyFont="1" applyAlignment="1">
      <alignment horizontal="right" vertical="center" indent="1" readingOrder="2"/>
    </xf>
    <xf numFmtId="0" fontId="11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/>
    </xf>
    <xf numFmtId="10" fontId="9" fillId="0" borderId="0" xfId="2" applyNumberFormat="1" applyFont="1"/>
    <xf numFmtId="0" fontId="10" fillId="0" borderId="4" xfId="0" applyFont="1" applyBorder="1" applyAlignment="1">
      <alignment vertical="center"/>
    </xf>
    <xf numFmtId="0" fontId="4" fillId="0" borderId="0" xfId="0" applyFont="1" applyAlignment="1">
      <alignment horizontal="right" wrapText="1"/>
    </xf>
    <xf numFmtId="0" fontId="4" fillId="0" borderId="3" xfId="0" applyFont="1" applyBorder="1" applyAlignment="1">
      <alignment horizontal="right" wrapText="1"/>
    </xf>
    <xf numFmtId="3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9" fontId="9" fillId="0" borderId="4" xfId="2" applyFont="1" applyBorder="1" applyAlignment="1">
      <alignment horizontal="center"/>
    </xf>
    <xf numFmtId="10" fontId="9" fillId="0" borderId="4" xfId="2" applyNumberFormat="1" applyFont="1" applyBorder="1" applyAlignment="1">
      <alignment horizontal="center"/>
    </xf>
    <xf numFmtId="0" fontId="17" fillId="0" borderId="0" xfId="0" applyFont="1" applyAlignment="1">
      <alignment horizontal="right" vertical="center" indent="1" readingOrder="2"/>
    </xf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3" xfId="0" applyFont="1" applyBorder="1"/>
    <xf numFmtId="3" fontId="16" fillId="0" borderId="0" xfId="0" applyNumberFormat="1" applyFont="1"/>
    <xf numFmtId="3" fontId="16" fillId="0" borderId="4" xfId="0" applyNumberFormat="1" applyFont="1" applyBorder="1"/>
    <xf numFmtId="0" fontId="16" fillId="0" borderId="0" xfId="0" applyFont="1" applyAlignment="1">
      <alignment horizontal="right"/>
    </xf>
    <xf numFmtId="10" fontId="4" fillId="0" borderId="4" xfId="2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164" fontId="10" fillId="0" borderId="0" xfId="1" applyNumberFormat="1" applyFont="1"/>
    <xf numFmtId="10" fontId="10" fillId="0" borderId="0" xfId="2" applyNumberFormat="1" applyFont="1" applyAlignment="1">
      <alignment horizontal="center"/>
    </xf>
    <xf numFmtId="164" fontId="10" fillId="0" borderId="4" xfId="0" applyNumberFormat="1" applyFont="1" applyBorder="1"/>
    <xf numFmtId="0" fontId="19" fillId="0" borderId="0" xfId="0" applyFont="1" applyAlignment="1">
      <alignment horizontal="center"/>
    </xf>
    <xf numFmtId="164" fontId="2" fillId="0" borderId="0" xfId="1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wrapText="1"/>
    </xf>
    <xf numFmtId="3" fontId="9" fillId="0" borderId="4" xfId="0" applyNumberFormat="1" applyFont="1" applyBorder="1" applyAlignment="1">
      <alignment horizontal="center"/>
    </xf>
    <xf numFmtId="10" fontId="4" fillId="0" borderId="4" xfId="2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164" fontId="18" fillId="0" borderId="0" xfId="1" applyNumberFormat="1" applyFont="1" applyBorder="1" applyAlignment="1">
      <alignment horizontal="center" vertical="center"/>
    </xf>
    <xf numFmtId="164" fontId="18" fillId="0" borderId="0" xfId="1" applyNumberFormat="1" applyFont="1" applyBorder="1" applyAlignment="1">
      <alignment horizontal="left" vertical="center"/>
    </xf>
    <xf numFmtId="0" fontId="11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10" fontId="3" fillId="0" borderId="0" xfId="0" applyNumberFormat="1" applyFont="1" applyAlignment="1">
      <alignment horizontal="center" vertical="center"/>
    </xf>
    <xf numFmtId="164" fontId="15" fillId="0" borderId="4" xfId="1" applyNumberFormat="1" applyFont="1" applyBorder="1" applyAlignment="1">
      <alignment horizontal="center" vertical="center"/>
    </xf>
    <xf numFmtId="164" fontId="15" fillId="0" borderId="0" xfId="1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 readingOrder="2"/>
    </xf>
    <xf numFmtId="0" fontId="9" fillId="0" borderId="2" xfId="0" applyFont="1" applyBorder="1" applyAlignment="1">
      <alignment horizontal="center" vertical="center" wrapText="1" readingOrder="2"/>
    </xf>
    <xf numFmtId="0" fontId="9" fillId="0" borderId="0" xfId="0" applyFont="1" applyAlignment="1">
      <alignment horizontal="right" vertical="center" wrapText="1" readingOrder="2"/>
    </xf>
    <xf numFmtId="3" fontId="9" fillId="0" borderId="0" xfId="0" applyNumberFormat="1" applyFont="1" applyAlignment="1">
      <alignment horizontal="center" vertical="center" wrapText="1" readingOrder="2"/>
    </xf>
    <xf numFmtId="3" fontId="9" fillId="0" borderId="0" xfId="0" applyNumberFormat="1" applyFont="1" applyAlignment="1">
      <alignment horizontal="left" vertical="center" wrapText="1" readingOrder="1"/>
    </xf>
    <xf numFmtId="0" fontId="9" fillId="0" borderId="0" xfId="0" applyFont="1" applyAlignment="1">
      <alignment horizontal="left" vertical="center" wrapText="1" readingOrder="1"/>
    </xf>
    <xf numFmtId="3" fontId="9" fillId="0" borderId="4" xfId="0" applyNumberFormat="1" applyFont="1" applyBorder="1" applyAlignment="1">
      <alignment horizontal="center" vertical="center" wrapText="1" readingOrder="2"/>
    </xf>
    <xf numFmtId="0" fontId="4" fillId="0" borderId="3" xfId="0" applyFont="1" applyBorder="1" applyAlignment="1">
      <alignment horizontal="right" vertical="center" wrapText="1"/>
    </xf>
    <xf numFmtId="0" fontId="22" fillId="0" borderId="0" xfId="0" applyFont="1"/>
    <xf numFmtId="164" fontId="3" fillId="0" borderId="0" xfId="1" applyNumberFormat="1" applyFont="1" applyAlignment="1">
      <alignment horizontal="center" vertical="center" wrapText="1"/>
    </xf>
    <xf numFmtId="164" fontId="3" fillId="0" borderId="0" xfId="1" applyNumberFormat="1" applyFont="1" applyAlignment="1">
      <alignment horizontal="center" vertical="center"/>
    </xf>
    <xf numFmtId="164" fontId="2" fillId="0" borderId="0" xfId="1" applyNumberFormat="1" applyFont="1"/>
    <xf numFmtId="0" fontId="3" fillId="0" borderId="0" xfId="0" applyFont="1" applyAlignment="1">
      <alignment horizontal="right" vertical="center"/>
    </xf>
    <xf numFmtId="10" fontId="16" fillId="0" borderId="0" xfId="0" applyNumberFormat="1" applyFont="1" applyAlignment="1">
      <alignment horizontal="center"/>
    </xf>
    <xf numFmtId="10" fontId="16" fillId="0" borderId="4" xfId="2" applyNumberFormat="1" applyFont="1" applyBorder="1" applyAlignment="1">
      <alignment horizontal="center"/>
    </xf>
    <xf numFmtId="164" fontId="4" fillId="0" borderId="0" xfId="0" applyNumberFormat="1" applyFont="1"/>
    <xf numFmtId="3" fontId="4" fillId="0" borderId="0" xfId="0" applyNumberFormat="1" applyFont="1" applyAlignment="1">
      <alignment horizontal="center" vertical="center" readingOrder="2"/>
    </xf>
    <xf numFmtId="10" fontId="4" fillId="0" borderId="0" xfId="0" applyNumberFormat="1" applyFont="1"/>
    <xf numFmtId="10" fontId="4" fillId="0" borderId="3" xfId="0" applyNumberFormat="1" applyFont="1" applyBorder="1" applyAlignment="1">
      <alignment horizontal="center" vertical="center" wrapText="1"/>
    </xf>
    <xf numFmtId="10" fontId="16" fillId="0" borderId="1" xfId="0" applyNumberFormat="1" applyFont="1" applyBorder="1" applyAlignment="1">
      <alignment horizontal="center" vertical="center" wrapText="1"/>
    </xf>
    <xf numFmtId="10" fontId="16" fillId="0" borderId="0" xfId="0" applyNumberFormat="1" applyFont="1"/>
    <xf numFmtId="10" fontId="2" fillId="0" borderId="0" xfId="0" applyNumberFormat="1" applyFont="1"/>
    <xf numFmtId="10" fontId="11" fillId="0" borderId="0" xfId="0" applyNumberFormat="1" applyFont="1" applyAlignment="1">
      <alignment horizontal="center" vertical="center" wrapText="1"/>
    </xf>
    <xf numFmtId="10" fontId="4" fillId="0" borderId="4" xfId="0" applyNumberFormat="1" applyFont="1" applyBorder="1" applyAlignment="1">
      <alignment horizontal="center" vertical="center"/>
    </xf>
    <xf numFmtId="10" fontId="9" fillId="0" borderId="0" xfId="0" applyNumberFormat="1" applyFont="1" applyAlignment="1">
      <alignment wrapText="1"/>
    </xf>
    <xf numFmtId="10" fontId="4" fillId="0" borderId="0" xfId="0" applyNumberFormat="1" applyFont="1" applyAlignment="1">
      <alignment horizontal="center" vertical="center" wrapText="1" readingOrder="2"/>
    </xf>
    <xf numFmtId="164" fontId="10" fillId="0" borderId="0" xfId="2" applyNumberFormat="1" applyFont="1" applyAlignment="1">
      <alignment horizontal="center"/>
    </xf>
    <xf numFmtId="164" fontId="10" fillId="0" borderId="4" xfId="2" applyNumberFormat="1" applyFont="1" applyBorder="1" applyAlignment="1">
      <alignment horizontal="center"/>
    </xf>
    <xf numFmtId="0" fontId="11" fillId="0" borderId="0" xfId="0" applyFont="1" applyAlignment="1">
      <alignment horizontal="center" wrapText="1"/>
    </xf>
    <xf numFmtId="164" fontId="0" fillId="0" borderId="0" xfId="0" applyNumberFormat="1"/>
    <xf numFmtId="0" fontId="10" fillId="0" borderId="0" xfId="0" applyFont="1" applyAlignment="1">
      <alignment horizontal="center" vertical="center"/>
    </xf>
    <xf numFmtId="164" fontId="10" fillId="0" borderId="0" xfId="1" applyNumberFormat="1" applyFont="1" applyAlignment="1">
      <alignment horizontal="center" vertical="center"/>
    </xf>
    <xf numFmtId="0" fontId="4" fillId="0" borderId="4" xfId="0" applyFont="1" applyBorder="1" applyAlignment="1">
      <alignment vertical="center"/>
    </xf>
    <xf numFmtId="10" fontId="23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10" fontId="4" fillId="0" borderId="4" xfId="2" applyNumberFormat="1" applyFont="1" applyBorder="1" applyAlignment="1">
      <alignment horizontal="center" vertical="center"/>
    </xf>
    <xf numFmtId="9" fontId="4" fillId="0" borderId="4" xfId="2" applyFont="1" applyBorder="1" applyAlignment="1">
      <alignment horizontal="center" vertical="center" wrapText="1"/>
    </xf>
    <xf numFmtId="164" fontId="15" fillId="0" borderId="4" xfId="0" applyNumberFormat="1" applyFont="1" applyBorder="1" applyAlignment="1">
      <alignment horizontal="left" vertical="top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readingOrder="2"/>
    </xf>
    <xf numFmtId="0" fontId="20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 wrapText="1"/>
    </xf>
    <xf numFmtId="10" fontId="3" fillId="0" borderId="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 readingOrder="2"/>
    </xf>
    <xf numFmtId="0" fontId="8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10" fontId="3" fillId="0" borderId="0" xfId="0" applyNumberFormat="1" applyFont="1" applyAlignment="1">
      <alignment horizontal="center" vertical="center" wrapText="1"/>
    </xf>
    <xf numFmtId="0" fontId="10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2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 readingOrder="2"/>
    </xf>
    <xf numFmtId="0" fontId="11" fillId="0" borderId="2" xfId="0" applyFont="1" applyBorder="1" applyAlignment="1">
      <alignment horizontal="center" vertical="center" wrapText="1" readingOrder="2"/>
    </xf>
    <xf numFmtId="0" fontId="11" fillId="0" borderId="0" xfId="0" applyFont="1" applyAlignment="1">
      <alignment horizontal="center" vertical="center" wrapText="1" readingOrder="2"/>
    </xf>
    <xf numFmtId="0" fontId="17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center" vertical="center" readingOrder="2"/>
    </xf>
    <xf numFmtId="0" fontId="21" fillId="0" borderId="0" xfId="0" applyFont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11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12</xdr:col>
      <xdr:colOff>590549</xdr:colOff>
      <xdr:row>53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E5BAE5A-158E-A674-7765-5FEDABBE17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9780651" y="38100"/>
          <a:ext cx="7905749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8671E-852C-4D16-867E-8EB6DED283CB}">
  <dimension ref="A1"/>
  <sheetViews>
    <sheetView rightToLeft="1" tabSelected="1" view="pageBreakPreview" zoomScale="70" zoomScaleNormal="100" zoomScaleSheetLayoutView="70" workbookViewId="0">
      <selection activeCell="I59" sqref="I59"/>
    </sheetView>
  </sheetViews>
  <sheetFormatPr defaultRowHeight="15" x14ac:dyDescent="0.25"/>
  <sheetData/>
  <pageMargins left="0.7" right="0.7" top="0.75" bottom="0.75" header="0.3" footer="0.3"/>
  <pageSetup paperSize="9" scale="68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AB41"/>
  <sheetViews>
    <sheetView rightToLeft="1" view="pageBreakPreview" topLeftCell="A7" zoomScale="60" zoomScaleNormal="70" workbookViewId="0">
      <selection activeCell="T39" sqref="T39"/>
    </sheetView>
  </sheetViews>
  <sheetFormatPr defaultRowHeight="21.75" customHeight="1" x14ac:dyDescent="0.25"/>
  <cols>
    <col min="1" max="1" width="2.7109375" style="35" customWidth="1"/>
    <col min="2" max="2" width="38.85546875" style="35" customWidth="1"/>
    <col min="3" max="3" width="1" style="35" customWidth="1"/>
    <col min="4" max="4" width="13.140625" style="35" bestFit="1" customWidth="1"/>
    <col min="5" max="5" width="1" style="35" customWidth="1"/>
    <col min="6" max="6" width="14.85546875" style="35" customWidth="1"/>
    <col min="7" max="7" width="1" style="35" customWidth="1"/>
    <col min="8" max="8" width="5.85546875" style="35" bestFit="1" customWidth="1"/>
    <col min="9" max="9" width="1" style="35" customWidth="1"/>
    <col min="10" max="10" width="16.42578125" style="35" bestFit="1" customWidth="1"/>
    <col min="11" max="11" width="3" style="35" bestFit="1" customWidth="1"/>
    <col min="12" max="12" width="13.140625" style="35" bestFit="1" customWidth="1"/>
    <col min="13" max="13" width="3" style="35" bestFit="1" customWidth="1"/>
    <col min="14" max="14" width="16.42578125" style="35" bestFit="1" customWidth="1"/>
    <col min="15" max="15" width="3" style="35" bestFit="1" customWidth="1"/>
    <col min="16" max="16" width="17.85546875" style="35" bestFit="1" customWidth="1"/>
    <col min="17" max="17" width="3" style="35" bestFit="1" customWidth="1"/>
    <col min="18" max="18" width="13.28515625" style="35" customWidth="1"/>
    <col min="19" max="19" width="3" style="35" bestFit="1" customWidth="1"/>
    <col min="20" max="20" width="17.85546875" style="35" bestFit="1" customWidth="1"/>
    <col min="21" max="21" width="1" style="35" customWidth="1"/>
    <col min="22" max="22" width="9.140625" style="35" customWidth="1"/>
    <col min="23" max="16384" width="9.140625" style="35"/>
  </cols>
  <sheetData>
    <row r="2" spans="2:28" ht="27" customHeight="1" x14ac:dyDescent="0.25">
      <c r="B2" s="183" t="s">
        <v>124</v>
      </c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  <c r="T2" s="183"/>
    </row>
    <row r="3" spans="2:28" ht="27" customHeight="1" x14ac:dyDescent="0.25">
      <c r="B3" s="183" t="s">
        <v>48</v>
      </c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183"/>
      <c r="T3" s="183"/>
    </row>
    <row r="4" spans="2:28" ht="27" customHeight="1" x14ac:dyDescent="0.25">
      <c r="B4" s="183" t="s">
        <v>242</v>
      </c>
      <c r="C4" s="183"/>
      <c r="D4" s="183"/>
      <c r="E4" s="183"/>
      <c r="F4" s="183"/>
      <c r="G4" s="183"/>
      <c r="H4" s="183"/>
      <c r="I4" s="183"/>
      <c r="J4" s="183"/>
      <c r="K4" s="183"/>
      <c r="L4" s="183"/>
      <c r="M4" s="183"/>
      <c r="N4" s="183"/>
      <c r="O4" s="183"/>
      <c r="P4" s="183"/>
      <c r="Q4" s="183"/>
      <c r="R4" s="183"/>
      <c r="S4" s="183"/>
      <c r="T4" s="183"/>
    </row>
    <row r="5" spans="2:28" s="36" customFormat="1" ht="21.75" customHeight="1" x14ac:dyDescent="0.25"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</row>
    <row r="6" spans="2:28" s="2" customFormat="1" ht="30.75" customHeight="1" x14ac:dyDescent="0.55000000000000004">
      <c r="B6" s="182" t="s">
        <v>116</v>
      </c>
      <c r="C6" s="182"/>
      <c r="D6" s="182"/>
      <c r="E6" s="182"/>
      <c r="F6" s="182"/>
      <c r="G6" s="182"/>
      <c r="H6" s="182"/>
      <c r="I6" s="182"/>
      <c r="J6" s="182"/>
      <c r="K6" s="182"/>
      <c r="L6" s="182"/>
      <c r="M6" s="182"/>
      <c r="N6" s="182"/>
      <c r="O6" s="182"/>
      <c r="P6" s="182"/>
      <c r="Q6" s="62"/>
      <c r="R6" s="62"/>
      <c r="S6" s="62"/>
      <c r="T6" s="62"/>
      <c r="U6" s="13"/>
      <c r="V6" s="13"/>
      <c r="W6" s="13"/>
      <c r="X6" s="13"/>
      <c r="Y6" s="13"/>
      <c r="Z6" s="13"/>
      <c r="AA6" s="13"/>
      <c r="AB6" s="13"/>
    </row>
    <row r="7" spans="2:28" s="2" customFormat="1" ht="21.75" customHeight="1" x14ac:dyDescent="0.6">
      <c r="B7" s="61"/>
      <c r="C7" s="26"/>
      <c r="D7" s="26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13"/>
      <c r="V7" s="13"/>
      <c r="W7" s="13"/>
      <c r="X7" s="13"/>
      <c r="Y7" s="13"/>
      <c r="Z7" s="13"/>
      <c r="AA7" s="13"/>
      <c r="AB7" s="13"/>
    </row>
    <row r="8" spans="2:28" s="36" customFormat="1" ht="21.75" customHeight="1" x14ac:dyDescent="0.25">
      <c r="B8" s="181" t="s">
        <v>49</v>
      </c>
      <c r="C8" s="181" t="s">
        <v>49</v>
      </c>
      <c r="D8" s="181" t="s">
        <v>49</v>
      </c>
      <c r="E8" s="181" t="s">
        <v>49</v>
      </c>
      <c r="F8" s="181" t="s">
        <v>49</v>
      </c>
      <c r="G8" s="181" t="s">
        <v>49</v>
      </c>
      <c r="H8" s="181" t="s">
        <v>49</v>
      </c>
      <c r="I8" s="109"/>
      <c r="J8" s="181" t="s">
        <v>50</v>
      </c>
      <c r="K8" s="181" t="s">
        <v>50</v>
      </c>
      <c r="L8" s="181" t="s">
        <v>50</v>
      </c>
      <c r="M8" s="181" t="s">
        <v>50</v>
      </c>
      <c r="N8" s="181" t="s">
        <v>50</v>
      </c>
      <c r="O8" s="109"/>
      <c r="P8" s="181" t="s">
        <v>51</v>
      </c>
      <c r="Q8" s="181" t="s">
        <v>51</v>
      </c>
      <c r="R8" s="181" t="s">
        <v>51</v>
      </c>
      <c r="S8" s="181" t="s">
        <v>51</v>
      </c>
      <c r="T8" s="181" t="s">
        <v>51</v>
      </c>
    </row>
    <row r="9" spans="2:28" s="37" customFormat="1" ht="58.5" customHeight="1" x14ac:dyDescent="0.25">
      <c r="B9" s="180" t="s">
        <v>52</v>
      </c>
      <c r="C9" s="110"/>
      <c r="D9" s="180" t="s">
        <v>53</v>
      </c>
      <c r="E9" s="110"/>
      <c r="F9" s="180" t="s">
        <v>24</v>
      </c>
      <c r="G9" s="110"/>
      <c r="H9" s="180" t="s">
        <v>25</v>
      </c>
      <c r="I9" s="109"/>
      <c r="J9" s="180" t="s">
        <v>54</v>
      </c>
      <c r="K9" s="110"/>
      <c r="L9" s="180" t="s">
        <v>55</v>
      </c>
      <c r="M9" s="110"/>
      <c r="N9" s="180" t="s">
        <v>56</v>
      </c>
      <c r="O9" s="109"/>
      <c r="P9" s="180" t="s">
        <v>54</v>
      </c>
      <c r="Q9" s="110"/>
      <c r="R9" s="180" t="s">
        <v>55</v>
      </c>
      <c r="S9" s="110"/>
      <c r="T9" s="180" t="s">
        <v>56</v>
      </c>
    </row>
    <row r="10" spans="2:28" s="36" customFormat="1" ht="23.25" customHeight="1" x14ac:dyDescent="0.25">
      <c r="B10" s="111" t="s">
        <v>157</v>
      </c>
      <c r="C10" s="109"/>
      <c r="D10" s="112" t="s">
        <v>57</v>
      </c>
      <c r="E10" s="109"/>
      <c r="F10" s="109" t="s">
        <v>159</v>
      </c>
      <c r="G10" s="109"/>
      <c r="H10" s="112">
        <v>18</v>
      </c>
      <c r="I10" s="109"/>
      <c r="J10" s="113">
        <v>598349176</v>
      </c>
      <c r="K10" s="114"/>
      <c r="L10" s="113" t="s">
        <v>57</v>
      </c>
      <c r="M10" s="114"/>
      <c r="N10" s="113">
        <v>598349176</v>
      </c>
      <c r="O10" s="114"/>
      <c r="P10" s="113">
        <v>2516190546</v>
      </c>
      <c r="Q10" s="114"/>
      <c r="R10" s="113" t="s">
        <v>57</v>
      </c>
      <c r="S10" s="114"/>
      <c r="T10" s="113">
        <v>2516190546</v>
      </c>
      <c r="V10" s="134">
        <v>6.5500000000000003E-2</v>
      </c>
    </row>
    <row r="11" spans="2:28" s="36" customFormat="1" ht="23.25" customHeight="1" x14ac:dyDescent="0.25">
      <c r="B11" s="111" t="s">
        <v>165</v>
      </c>
      <c r="C11" s="109"/>
      <c r="D11" s="112">
        <v>20</v>
      </c>
      <c r="E11" s="109"/>
      <c r="F11" s="109" t="s">
        <v>57</v>
      </c>
      <c r="G11" s="109"/>
      <c r="H11" s="112">
        <v>18</v>
      </c>
      <c r="I11" s="109"/>
      <c r="J11" s="113">
        <v>238356171</v>
      </c>
      <c r="K11" s="114"/>
      <c r="L11" s="113">
        <v>-1733921</v>
      </c>
      <c r="M11" s="114"/>
      <c r="N11" s="113">
        <v>240090092</v>
      </c>
      <c r="O11" s="114"/>
      <c r="P11" s="113">
        <v>1988219183</v>
      </c>
      <c r="Q11" s="114"/>
      <c r="R11" s="113">
        <v>0</v>
      </c>
      <c r="S11" s="114"/>
      <c r="T11" s="113">
        <v>1988219183</v>
      </c>
      <c r="V11" s="134">
        <v>5.4600000000000003E-2</v>
      </c>
    </row>
    <row r="12" spans="2:28" s="36" customFormat="1" ht="23.25" customHeight="1" x14ac:dyDescent="0.25">
      <c r="B12" s="111" t="s">
        <v>219</v>
      </c>
      <c r="C12" s="109"/>
      <c r="D12" s="112">
        <v>13</v>
      </c>
      <c r="E12" s="109"/>
      <c r="F12" s="109" t="s">
        <v>57</v>
      </c>
      <c r="G12" s="109"/>
      <c r="H12" s="112">
        <v>22</v>
      </c>
      <c r="I12" s="109"/>
      <c r="J12" s="113">
        <v>594520547</v>
      </c>
      <c r="K12" s="114"/>
      <c r="L12" s="113">
        <v>0</v>
      </c>
      <c r="M12" s="114"/>
      <c r="N12" s="113">
        <v>594520547</v>
      </c>
      <c r="O12" s="114"/>
      <c r="P12" s="113">
        <v>1509698622</v>
      </c>
      <c r="Q12" s="114"/>
      <c r="R12" s="113">
        <v>2493015</v>
      </c>
      <c r="S12" s="114"/>
      <c r="T12" s="113">
        <v>1507205607</v>
      </c>
      <c r="V12" s="134">
        <v>5.3400000000000003E-2</v>
      </c>
    </row>
    <row r="13" spans="2:28" s="36" customFormat="1" ht="23.25" customHeight="1" x14ac:dyDescent="0.25">
      <c r="B13" s="111" t="s">
        <v>219</v>
      </c>
      <c r="C13" s="109"/>
      <c r="D13" s="112">
        <v>9</v>
      </c>
      <c r="E13" s="109"/>
      <c r="F13" s="109" t="s">
        <v>57</v>
      </c>
      <c r="G13" s="109"/>
      <c r="H13" s="112">
        <v>22</v>
      </c>
      <c r="I13" s="109"/>
      <c r="J13" s="113">
        <v>454876698</v>
      </c>
      <c r="K13" s="114"/>
      <c r="L13" s="113">
        <v>-454100</v>
      </c>
      <c r="M13" s="114"/>
      <c r="N13" s="113">
        <v>455330798</v>
      </c>
      <c r="O13" s="114"/>
      <c r="P13" s="113">
        <v>1332273954</v>
      </c>
      <c r="Q13" s="114"/>
      <c r="R13" s="113">
        <v>1415809</v>
      </c>
      <c r="S13" s="114"/>
      <c r="T13" s="113">
        <v>1330858145</v>
      </c>
      <c r="V13" s="134">
        <v>4.36E-2</v>
      </c>
    </row>
    <row r="14" spans="2:28" s="36" customFormat="1" ht="23.25" customHeight="1" x14ac:dyDescent="0.25">
      <c r="B14" s="111" t="s">
        <v>224</v>
      </c>
      <c r="C14" s="109"/>
      <c r="D14" s="112">
        <v>18</v>
      </c>
      <c r="E14" s="109"/>
      <c r="F14" s="109" t="s">
        <v>57</v>
      </c>
      <c r="G14" s="109"/>
      <c r="H14" s="112">
        <v>22</v>
      </c>
      <c r="I14" s="109"/>
      <c r="J14" s="113">
        <v>441644781</v>
      </c>
      <c r="K14" s="114"/>
      <c r="L14" s="113">
        <v>0</v>
      </c>
      <c r="M14" s="114"/>
      <c r="N14" s="113">
        <v>441644781</v>
      </c>
      <c r="O14" s="114"/>
      <c r="P14" s="113">
        <v>1052056678</v>
      </c>
      <c r="Q14" s="114"/>
      <c r="R14" s="113">
        <v>1811356</v>
      </c>
      <c r="S14" s="114"/>
      <c r="T14" s="113">
        <v>1050245322</v>
      </c>
      <c r="V14" s="134">
        <v>2.8000000000000001E-2</v>
      </c>
    </row>
    <row r="15" spans="2:28" s="36" customFormat="1" ht="23.25" customHeight="1" x14ac:dyDescent="0.25">
      <c r="B15" s="111" t="s">
        <v>176</v>
      </c>
      <c r="C15" s="109"/>
      <c r="D15" s="112">
        <v>10</v>
      </c>
      <c r="E15" s="109"/>
      <c r="F15" s="109" t="s">
        <v>57</v>
      </c>
      <c r="G15" s="109"/>
      <c r="H15" s="112">
        <v>18</v>
      </c>
      <c r="I15" s="109"/>
      <c r="J15" s="113">
        <v>909920</v>
      </c>
      <c r="K15" s="114"/>
      <c r="L15" s="113">
        <v>0</v>
      </c>
      <c r="M15" s="114"/>
      <c r="N15" s="113">
        <v>909920</v>
      </c>
      <c r="O15" s="114"/>
      <c r="P15" s="113">
        <v>939226818</v>
      </c>
      <c r="Q15" s="114"/>
      <c r="R15" s="113">
        <v>0</v>
      </c>
      <c r="S15" s="114"/>
      <c r="T15" s="113">
        <v>939226818</v>
      </c>
      <c r="V15" s="134">
        <v>2.2200000000000001E-2</v>
      </c>
    </row>
    <row r="16" spans="2:28" s="36" customFormat="1" ht="23.25" customHeight="1" x14ac:dyDescent="0.25">
      <c r="B16" s="111" t="s">
        <v>224</v>
      </c>
      <c r="C16" s="109"/>
      <c r="D16" s="112">
        <v>7</v>
      </c>
      <c r="E16" s="109"/>
      <c r="F16" s="109" t="s">
        <v>57</v>
      </c>
      <c r="G16" s="109"/>
      <c r="H16" s="112">
        <v>22</v>
      </c>
      <c r="I16" s="109"/>
      <c r="J16" s="113">
        <v>371205589</v>
      </c>
      <c r="K16" s="114"/>
      <c r="L16" s="113">
        <v>43050</v>
      </c>
      <c r="M16" s="114"/>
      <c r="N16" s="113">
        <v>371162539</v>
      </c>
      <c r="O16" s="114"/>
      <c r="P16" s="113">
        <v>617123389</v>
      </c>
      <c r="Q16" s="114"/>
      <c r="R16" s="113">
        <v>1076262</v>
      </c>
      <c r="S16" s="114"/>
      <c r="T16" s="113">
        <v>616047127</v>
      </c>
      <c r="V16" s="134">
        <v>1.9199999999999998E-2</v>
      </c>
    </row>
    <row r="17" spans="2:22" s="36" customFormat="1" ht="23.25" customHeight="1" x14ac:dyDescent="0.25">
      <c r="B17" s="111" t="s">
        <v>104</v>
      </c>
      <c r="C17" s="109"/>
      <c r="D17" s="112" t="s">
        <v>57</v>
      </c>
      <c r="E17" s="109"/>
      <c r="F17" s="109" t="s">
        <v>106</v>
      </c>
      <c r="G17" s="109"/>
      <c r="H17" s="112">
        <v>18</v>
      </c>
      <c r="I17" s="109"/>
      <c r="J17" s="113">
        <v>124767447</v>
      </c>
      <c r="K17" s="114"/>
      <c r="L17" s="113" t="s">
        <v>57</v>
      </c>
      <c r="M17" s="114"/>
      <c r="N17" s="113">
        <v>124767447</v>
      </c>
      <c r="O17" s="114"/>
      <c r="P17" s="113">
        <v>476694651</v>
      </c>
      <c r="Q17" s="114"/>
      <c r="R17" s="113" t="s">
        <v>57</v>
      </c>
      <c r="S17" s="114"/>
      <c r="T17" s="113">
        <v>476694651</v>
      </c>
      <c r="V17" s="134">
        <v>1.38E-2</v>
      </c>
    </row>
    <row r="18" spans="2:22" s="36" customFormat="1" ht="23.25" customHeight="1" x14ac:dyDescent="0.25">
      <c r="B18" s="111" t="s">
        <v>162</v>
      </c>
      <c r="C18" s="109"/>
      <c r="D18" s="112" t="s">
        <v>57</v>
      </c>
      <c r="E18" s="109"/>
      <c r="F18" s="109" t="s">
        <v>164</v>
      </c>
      <c r="G18" s="109"/>
      <c r="H18" s="112">
        <v>17</v>
      </c>
      <c r="I18" s="109"/>
      <c r="J18" s="113">
        <v>97147887</v>
      </c>
      <c r="K18" s="114"/>
      <c r="L18" s="113" t="s">
        <v>57</v>
      </c>
      <c r="M18" s="114"/>
      <c r="N18" s="113">
        <v>97147887</v>
      </c>
      <c r="O18" s="114"/>
      <c r="P18" s="113">
        <v>420303228</v>
      </c>
      <c r="Q18" s="114"/>
      <c r="R18" s="113" t="s">
        <v>57</v>
      </c>
      <c r="S18" s="114"/>
      <c r="T18" s="113">
        <v>420303228</v>
      </c>
      <c r="V18" s="134">
        <v>1.32E-2</v>
      </c>
    </row>
    <row r="19" spans="2:22" s="36" customFormat="1" ht="23.25" customHeight="1" x14ac:dyDescent="0.25">
      <c r="B19" s="111" t="s">
        <v>246</v>
      </c>
      <c r="C19" s="109"/>
      <c r="D19" s="112">
        <v>12</v>
      </c>
      <c r="E19" s="109"/>
      <c r="F19" s="109" t="s">
        <v>57</v>
      </c>
      <c r="G19" s="109"/>
      <c r="H19" s="112">
        <v>23</v>
      </c>
      <c r="I19" s="109"/>
      <c r="J19" s="113">
        <v>359178071</v>
      </c>
      <c r="K19" s="114"/>
      <c r="L19" s="113">
        <v>2695594</v>
      </c>
      <c r="M19" s="114"/>
      <c r="N19" s="113">
        <v>356482477</v>
      </c>
      <c r="O19" s="114"/>
      <c r="P19" s="113">
        <v>359178071</v>
      </c>
      <c r="Q19" s="114"/>
      <c r="R19" s="113">
        <v>2695594</v>
      </c>
      <c r="S19" s="114"/>
      <c r="T19" s="113">
        <v>356482477</v>
      </c>
      <c r="V19" s="134"/>
    </row>
    <row r="20" spans="2:22" s="36" customFormat="1" ht="23.25" customHeight="1" x14ac:dyDescent="0.25">
      <c r="B20" s="111" t="s">
        <v>224</v>
      </c>
      <c r="C20" s="109"/>
      <c r="D20" s="112">
        <v>12</v>
      </c>
      <c r="E20" s="109"/>
      <c r="F20" s="109" t="s">
        <v>57</v>
      </c>
      <c r="G20" s="109"/>
      <c r="H20" s="112">
        <v>23</v>
      </c>
      <c r="I20" s="109"/>
      <c r="J20" s="113">
        <v>119726011</v>
      </c>
      <c r="K20" s="114"/>
      <c r="L20" s="113">
        <v>898531</v>
      </c>
      <c r="M20" s="114"/>
      <c r="N20" s="113">
        <v>118827480</v>
      </c>
      <c r="O20" s="114"/>
      <c r="P20" s="113">
        <v>119726011</v>
      </c>
      <c r="Q20" s="114"/>
      <c r="R20" s="113">
        <v>898531</v>
      </c>
      <c r="S20" s="114"/>
      <c r="T20" s="113">
        <v>118827480</v>
      </c>
      <c r="V20" s="134"/>
    </row>
    <row r="21" spans="2:22" s="36" customFormat="1" ht="23.25" customHeight="1" x14ac:dyDescent="0.25">
      <c r="B21" s="111" t="s">
        <v>246</v>
      </c>
      <c r="C21" s="109"/>
      <c r="D21" s="112">
        <v>13</v>
      </c>
      <c r="E21" s="109"/>
      <c r="F21" s="109" t="s">
        <v>57</v>
      </c>
      <c r="G21" s="109"/>
      <c r="H21" s="112">
        <v>23</v>
      </c>
      <c r="I21" s="109"/>
      <c r="J21" s="113">
        <v>113424642</v>
      </c>
      <c r="K21" s="114"/>
      <c r="L21" s="113">
        <v>921600</v>
      </c>
      <c r="M21" s="114"/>
      <c r="N21" s="113">
        <v>112503042</v>
      </c>
      <c r="O21" s="114"/>
      <c r="P21" s="113">
        <v>113424642</v>
      </c>
      <c r="Q21" s="114"/>
      <c r="R21" s="113">
        <v>921600</v>
      </c>
      <c r="S21" s="114"/>
      <c r="T21" s="113">
        <v>112503042</v>
      </c>
      <c r="V21" s="134"/>
    </row>
    <row r="22" spans="2:22" s="36" customFormat="1" ht="23.25" customHeight="1" x14ac:dyDescent="0.25">
      <c r="B22" s="111" t="s">
        <v>160</v>
      </c>
      <c r="C22" s="109"/>
      <c r="D22" s="112" t="s">
        <v>57</v>
      </c>
      <c r="E22" s="109"/>
      <c r="F22" s="109" t="s">
        <v>161</v>
      </c>
      <c r="G22" s="109"/>
      <c r="H22" s="112">
        <v>18</v>
      </c>
      <c r="I22" s="109"/>
      <c r="J22" s="113">
        <v>0</v>
      </c>
      <c r="K22" s="114"/>
      <c r="L22" s="113" t="s">
        <v>57</v>
      </c>
      <c r="M22" s="114"/>
      <c r="N22" s="113">
        <v>0</v>
      </c>
      <c r="O22" s="114"/>
      <c r="P22" s="113">
        <v>20348385</v>
      </c>
      <c r="Q22" s="114"/>
      <c r="R22" s="113" t="s">
        <v>57</v>
      </c>
      <c r="S22" s="114"/>
      <c r="T22" s="113">
        <v>20348385</v>
      </c>
      <c r="V22" s="134">
        <v>1.21E-2</v>
      </c>
    </row>
    <row r="23" spans="2:22" s="36" customFormat="1" ht="23.25" customHeight="1" x14ac:dyDescent="0.25">
      <c r="B23" s="111" t="s">
        <v>219</v>
      </c>
      <c r="C23" s="109"/>
      <c r="D23" s="112">
        <v>9</v>
      </c>
      <c r="E23" s="109"/>
      <c r="F23" s="109" t="s">
        <v>57</v>
      </c>
      <c r="G23" s="109"/>
      <c r="H23" s="112">
        <v>0</v>
      </c>
      <c r="I23" s="109"/>
      <c r="J23" s="113">
        <v>77312</v>
      </c>
      <c r="K23" s="114"/>
      <c r="L23" s="113">
        <v>-666</v>
      </c>
      <c r="M23" s="114"/>
      <c r="N23" s="113">
        <v>77978</v>
      </c>
      <c r="O23" s="114"/>
      <c r="P23" s="113">
        <v>622014</v>
      </c>
      <c r="Q23" s="114"/>
      <c r="R23" s="113">
        <v>0</v>
      </c>
      <c r="S23" s="114"/>
      <c r="T23" s="113">
        <v>622014</v>
      </c>
      <c r="V23" s="134"/>
    </row>
    <row r="24" spans="2:22" s="36" customFormat="1" ht="23.25" customHeight="1" x14ac:dyDescent="0.25">
      <c r="B24" s="111" t="s">
        <v>224</v>
      </c>
      <c r="C24" s="109"/>
      <c r="D24" s="112">
        <v>18</v>
      </c>
      <c r="E24" s="109"/>
      <c r="F24" s="109" t="s">
        <v>57</v>
      </c>
      <c r="G24" s="109"/>
      <c r="H24" s="112">
        <v>0</v>
      </c>
      <c r="I24" s="109"/>
      <c r="J24" s="113">
        <v>403951</v>
      </c>
      <c r="K24" s="114"/>
      <c r="L24" s="113">
        <v>-471</v>
      </c>
      <c r="M24" s="114"/>
      <c r="N24" s="113">
        <v>404422</v>
      </c>
      <c r="O24" s="114"/>
      <c r="P24" s="113">
        <v>599047</v>
      </c>
      <c r="Q24" s="114"/>
      <c r="R24" s="113">
        <v>0</v>
      </c>
      <c r="S24" s="114"/>
      <c r="T24" s="113">
        <v>599047</v>
      </c>
      <c r="V24" s="134"/>
    </row>
    <row r="25" spans="2:22" s="36" customFormat="1" ht="23.25" customHeight="1" x14ac:dyDescent="0.25">
      <c r="B25" s="111" t="s">
        <v>130</v>
      </c>
      <c r="C25" s="109"/>
      <c r="D25" s="112">
        <v>13</v>
      </c>
      <c r="E25" s="109"/>
      <c r="F25" s="109" t="s">
        <v>57</v>
      </c>
      <c r="G25" s="109"/>
      <c r="H25" s="112">
        <v>0</v>
      </c>
      <c r="I25" s="109"/>
      <c r="J25" s="113">
        <v>30122</v>
      </c>
      <c r="K25" s="114"/>
      <c r="L25" s="113">
        <v>0</v>
      </c>
      <c r="M25" s="114"/>
      <c r="N25" s="113">
        <v>30122</v>
      </c>
      <c r="O25" s="114"/>
      <c r="P25" s="113">
        <v>88422</v>
      </c>
      <c r="Q25" s="114"/>
      <c r="R25" s="113">
        <v>0</v>
      </c>
      <c r="S25" s="114"/>
      <c r="T25" s="113">
        <v>88422</v>
      </c>
      <c r="V25" s="134"/>
    </row>
    <row r="26" spans="2:22" s="36" customFormat="1" ht="23.25" customHeight="1" x14ac:dyDescent="0.25">
      <c r="B26" s="111" t="s">
        <v>165</v>
      </c>
      <c r="C26" s="109"/>
      <c r="D26" s="112">
        <v>20</v>
      </c>
      <c r="E26" s="109"/>
      <c r="F26" s="109" t="s">
        <v>57</v>
      </c>
      <c r="G26" s="109"/>
      <c r="H26" s="112">
        <v>0</v>
      </c>
      <c r="I26" s="109"/>
      <c r="J26" s="113">
        <v>0</v>
      </c>
      <c r="K26" s="114"/>
      <c r="L26" s="113">
        <v>0</v>
      </c>
      <c r="M26" s="114"/>
      <c r="N26" s="113">
        <v>0</v>
      </c>
      <c r="O26" s="114"/>
      <c r="P26" s="113">
        <v>31501</v>
      </c>
      <c r="Q26" s="114"/>
      <c r="R26" s="113">
        <v>0</v>
      </c>
      <c r="S26" s="114"/>
      <c r="T26" s="113">
        <v>31501</v>
      </c>
      <c r="V26" s="134"/>
    </row>
    <row r="27" spans="2:22" s="36" customFormat="1" ht="23.25" customHeight="1" x14ac:dyDescent="0.25">
      <c r="B27" s="111" t="s">
        <v>134</v>
      </c>
      <c r="C27" s="109"/>
      <c r="D27" s="112">
        <v>13</v>
      </c>
      <c r="E27" s="109"/>
      <c r="F27" s="109" t="s">
        <v>57</v>
      </c>
      <c r="G27" s="109"/>
      <c r="H27" s="112">
        <v>0</v>
      </c>
      <c r="I27" s="109"/>
      <c r="J27" s="113">
        <v>0</v>
      </c>
      <c r="K27" s="114"/>
      <c r="L27" s="113">
        <v>0</v>
      </c>
      <c r="M27" s="114"/>
      <c r="N27" s="113">
        <v>0</v>
      </c>
      <c r="O27" s="114"/>
      <c r="P27" s="113">
        <v>30122</v>
      </c>
      <c r="Q27" s="114"/>
      <c r="R27" s="113">
        <v>0</v>
      </c>
      <c r="S27" s="114"/>
      <c r="T27" s="113">
        <v>30122</v>
      </c>
      <c r="V27" s="134">
        <v>1.14E-2</v>
      </c>
    </row>
    <row r="28" spans="2:22" s="36" customFormat="1" ht="23.25" customHeight="1" x14ac:dyDescent="0.25">
      <c r="B28" s="111" t="s">
        <v>45</v>
      </c>
      <c r="C28" s="109"/>
      <c r="D28" s="112">
        <v>27</v>
      </c>
      <c r="E28" s="109"/>
      <c r="F28" s="109" t="s">
        <v>57</v>
      </c>
      <c r="G28" s="109"/>
      <c r="H28" s="112">
        <v>0</v>
      </c>
      <c r="I28" s="109"/>
      <c r="J28" s="113">
        <v>6103</v>
      </c>
      <c r="K28" s="114"/>
      <c r="L28" s="113">
        <v>0</v>
      </c>
      <c r="M28" s="114"/>
      <c r="N28" s="113">
        <v>6103</v>
      </c>
      <c r="O28" s="114"/>
      <c r="P28" s="113">
        <v>18564</v>
      </c>
      <c r="Q28" s="114"/>
      <c r="R28" s="113">
        <v>0</v>
      </c>
      <c r="S28" s="114"/>
      <c r="T28" s="113">
        <v>18564</v>
      </c>
      <c r="V28" s="134"/>
    </row>
    <row r="29" spans="2:22" s="36" customFormat="1" ht="23.25" customHeight="1" x14ac:dyDescent="0.25">
      <c r="B29" s="111" t="s">
        <v>112</v>
      </c>
      <c r="C29" s="109"/>
      <c r="D29" s="112">
        <v>21</v>
      </c>
      <c r="E29" s="109"/>
      <c r="F29" s="109" t="s">
        <v>57</v>
      </c>
      <c r="G29" s="109"/>
      <c r="H29" s="112">
        <v>0</v>
      </c>
      <c r="I29" s="109"/>
      <c r="J29" s="113">
        <v>0</v>
      </c>
      <c r="K29" s="114"/>
      <c r="L29" s="113">
        <v>0</v>
      </c>
      <c r="M29" s="114"/>
      <c r="N29" s="113">
        <v>0</v>
      </c>
      <c r="O29" s="114"/>
      <c r="P29" s="113">
        <v>17247</v>
      </c>
      <c r="Q29" s="114"/>
      <c r="R29" s="113">
        <v>0</v>
      </c>
      <c r="S29" s="114"/>
      <c r="T29" s="113">
        <v>17247</v>
      </c>
      <c r="V29" s="134"/>
    </row>
    <row r="30" spans="2:22" s="36" customFormat="1" ht="23.25" customHeight="1" x14ac:dyDescent="0.25">
      <c r="B30" s="111" t="s">
        <v>45</v>
      </c>
      <c r="C30" s="109"/>
      <c r="D30" s="112">
        <v>24</v>
      </c>
      <c r="E30" s="109"/>
      <c r="F30" s="109" t="s">
        <v>57</v>
      </c>
      <c r="G30" s="109"/>
      <c r="H30" s="112">
        <v>0</v>
      </c>
      <c r="I30" s="109"/>
      <c r="J30" s="113">
        <v>2784</v>
      </c>
      <c r="K30" s="114"/>
      <c r="L30" s="113">
        <v>0</v>
      </c>
      <c r="M30" s="114"/>
      <c r="N30" s="113">
        <v>2784</v>
      </c>
      <c r="O30" s="114"/>
      <c r="P30" s="113">
        <v>9702</v>
      </c>
      <c r="Q30" s="114"/>
      <c r="R30" s="113">
        <v>0</v>
      </c>
      <c r="S30" s="114"/>
      <c r="T30" s="113">
        <v>9702</v>
      </c>
      <c r="V30" s="134"/>
    </row>
    <row r="31" spans="2:22" s="36" customFormat="1" ht="23.25" customHeight="1" x14ac:dyDescent="0.25">
      <c r="B31" s="111" t="s">
        <v>141</v>
      </c>
      <c r="C31" s="109"/>
      <c r="D31" s="112">
        <v>17</v>
      </c>
      <c r="E31" s="109"/>
      <c r="F31" s="109" t="s">
        <v>57</v>
      </c>
      <c r="G31" s="109"/>
      <c r="H31" s="112">
        <v>0</v>
      </c>
      <c r="I31" s="109"/>
      <c r="J31" s="113">
        <v>1919</v>
      </c>
      <c r="K31" s="114"/>
      <c r="L31" s="113">
        <v>0</v>
      </c>
      <c r="M31" s="114"/>
      <c r="N31" s="113">
        <v>1919</v>
      </c>
      <c r="O31" s="114"/>
      <c r="P31" s="113">
        <v>7505</v>
      </c>
      <c r="Q31" s="114"/>
      <c r="R31" s="113">
        <v>0</v>
      </c>
      <c r="S31" s="114"/>
      <c r="T31" s="113">
        <v>7505</v>
      </c>
      <c r="V31" s="134"/>
    </row>
    <row r="32" spans="2:22" s="36" customFormat="1" ht="23.25" customHeight="1" x14ac:dyDescent="0.25">
      <c r="B32" s="111" t="s">
        <v>110</v>
      </c>
      <c r="C32" s="109"/>
      <c r="D32" s="112">
        <v>18</v>
      </c>
      <c r="E32" s="109"/>
      <c r="F32" s="109" t="s">
        <v>57</v>
      </c>
      <c r="G32" s="109"/>
      <c r="H32" s="112">
        <v>0</v>
      </c>
      <c r="I32" s="109"/>
      <c r="J32" s="113">
        <v>1539</v>
      </c>
      <c r="K32" s="114"/>
      <c r="L32" s="113">
        <v>0</v>
      </c>
      <c r="M32" s="114"/>
      <c r="N32" s="113">
        <v>1539</v>
      </c>
      <c r="O32" s="114"/>
      <c r="P32" s="113">
        <v>6019</v>
      </c>
      <c r="Q32" s="114"/>
      <c r="R32" s="113">
        <v>0</v>
      </c>
      <c r="S32" s="114"/>
      <c r="T32" s="113">
        <v>6019</v>
      </c>
      <c r="V32" s="134">
        <v>8.8999999999999999E-3</v>
      </c>
    </row>
    <row r="33" spans="2:22" s="36" customFormat="1" ht="24.75" customHeight="1" x14ac:dyDescent="0.25">
      <c r="B33" s="111" t="s">
        <v>111</v>
      </c>
      <c r="C33" s="109"/>
      <c r="D33" s="112">
        <v>23</v>
      </c>
      <c r="E33" s="109"/>
      <c r="F33" s="109" t="s">
        <v>57</v>
      </c>
      <c r="G33" s="109"/>
      <c r="H33" s="112">
        <v>0</v>
      </c>
      <c r="I33" s="109"/>
      <c r="J33" s="113">
        <v>0</v>
      </c>
      <c r="K33" s="114"/>
      <c r="L33" s="113">
        <v>0</v>
      </c>
      <c r="M33" s="114"/>
      <c r="N33" s="113">
        <v>0</v>
      </c>
      <c r="O33" s="114"/>
      <c r="P33" s="113">
        <v>3247</v>
      </c>
      <c r="Q33" s="114"/>
      <c r="R33" s="113">
        <v>0</v>
      </c>
      <c r="S33" s="114"/>
      <c r="T33" s="113">
        <v>3247</v>
      </c>
      <c r="V33" s="134"/>
    </row>
    <row r="34" spans="2:22" s="36" customFormat="1" ht="24.75" customHeight="1" x14ac:dyDescent="0.25">
      <c r="B34" s="111" t="s">
        <v>130</v>
      </c>
      <c r="C34" s="109"/>
      <c r="D34" s="112">
        <v>13</v>
      </c>
      <c r="E34" s="109"/>
      <c r="F34" s="109" t="s">
        <v>57</v>
      </c>
      <c r="G34" s="109"/>
      <c r="H34" s="112">
        <v>0</v>
      </c>
      <c r="I34" s="109"/>
      <c r="J34" s="113">
        <v>564</v>
      </c>
      <c r="K34" s="114"/>
      <c r="L34" s="113">
        <v>0</v>
      </c>
      <c r="M34" s="114"/>
      <c r="N34" s="113">
        <v>564</v>
      </c>
      <c r="O34" s="114"/>
      <c r="P34" s="113">
        <v>2205</v>
      </c>
      <c r="Q34" s="114"/>
      <c r="R34" s="113">
        <v>0</v>
      </c>
      <c r="S34" s="114"/>
      <c r="T34" s="113">
        <v>2205</v>
      </c>
      <c r="V34" s="134"/>
    </row>
    <row r="35" spans="2:22" s="36" customFormat="1" ht="24.75" customHeight="1" x14ac:dyDescent="0.25">
      <c r="B35" s="111" t="s">
        <v>107</v>
      </c>
      <c r="C35" s="109"/>
      <c r="D35" s="112">
        <v>18</v>
      </c>
      <c r="E35" s="109"/>
      <c r="F35" s="109" t="s">
        <v>57</v>
      </c>
      <c r="G35" s="109"/>
      <c r="H35" s="112">
        <v>0</v>
      </c>
      <c r="I35" s="109"/>
      <c r="J35" s="113">
        <v>425</v>
      </c>
      <c r="K35" s="114"/>
      <c r="L35" s="113">
        <v>0</v>
      </c>
      <c r="M35" s="114"/>
      <c r="N35" s="113">
        <v>425</v>
      </c>
      <c r="O35" s="114"/>
      <c r="P35" s="113">
        <v>1672</v>
      </c>
      <c r="Q35" s="114"/>
      <c r="R35" s="113">
        <v>0</v>
      </c>
      <c r="S35" s="114"/>
      <c r="T35" s="113">
        <v>1672</v>
      </c>
      <c r="V35" s="134"/>
    </row>
    <row r="36" spans="2:22" s="36" customFormat="1" ht="24.75" customHeight="1" x14ac:dyDescent="0.25">
      <c r="B36" s="111" t="s">
        <v>246</v>
      </c>
      <c r="C36" s="109"/>
      <c r="D36" s="112">
        <v>12</v>
      </c>
      <c r="E36" s="109"/>
      <c r="F36" s="109" t="s">
        <v>57</v>
      </c>
      <c r="G36" s="109"/>
      <c r="H36" s="112">
        <v>0</v>
      </c>
      <c r="I36" s="109"/>
      <c r="J36" s="113">
        <v>80</v>
      </c>
      <c r="K36" s="114"/>
      <c r="L36" s="113">
        <v>0</v>
      </c>
      <c r="M36" s="114"/>
      <c r="N36" s="113">
        <v>80</v>
      </c>
      <c r="O36" s="114"/>
      <c r="P36" s="113">
        <v>80</v>
      </c>
      <c r="Q36" s="114"/>
      <c r="R36" s="113">
        <v>0</v>
      </c>
      <c r="S36" s="114"/>
      <c r="T36" s="113">
        <v>80</v>
      </c>
      <c r="V36" s="134"/>
    </row>
    <row r="37" spans="2:22" s="36" customFormat="1" ht="21.75" customHeight="1" x14ac:dyDescent="0.25">
      <c r="B37" s="109"/>
      <c r="C37" s="109"/>
      <c r="D37" s="112"/>
      <c r="E37" s="109"/>
      <c r="F37" s="109"/>
      <c r="G37" s="109"/>
      <c r="H37" s="112"/>
      <c r="I37" s="109"/>
      <c r="J37" s="113"/>
      <c r="K37" s="114"/>
      <c r="L37" s="113">
        <v>0</v>
      </c>
      <c r="M37" s="114"/>
      <c r="N37" s="113"/>
      <c r="O37" s="114"/>
      <c r="P37" s="113"/>
      <c r="Q37" s="114"/>
      <c r="R37" s="113"/>
      <c r="S37" s="114"/>
      <c r="T37" s="113"/>
      <c r="V37" s="134">
        <v>-2.8E-3</v>
      </c>
    </row>
    <row r="38" spans="2:22" s="36" customFormat="1" ht="21.75" customHeight="1" thickBot="1" x14ac:dyDescent="0.3">
      <c r="B38" s="179" t="s">
        <v>84</v>
      </c>
      <c r="C38" s="179"/>
      <c r="D38" s="179"/>
      <c r="E38" s="179"/>
      <c r="F38" s="179"/>
      <c r="G38" s="179"/>
      <c r="H38" s="179"/>
      <c r="I38" s="109"/>
      <c r="J38" s="115">
        <f>SUM(J10:J36)</f>
        <v>3514631739</v>
      </c>
      <c r="K38" s="115"/>
      <c r="L38" s="115">
        <f>SUM(L11:L37)</f>
        <v>2369617</v>
      </c>
      <c r="M38" s="115"/>
      <c r="N38" s="115">
        <f>SUM(N10:N36)</f>
        <v>3512262122</v>
      </c>
      <c r="O38" s="115"/>
      <c r="P38" s="115">
        <f>SUM(P10:P36)</f>
        <v>11465901525</v>
      </c>
      <c r="Q38" s="115"/>
      <c r="R38" s="115">
        <f>SUM(R10:R36)</f>
        <v>11312167</v>
      </c>
      <c r="S38" s="115"/>
      <c r="T38" s="115">
        <f>SUM(T10:T36)</f>
        <v>11454589358</v>
      </c>
      <c r="V38" s="134">
        <v>-6.1000000000000004E-3</v>
      </c>
    </row>
    <row r="39" spans="2:22" ht="21.75" customHeight="1" thickTop="1" x14ac:dyDescent="0.25"/>
    <row r="40" spans="2:22" ht="21.75" customHeight="1" x14ac:dyDescent="0.25">
      <c r="L40" s="125"/>
      <c r="V40" s="35">
        <f>SUM(V10:V38)</f>
        <v>0.33700000000000002</v>
      </c>
    </row>
    <row r="41" spans="2:22" ht="21.75" customHeight="1" x14ac:dyDescent="0.25">
      <c r="J41" s="60">
        <v>9</v>
      </c>
    </row>
  </sheetData>
  <sortState xmlns:xlrd2="http://schemas.microsoft.com/office/spreadsheetml/2017/richdata2" ref="B10:T36">
    <sortCondition descending="1" ref="T10:T36"/>
  </sortState>
  <mergeCells count="18">
    <mergeCell ref="B6:P6"/>
    <mergeCell ref="B8:H8"/>
    <mergeCell ref="B2:T2"/>
    <mergeCell ref="B3:T3"/>
    <mergeCell ref="B4:T4"/>
    <mergeCell ref="B38:H38"/>
    <mergeCell ref="R9"/>
    <mergeCell ref="T9"/>
    <mergeCell ref="P8:T8"/>
    <mergeCell ref="J9"/>
    <mergeCell ref="L9"/>
    <mergeCell ref="N9"/>
    <mergeCell ref="J8:N8"/>
    <mergeCell ref="P9"/>
    <mergeCell ref="B9"/>
    <mergeCell ref="D9"/>
    <mergeCell ref="F9"/>
    <mergeCell ref="H9"/>
  </mergeCells>
  <printOptions horizontalCentered="1" verticalCentered="1"/>
  <pageMargins left="0" right="0" top="0" bottom="0" header="0.3" footer="0.3"/>
  <pageSetup paperSize="9" scale="5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AB37"/>
  <sheetViews>
    <sheetView rightToLeft="1" topLeftCell="A7" zoomScale="70" zoomScaleNormal="70" zoomScaleSheetLayoutView="70" workbookViewId="0">
      <selection activeCell="J38" sqref="J38"/>
    </sheetView>
  </sheetViews>
  <sheetFormatPr defaultRowHeight="21" x14ac:dyDescent="0.55000000000000004"/>
  <cols>
    <col min="1" max="1" width="2.85546875" style="4" customWidth="1"/>
    <col min="2" max="2" width="33.42578125" style="4" customWidth="1"/>
    <col min="3" max="3" width="1" style="4" customWidth="1"/>
    <col min="4" max="4" width="13.85546875" style="4" customWidth="1"/>
    <col min="5" max="5" width="1" style="4" customWidth="1"/>
    <col min="6" max="6" width="16.5703125" style="4" bestFit="1" customWidth="1"/>
    <col min="7" max="7" width="1" style="4" customWidth="1"/>
    <col min="8" max="8" width="16.28515625" style="4" bestFit="1" customWidth="1"/>
    <col min="9" max="9" width="1" style="4" customWidth="1"/>
    <col min="10" max="10" width="17" style="4" customWidth="1"/>
    <col min="11" max="11" width="1" style="4" customWidth="1"/>
    <col min="12" max="12" width="13.42578125" style="4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bestFit="1" customWidth="1"/>
    <col min="19" max="19" width="1" style="4" customWidth="1"/>
    <col min="20" max="20" width="16.28515625" style="4" bestFit="1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16384" width="9.140625" style="4"/>
  </cols>
  <sheetData>
    <row r="2" spans="2:28" ht="35.25" x14ac:dyDescent="0.55000000000000004">
      <c r="B2" s="184" t="s">
        <v>124</v>
      </c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4"/>
      <c r="V2" s="184"/>
    </row>
    <row r="3" spans="2:28" ht="35.25" x14ac:dyDescent="0.55000000000000004">
      <c r="B3" s="184" t="s">
        <v>48</v>
      </c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184"/>
      <c r="T3" s="184"/>
      <c r="U3" s="184"/>
      <c r="V3" s="184"/>
    </row>
    <row r="4" spans="2:28" ht="35.25" x14ac:dyDescent="0.55000000000000004">
      <c r="B4" s="184" t="s">
        <v>242</v>
      </c>
      <c r="C4" s="184"/>
      <c r="D4" s="184"/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4"/>
      <c r="S4" s="184"/>
      <c r="T4" s="184"/>
      <c r="U4" s="184"/>
      <c r="V4" s="184"/>
    </row>
    <row r="7" spans="2:28" s="2" customFormat="1" ht="30" x14ac:dyDescent="0.55000000000000004">
      <c r="B7" s="14" t="s">
        <v>117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1.5" customHeight="1" x14ac:dyDescent="0.55000000000000004">
      <c r="B8" s="148" t="s">
        <v>1</v>
      </c>
      <c r="D8" s="149" t="s">
        <v>50</v>
      </c>
      <c r="E8" s="149" t="s">
        <v>50</v>
      </c>
      <c r="F8" s="149" t="s">
        <v>50</v>
      </c>
      <c r="G8" s="149" t="s">
        <v>50</v>
      </c>
      <c r="H8" s="149" t="s">
        <v>50</v>
      </c>
      <c r="I8" s="149" t="s">
        <v>50</v>
      </c>
      <c r="J8" s="149" t="s">
        <v>50</v>
      </c>
      <c r="K8" s="149" t="s">
        <v>50</v>
      </c>
      <c r="L8" s="149" t="s">
        <v>50</v>
      </c>
      <c r="N8" s="149" t="s">
        <v>51</v>
      </c>
      <c r="O8" s="149" t="s">
        <v>51</v>
      </c>
      <c r="P8" s="149" t="s">
        <v>51</v>
      </c>
      <c r="Q8" s="149" t="s">
        <v>51</v>
      </c>
      <c r="R8" s="149" t="s">
        <v>51</v>
      </c>
      <c r="S8" s="149" t="s">
        <v>51</v>
      </c>
      <c r="T8" s="149" t="s">
        <v>51</v>
      </c>
      <c r="U8" s="149" t="s">
        <v>51</v>
      </c>
      <c r="V8" s="149" t="s">
        <v>51</v>
      </c>
    </row>
    <row r="9" spans="2:28" s="43" customFormat="1" ht="55.5" customHeight="1" x14ac:dyDescent="0.25">
      <c r="B9" s="148" t="s">
        <v>1</v>
      </c>
      <c r="D9" s="185" t="s">
        <v>69</v>
      </c>
      <c r="E9" s="44"/>
      <c r="F9" s="185" t="s">
        <v>70</v>
      </c>
      <c r="G9" s="44"/>
      <c r="H9" s="185" t="s">
        <v>71</v>
      </c>
      <c r="I9" s="44"/>
      <c r="J9" s="185" t="s">
        <v>41</v>
      </c>
      <c r="K9" s="44"/>
      <c r="L9" s="185" t="s">
        <v>72</v>
      </c>
      <c r="N9" s="185" t="s">
        <v>69</v>
      </c>
      <c r="O9" s="44"/>
      <c r="P9" s="185" t="s">
        <v>70</v>
      </c>
      <c r="Q9" s="44"/>
      <c r="R9" s="185" t="s">
        <v>71</v>
      </c>
      <c r="S9" s="44"/>
      <c r="T9" s="185" t="s">
        <v>41</v>
      </c>
      <c r="U9" s="44"/>
      <c r="V9" s="185" t="s">
        <v>72</v>
      </c>
    </row>
    <row r="10" spans="2:28" x14ac:dyDescent="0.55000000000000004">
      <c r="B10" s="4" t="s">
        <v>181</v>
      </c>
      <c r="D10" s="29">
        <v>0</v>
      </c>
      <c r="F10" s="29">
        <v>0</v>
      </c>
      <c r="H10" s="29">
        <v>802257768</v>
      </c>
      <c r="J10" s="29">
        <v>802257768</v>
      </c>
      <c r="L10" s="48">
        <v>9.7100000000000006E-2</v>
      </c>
      <c r="N10" s="29">
        <v>37085386</v>
      </c>
      <c r="P10" s="29">
        <v>0</v>
      </c>
      <c r="R10" s="29">
        <v>2976630534</v>
      </c>
      <c r="T10" s="29">
        <v>3013715920</v>
      </c>
      <c r="V10" s="42">
        <v>8.9200000000000002E-2</v>
      </c>
    </row>
    <row r="11" spans="2:28" x14ac:dyDescent="0.55000000000000004">
      <c r="B11" s="4" t="s">
        <v>193</v>
      </c>
      <c r="D11" s="29">
        <v>0</v>
      </c>
      <c r="F11" s="29">
        <v>0</v>
      </c>
      <c r="H11" s="29">
        <v>0</v>
      </c>
      <c r="J11" s="29">
        <v>0</v>
      </c>
      <c r="L11" s="48">
        <v>0</v>
      </c>
      <c r="N11" s="29">
        <v>0</v>
      </c>
      <c r="P11" s="29">
        <v>0</v>
      </c>
      <c r="R11" s="29">
        <v>1665032823</v>
      </c>
      <c r="T11" s="29">
        <v>1665032823</v>
      </c>
      <c r="V11" s="42">
        <v>4.9299999999999997E-2</v>
      </c>
    </row>
    <row r="12" spans="2:28" x14ac:dyDescent="0.55000000000000004">
      <c r="B12" s="4" t="s">
        <v>204</v>
      </c>
      <c r="D12" s="29">
        <v>0</v>
      </c>
      <c r="F12" s="29">
        <v>712754452</v>
      </c>
      <c r="H12" s="29">
        <v>676866581</v>
      </c>
      <c r="J12" s="29">
        <v>1389621033</v>
      </c>
      <c r="L12" s="48">
        <v>0.1681</v>
      </c>
      <c r="N12" s="29">
        <v>0</v>
      </c>
      <c r="P12" s="29">
        <v>785331756</v>
      </c>
      <c r="R12" s="29">
        <v>676866581</v>
      </c>
      <c r="T12" s="29">
        <v>1462198337</v>
      </c>
      <c r="V12" s="42">
        <v>4.3299999999999998E-2</v>
      </c>
    </row>
    <row r="13" spans="2:28" x14ac:dyDescent="0.55000000000000004">
      <c r="B13" s="4" t="s">
        <v>196</v>
      </c>
      <c r="D13" s="29">
        <v>0</v>
      </c>
      <c r="F13" s="29">
        <v>0</v>
      </c>
      <c r="H13" s="29">
        <v>823226291</v>
      </c>
      <c r="J13" s="29">
        <v>823226291</v>
      </c>
      <c r="L13" s="48">
        <v>9.9599999999999994E-2</v>
      </c>
      <c r="N13" s="29">
        <v>324072131</v>
      </c>
      <c r="P13" s="29">
        <v>0</v>
      </c>
      <c r="R13" s="29">
        <v>823226291</v>
      </c>
      <c r="T13" s="29">
        <v>1147298422</v>
      </c>
      <c r="V13" s="42">
        <v>3.4000000000000002E-2</v>
      </c>
    </row>
    <row r="14" spans="2:28" x14ac:dyDescent="0.55000000000000004">
      <c r="B14" s="4" t="s">
        <v>195</v>
      </c>
      <c r="D14" s="29">
        <v>0</v>
      </c>
      <c r="F14" s="29">
        <v>-762933374</v>
      </c>
      <c r="H14" s="29">
        <v>615340849</v>
      </c>
      <c r="J14" s="29">
        <v>-147592525</v>
      </c>
      <c r="L14" s="48">
        <v>-1.7899999999999999E-2</v>
      </c>
      <c r="N14" s="29">
        <v>0</v>
      </c>
      <c r="P14" s="29">
        <v>423465301</v>
      </c>
      <c r="R14" s="29">
        <v>615340849</v>
      </c>
      <c r="T14" s="29">
        <v>1038806150</v>
      </c>
      <c r="V14" s="42">
        <v>3.0800000000000001E-2</v>
      </c>
    </row>
    <row r="15" spans="2:28" x14ac:dyDescent="0.55000000000000004">
      <c r="B15" s="4" t="s">
        <v>178</v>
      </c>
      <c r="D15" s="29">
        <v>995672131</v>
      </c>
      <c r="F15" s="29">
        <v>-1716127920</v>
      </c>
      <c r="H15" s="29">
        <v>0</v>
      </c>
      <c r="J15" s="29">
        <v>-720455789</v>
      </c>
      <c r="L15" s="48">
        <v>-8.72E-2</v>
      </c>
      <c r="N15" s="29">
        <v>995672131</v>
      </c>
      <c r="P15" s="29">
        <v>-387679500</v>
      </c>
      <c r="R15" s="29">
        <v>0</v>
      </c>
      <c r="T15" s="29">
        <v>607992631</v>
      </c>
      <c r="V15" s="42">
        <v>1.7999999999999999E-2</v>
      </c>
    </row>
    <row r="16" spans="2:28" x14ac:dyDescent="0.55000000000000004">
      <c r="B16" s="4" t="s">
        <v>152</v>
      </c>
      <c r="D16" s="29">
        <v>388386918</v>
      </c>
      <c r="F16" s="29">
        <v>-789535345</v>
      </c>
      <c r="H16" s="29">
        <v>0</v>
      </c>
      <c r="J16" s="29">
        <v>-401148427</v>
      </c>
      <c r="L16" s="48">
        <v>-4.8500000000000001E-2</v>
      </c>
      <c r="N16" s="29">
        <v>388386918</v>
      </c>
      <c r="P16" s="29">
        <v>-23541191</v>
      </c>
      <c r="R16" s="29">
        <v>0</v>
      </c>
      <c r="T16" s="29">
        <v>364845727</v>
      </c>
      <c r="V16" s="42">
        <v>1.0800000000000001E-2</v>
      </c>
    </row>
    <row r="17" spans="2:22" x14ac:dyDescent="0.55000000000000004">
      <c r="B17" s="4" t="s">
        <v>203</v>
      </c>
      <c r="D17" s="29">
        <v>0</v>
      </c>
      <c r="F17" s="29">
        <v>-407094948</v>
      </c>
      <c r="H17" s="29">
        <v>103438342</v>
      </c>
      <c r="J17" s="29">
        <v>-303656606</v>
      </c>
      <c r="L17" s="48">
        <v>-3.6700000000000003E-2</v>
      </c>
      <c r="N17" s="29">
        <v>0</v>
      </c>
      <c r="P17" s="29">
        <v>-103401561</v>
      </c>
      <c r="R17" s="29">
        <v>401757553</v>
      </c>
      <c r="T17" s="29">
        <v>298355992</v>
      </c>
      <c r="V17" s="42">
        <v>8.8000000000000005E-3</v>
      </c>
    </row>
    <row r="18" spans="2:22" x14ac:dyDescent="0.55000000000000004">
      <c r="B18" s="4" t="s">
        <v>245</v>
      </c>
      <c r="D18" s="29">
        <v>0</v>
      </c>
      <c r="F18" s="29">
        <v>127492760</v>
      </c>
      <c r="H18" s="29">
        <v>0</v>
      </c>
      <c r="J18" s="29">
        <v>127492760</v>
      </c>
      <c r="L18" s="48">
        <v>1.54E-2</v>
      </c>
      <c r="N18" s="29">
        <v>0</v>
      </c>
      <c r="P18" s="29">
        <v>127492760</v>
      </c>
      <c r="R18" s="29">
        <v>0</v>
      </c>
      <c r="T18" s="29">
        <v>127492760</v>
      </c>
      <c r="V18" s="42">
        <v>3.8E-3</v>
      </c>
    </row>
    <row r="19" spans="2:22" x14ac:dyDescent="0.55000000000000004">
      <c r="B19" s="4" t="s">
        <v>154</v>
      </c>
      <c r="D19" s="29">
        <v>0</v>
      </c>
      <c r="F19" s="29">
        <v>0</v>
      </c>
      <c r="H19" s="29">
        <v>35299354</v>
      </c>
      <c r="J19" s="29">
        <v>35299354</v>
      </c>
      <c r="L19" s="48">
        <v>4.3E-3</v>
      </c>
      <c r="N19" s="29">
        <v>0</v>
      </c>
      <c r="P19" s="29">
        <v>0</v>
      </c>
      <c r="R19" s="29">
        <v>35299354</v>
      </c>
      <c r="T19" s="29">
        <v>35299354</v>
      </c>
      <c r="V19" s="42">
        <v>1E-3</v>
      </c>
    </row>
    <row r="20" spans="2:22" x14ac:dyDescent="0.55000000000000004">
      <c r="B20" s="4" t="s">
        <v>197</v>
      </c>
      <c r="D20" s="29">
        <v>0</v>
      </c>
      <c r="F20" s="29">
        <v>0</v>
      </c>
      <c r="H20" s="29">
        <v>6559540</v>
      </c>
      <c r="J20" s="29">
        <v>6559540</v>
      </c>
      <c r="L20" s="48">
        <v>8.0000000000000004E-4</v>
      </c>
      <c r="N20" s="29">
        <v>0</v>
      </c>
      <c r="P20" s="29">
        <v>0</v>
      </c>
      <c r="R20" s="29">
        <v>6559540</v>
      </c>
      <c r="T20" s="29">
        <v>6559540</v>
      </c>
      <c r="V20" s="42">
        <v>2.0000000000000001E-4</v>
      </c>
    </row>
    <row r="21" spans="2:22" x14ac:dyDescent="0.55000000000000004">
      <c r="B21" s="4" t="s">
        <v>215</v>
      </c>
      <c r="D21" s="29">
        <v>0</v>
      </c>
      <c r="F21" s="29">
        <v>0</v>
      </c>
      <c r="H21" s="29">
        <v>590986</v>
      </c>
      <c r="J21" s="29">
        <v>590986</v>
      </c>
      <c r="L21" s="48">
        <v>1E-4</v>
      </c>
      <c r="N21" s="29">
        <v>0</v>
      </c>
      <c r="P21" s="29">
        <v>0</v>
      </c>
      <c r="R21" s="29">
        <v>590986</v>
      </c>
      <c r="T21" s="29">
        <v>590986</v>
      </c>
      <c r="V21" s="42">
        <v>0</v>
      </c>
    </row>
    <row r="22" spans="2:22" x14ac:dyDescent="0.55000000000000004">
      <c r="B22" s="4" t="s">
        <v>171</v>
      </c>
      <c r="D22" s="29">
        <v>0</v>
      </c>
      <c r="F22" s="29">
        <v>0</v>
      </c>
      <c r="H22" s="29">
        <v>0</v>
      </c>
      <c r="J22" s="29">
        <v>0</v>
      </c>
      <c r="L22" s="48">
        <v>0</v>
      </c>
      <c r="N22" s="29">
        <v>0</v>
      </c>
      <c r="P22" s="29">
        <v>0</v>
      </c>
      <c r="R22" s="29">
        <v>91817</v>
      </c>
      <c r="T22" s="29">
        <v>91817</v>
      </c>
      <c r="V22" s="42">
        <v>0</v>
      </c>
    </row>
    <row r="23" spans="2:22" x14ac:dyDescent="0.55000000000000004">
      <c r="B23" s="4" t="s">
        <v>153</v>
      </c>
      <c r="D23" s="29">
        <v>0</v>
      </c>
      <c r="F23" s="29">
        <v>0</v>
      </c>
      <c r="H23" s="29">
        <v>0</v>
      </c>
      <c r="J23" s="29">
        <v>0</v>
      </c>
      <c r="L23" s="48">
        <v>0</v>
      </c>
      <c r="N23" s="29">
        <v>0</v>
      </c>
      <c r="P23" s="29">
        <v>0</v>
      </c>
      <c r="R23" s="29">
        <v>-9700</v>
      </c>
      <c r="T23" s="29">
        <v>-9700</v>
      </c>
      <c r="V23" s="42">
        <v>0</v>
      </c>
    </row>
    <row r="24" spans="2:22" x14ac:dyDescent="0.55000000000000004">
      <c r="B24" s="4" t="s">
        <v>155</v>
      </c>
      <c r="D24" s="29">
        <v>0</v>
      </c>
      <c r="F24" s="29">
        <v>0</v>
      </c>
      <c r="H24" s="29">
        <v>0</v>
      </c>
      <c r="J24" s="29">
        <v>0</v>
      </c>
      <c r="L24" s="48">
        <v>0</v>
      </c>
      <c r="N24" s="29">
        <v>0</v>
      </c>
      <c r="P24" s="29">
        <v>0</v>
      </c>
      <c r="R24" s="29">
        <v>-19662</v>
      </c>
      <c r="T24" s="29">
        <v>-19662</v>
      </c>
      <c r="V24" s="42">
        <v>0</v>
      </c>
    </row>
    <row r="25" spans="2:22" x14ac:dyDescent="0.55000000000000004">
      <c r="B25" s="4" t="s">
        <v>13</v>
      </c>
      <c r="D25" s="29">
        <v>0</v>
      </c>
      <c r="F25" s="29">
        <v>0</v>
      </c>
      <c r="H25" s="29">
        <v>-478120</v>
      </c>
      <c r="J25" s="29">
        <v>-478120</v>
      </c>
      <c r="L25" s="48">
        <v>-1E-4</v>
      </c>
      <c r="N25" s="29">
        <v>0</v>
      </c>
      <c r="P25" s="29">
        <v>0</v>
      </c>
      <c r="R25" s="29">
        <v>-478120</v>
      </c>
      <c r="T25" s="29">
        <v>-478120</v>
      </c>
      <c r="V25" s="42">
        <v>0</v>
      </c>
    </row>
    <row r="26" spans="2:22" x14ac:dyDescent="0.55000000000000004">
      <c r="B26" s="4" t="s">
        <v>156</v>
      </c>
      <c r="D26" s="29">
        <v>0</v>
      </c>
      <c r="F26" s="29">
        <v>0</v>
      </c>
      <c r="H26" s="29">
        <v>-85166267</v>
      </c>
      <c r="J26" s="29">
        <v>-85166267</v>
      </c>
      <c r="L26" s="48">
        <v>-1.03E-2</v>
      </c>
      <c r="N26" s="29">
        <v>0</v>
      </c>
      <c r="P26" s="29">
        <v>0</v>
      </c>
      <c r="R26" s="29">
        <v>-342698777</v>
      </c>
      <c r="T26" s="29">
        <v>-342698777</v>
      </c>
      <c r="V26" s="42">
        <v>-1.01E-2</v>
      </c>
    </row>
    <row r="27" spans="2:22" x14ac:dyDescent="0.55000000000000004">
      <c r="B27" s="4" t="s">
        <v>230</v>
      </c>
      <c r="D27" s="29">
        <v>0</v>
      </c>
      <c r="F27" s="29">
        <v>-427607314</v>
      </c>
      <c r="H27" s="29">
        <v>0</v>
      </c>
      <c r="J27" s="29">
        <v>-427607314</v>
      </c>
      <c r="L27" s="48">
        <v>-5.1700000000000003E-2</v>
      </c>
      <c r="N27" s="29">
        <v>0</v>
      </c>
      <c r="P27" s="29">
        <v>-456066082</v>
      </c>
      <c r="R27" s="29">
        <v>0</v>
      </c>
      <c r="T27" s="29">
        <v>-456066082</v>
      </c>
      <c r="V27" s="42">
        <v>-1.35E-2</v>
      </c>
    </row>
    <row r="28" spans="2:22" x14ac:dyDescent="0.55000000000000004">
      <c r="B28" s="4" t="s">
        <v>14</v>
      </c>
      <c r="D28" s="29">
        <v>485555082</v>
      </c>
      <c r="F28" s="29">
        <v>-787737407</v>
      </c>
      <c r="H28" s="29">
        <v>0</v>
      </c>
      <c r="J28" s="29">
        <v>-302182325</v>
      </c>
      <c r="L28" s="48">
        <v>-3.6600000000000001E-2</v>
      </c>
      <c r="N28" s="29">
        <v>485555082</v>
      </c>
      <c r="P28" s="29">
        <v>-1046565412</v>
      </c>
      <c r="R28" s="29">
        <v>0</v>
      </c>
      <c r="T28" s="29">
        <v>-561010330</v>
      </c>
      <c r="V28" s="42">
        <v>-1.66E-2</v>
      </c>
    </row>
    <row r="29" spans="2:22" x14ac:dyDescent="0.55000000000000004">
      <c r="B29" s="4" t="s">
        <v>244</v>
      </c>
      <c r="D29" s="29">
        <v>0</v>
      </c>
      <c r="F29" s="29">
        <v>-1127463958</v>
      </c>
      <c r="H29" s="29">
        <v>0</v>
      </c>
      <c r="J29" s="29">
        <v>-1127463958</v>
      </c>
      <c r="L29" s="48">
        <v>-0.13639999999999999</v>
      </c>
      <c r="N29" s="29">
        <v>0</v>
      </c>
      <c r="P29" s="29">
        <v>-1127463958</v>
      </c>
      <c r="R29" s="29">
        <v>0</v>
      </c>
      <c r="T29" s="29">
        <v>-1127463958</v>
      </c>
      <c r="V29" s="42">
        <v>-3.3399999999999999E-2</v>
      </c>
    </row>
    <row r="30" spans="2:22" x14ac:dyDescent="0.55000000000000004">
      <c r="B30" s="4" t="s">
        <v>229</v>
      </c>
      <c r="D30" s="29">
        <v>0</v>
      </c>
      <c r="F30" s="29">
        <v>-1109890253</v>
      </c>
      <c r="H30" s="29">
        <v>0</v>
      </c>
      <c r="J30" s="29">
        <v>-1109890253</v>
      </c>
      <c r="L30" s="48">
        <v>-0.1343</v>
      </c>
      <c r="N30" s="29">
        <v>0</v>
      </c>
      <c r="P30" s="29">
        <v>-1140910952</v>
      </c>
      <c r="R30" s="29">
        <v>0</v>
      </c>
      <c r="T30" s="29">
        <v>-1140910952</v>
      </c>
      <c r="V30" s="42">
        <v>-3.3799999999999997E-2</v>
      </c>
    </row>
    <row r="31" spans="2:22" x14ac:dyDescent="0.55000000000000004">
      <c r="B31" s="4" t="s">
        <v>194</v>
      </c>
      <c r="D31" s="29">
        <v>292591093</v>
      </c>
      <c r="F31" s="29">
        <v>-118639864</v>
      </c>
      <c r="H31" s="29">
        <v>-623214898</v>
      </c>
      <c r="J31" s="29">
        <v>-449263669</v>
      </c>
      <c r="L31" s="48">
        <v>-5.4399999999999997E-2</v>
      </c>
      <c r="N31" s="29">
        <v>292591093</v>
      </c>
      <c r="P31" s="29">
        <v>-1614386899</v>
      </c>
      <c r="R31" s="29">
        <v>-623214898</v>
      </c>
      <c r="T31" s="29">
        <v>-1945010704</v>
      </c>
      <c r="V31" s="42">
        <v>-5.7599999999999998E-2</v>
      </c>
    </row>
    <row r="32" spans="2:22" ht="29.25" customHeight="1" x14ac:dyDescent="0.55000000000000004">
      <c r="B32" s="4" t="s">
        <v>180</v>
      </c>
      <c r="D32" s="29">
        <v>1555029586</v>
      </c>
      <c r="F32" s="29">
        <v>-3328079400</v>
      </c>
      <c r="H32" s="29">
        <v>0</v>
      </c>
      <c r="J32" s="29">
        <v>-1773049814</v>
      </c>
      <c r="L32" s="48">
        <v>-0.2145</v>
      </c>
      <c r="N32" s="29">
        <v>1555029586</v>
      </c>
      <c r="P32" s="29">
        <v>-4258510200</v>
      </c>
      <c r="R32" s="29">
        <v>0</v>
      </c>
      <c r="T32" s="29">
        <v>-2703480614</v>
      </c>
      <c r="V32" s="42">
        <v>-0.08</v>
      </c>
    </row>
    <row r="33" spans="2:22" x14ac:dyDescent="0.55000000000000004">
      <c r="D33" s="29"/>
      <c r="F33" s="29"/>
      <c r="H33" s="29"/>
      <c r="J33" s="29"/>
      <c r="L33" s="48"/>
      <c r="N33" s="29"/>
      <c r="P33" s="29"/>
      <c r="R33" s="29"/>
      <c r="T33" s="29"/>
      <c r="V33" s="42"/>
    </row>
    <row r="34" spans="2:22" ht="21.75" thickBot="1" x14ac:dyDescent="0.6">
      <c r="B34" s="46" t="s">
        <v>84</v>
      </c>
      <c r="D34" s="94">
        <f>SUM(D10:D32)</f>
        <v>3717234810</v>
      </c>
      <c r="E34" s="6"/>
      <c r="F34" s="94">
        <f>SUM(F10:F32)</f>
        <v>-9734862571</v>
      </c>
      <c r="G34" s="6"/>
      <c r="H34" s="94">
        <f>SUM(H10:H32)</f>
        <v>2354720426</v>
      </c>
      <c r="I34" s="6"/>
      <c r="J34" s="94">
        <f>SUM(J10:J32)</f>
        <v>-3662907335</v>
      </c>
      <c r="K34" s="6"/>
      <c r="L34" s="145">
        <f>SUM(L10:L33)</f>
        <v>-0.44320000000000004</v>
      </c>
      <c r="M34" s="6"/>
      <c r="N34" s="94">
        <f>SUM(N10:N32)</f>
        <v>4078392327</v>
      </c>
      <c r="O34" s="6"/>
      <c r="P34" s="94">
        <f>SUM(P10:P32)</f>
        <v>-8822235938</v>
      </c>
      <c r="Q34" s="6"/>
      <c r="R34" s="94">
        <f>SUM(R10:R32)</f>
        <v>6234975171</v>
      </c>
      <c r="S34" s="6"/>
      <c r="T34" s="94">
        <f>SUM(T10:T33)</f>
        <v>1491131560</v>
      </c>
      <c r="U34" s="6"/>
      <c r="V34" s="91">
        <f>SUM(V10:V32)</f>
        <v>4.4199999999999962E-2</v>
      </c>
    </row>
    <row r="35" spans="2:22" ht="21.75" thickTop="1" x14ac:dyDescent="0.55000000000000004"/>
    <row r="36" spans="2:22" ht="30" x14ac:dyDescent="0.75">
      <c r="L36" s="58">
        <v>10</v>
      </c>
      <c r="T36" s="29"/>
    </row>
    <row r="37" spans="2:22" x14ac:dyDescent="0.55000000000000004">
      <c r="T37" s="29"/>
    </row>
  </sheetData>
  <sortState xmlns:xlrd2="http://schemas.microsoft.com/office/spreadsheetml/2017/richdata2" ref="B10:V32">
    <sortCondition descending="1" ref="T10:T32"/>
  </sortState>
  <mergeCells count="16">
    <mergeCell ref="B2:V2"/>
    <mergeCell ref="B3:V3"/>
    <mergeCell ref="B4:V4"/>
    <mergeCell ref="T9"/>
    <mergeCell ref="V9"/>
    <mergeCell ref="N8:V8"/>
    <mergeCell ref="L9"/>
    <mergeCell ref="D8:L8"/>
    <mergeCell ref="N9"/>
    <mergeCell ref="P9"/>
    <mergeCell ref="R9"/>
    <mergeCell ref="B8:B9"/>
    <mergeCell ref="D9"/>
    <mergeCell ref="F9"/>
    <mergeCell ref="H9"/>
    <mergeCell ref="J9"/>
  </mergeCells>
  <printOptions horizontalCentered="1" verticalCentered="1"/>
  <pageMargins left="0" right="0" top="0" bottom="0" header="0.3" footer="0.3"/>
  <pageSetup paperSize="9" scale="67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AB34"/>
  <sheetViews>
    <sheetView rightToLeft="1" view="pageBreakPreview" zoomScale="60" zoomScaleNormal="110" workbookViewId="0">
      <selection activeCell="F18" sqref="F18"/>
    </sheetView>
  </sheetViews>
  <sheetFormatPr defaultRowHeight="21" x14ac:dyDescent="0.55000000000000004"/>
  <cols>
    <col min="1" max="1" width="4.7109375" style="2" customWidth="1"/>
    <col min="2" max="2" width="34.85546875" style="2" customWidth="1"/>
    <col min="3" max="3" width="1" style="2" customWidth="1"/>
    <col min="4" max="4" width="13.7109375" style="2" bestFit="1" customWidth="1"/>
    <col min="5" max="5" width="1" style="2" customWidth="1"/>
    <col min="6" max="6" width="22.7109375" style="2" customWidth="1"/>
    <col min="7" max="7" width="1" style="2" customWidth="1"/>
    <col min="8" max="8" width="14.7109375" style="2" customWidth="1"/>
    <col min="9" max="9" width="1" style="2" customWidth="1"/>
    <col min="10" max="10" width="17.7109375" style="2" bestFit="1" customWidth="1"/>
    <col min="11" max="11" width="1" style="2" customWidth="1"/>
    <col min="12" max="12" width="17" style="2" customWidth="1"/>
    <col min="13" max="13" width="1" style="2" customWidth="1"/>
    <col min="14" max="14" width="17.7109375" style="2" bestFit="1" customWidth="1"/>
    <col min="15" max="15" width="1" style="2" customWidth="1"/>
    <col min="16" max="16" width="17.85546875" style="2" customWidth="1"/>
    <col min="17" max="17" width="1" style="2" customWidth="1"/>
    <col min="18" max="18" width="13.28515625" style="2" bestFit="1" customWidth="1"/>
    <col min="19" max="19" width="1" style="2" customWidth="1"/>
    <col min="20" max="20" width="20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147" t="s">
        <v>124</v>
      </c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</row>
    <row r="3" spans="2:28" ht="30" x14ac:dyDescent="0.55000000000000004">
      <c r="B3" s="147" t="s">
        <v>48</v>
      </c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</row>
    <row r="4" spans="2:28" ht="30" x14ac:dyDescent="0.55000000000000004">
      <c r="B4" s="147" t="s">
        <v>242</v>
      </c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</row>
    <row r="5" spans="2:28" ht="67.5" customHeight="1" x14ac:dyDescent="0.55000000000000004"/>
    <row r="6" spans="2:28" ht="30" x14ac:dyDescent="0.55000000000000004">
      <c r="B6" s="166" t="s">
        <v>118</v>
      </c>
      <c r="C6" s="166"/>
      <c r="D6" s="166"/>
      <c r="E6" s="166"/>
      <c r="F6" s="166"/>
      <c r="G6" s="166"/>
      <c r="H6" s="166"/>
      <c r="I6" s="166"/>
      <c r="J6" s="166"/>
      <c r="K6" s="166"/>
      <c r="L6" s="166"/>
      <c r="M6" s="166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40" customFormat="1" ht="24" x14ac:dyDescent="0.6">
      <c r="B7" s="187" t="s">
        <v>1</v>
      </c>
      <c r="D7" s="186" t="s">
        <v>58</v>
      </c>
      <c r="E7" s="186" t="s">
        <v>58</v>
      </c>
      <c r="F7" s="186" t="s">
        <v>58</v>
      </c>
      <c r="G7" s="186" t="s">
        <v>58</v>
      </c>
      <c r="H7" s="186" t="s">
        <v>58</v>
      </c>
      <c r="J7" s="186" t="s">
        <v>50</v>
      </c>
      <c r="K7" s="186" t="s">
        <v>50</v>
      </c>
      <c r="L7" s="186" t="s">
        <v>50</v>
      </c>
      <c r="M7" s="186" t="s">
        <v>50</v>
      </c>
      <c r="N7" s="186" t="s">
        <v>50</v>
      </c>
      <c r="P7" s="186" t="s">
        <v>51</v>
      </c>
      <c r="Q7" s="186" t="s">
        <v>51</v>
      </c>
      <c r="R7" s="186" t="s">
        <v>51</v>
      </c>
      <c r="S7" s="186" t="s">
        <v>51</v>
      </c>
      <c r="T7" s="186" t="s">
        <v>51</v>
      </c>
    </row>
    <row r="8" spans="2:28" s="40" customFormat="1" ht="63.75" customHeight="1" x14ac:dyDescent="0.6">
      <c r="B8" s="187" t="s">
        <v>1</v>
      </c>
      <c r="D8" s="188" t="s">
        <v>59</v>
      </c>
      <c r="E8" s="59"/>
      <c r="F8" s="188" t="s">
        <v>60</v>
      </c>
      <c r="G8" s="59"/>
      <c r="H8" s="188" t="s">
        <v>61</v>
      </c>
      <c r="J8" s="188" t="s">
        <v>62</v>
      </c>
      <c r="K8" s="59"/>
      <c r="L8" s="188" t="s">
        <v>55</v>
      </c>
      <c r="M8" s="59"/>
      <c r="N8" s="188" t="s">
        <v>63</v>
      </c>
      <c r="P8" s="188" t="s">
        <v>62</v>
      </c>
      <c r="Q8" s="59"/>
      <c r="R8" s="188" t="s">
        <v>55</v>
      </c>
      <c r="S8" s="59"/>
      <c r="T8" s="188" t="s">
        <v>63</v>
      </c>
    </row>
    <row r="9" spans="2:28" s="40" customFormat="1" ht="24" x14ac:dyDescent="0.6">
      <c r="B9" s="137" t="s">
        <v>180</v>
      </c>
      <c r="D9" s="102" t="s">
        <v>253</v>
      </c>
      <c r="F9" s="102">
        <v>400000</v>
      </c>
      <c r="H9" s="102">
        <v>4500</v>
      </c>
      <c r="J9" s="102">
        <v>1800000000</v>
      </c>
      <c r="L9" s="102">
        <v>244970414</v>
      </c>
      <c r="N9" s="102">
        <v>1555029586</v>
      </c>
      <c r="P9" s="102">
        <v>1800000000</v>
      </c>
      <c r="R9" s="102">
        <v>244970414</v>
      </c>
      <c r="T9" s="102">
        <v>1555029586</v>
      </c>
    </row>
    <row r="10" spans="2:28" s="40" customFormat="1" ht="24" x14ac:dyDescent="0.6">
      <c r="B10" s="137" t="s">
        <v>178</v>
      </c>
      <c r="D10" s="102" t="s">
        <v>254</v>
      </c>
      <c r="F10" s="102">
        <v>520000</v>
      </c>
      <c r="H10" s="102">
        <v>2000</v>
      </c>
      <c r="J10" s="102">
        <v>1040000000</v>
      </c>
      <c r="L10" s="102">
        <v>44327869</v>
      </c>
      <c r="N10" s="102">
        <v>995672131</v>
      </c>
      <c r="P10" s="102">
        <v>1040000000</v>
      </c>
      <c r="R10" s="102">
        <v>44327869</v>
      </c>
      <c r="T10" s="102">
        <v>995672131</v>
      </c>
    </row>
    <row r="11" spans="2:28" s="40" customFormat="1" ht="24" x14ac:dyDescent="0.6">
      <c r="B11" s="137" t="s">
        <v>14</v>
      </c>
      <c r="D11" s="102" t="s">
        <v>255</v>
      </c>
      <c r="F11" s="102">
        <v>1132075</v>
      </c>
      <c r="H11" s="102">
        <v>500</v>
      </c>
      <c r="J11" s="102">
        <v>566037500</v>
      </c>
      <c r="L11" s="102">
        <v>80482418</v>
      </c>
      <c r="N11" s="102">
        <v>485555082</v>
      </c>
      <c r="P11" s="102">
        <v>566037500</v>
      </c>
      <c r="R11" s="102">
        <v>80482418</v>
      </c>
      <c r="T11" s="102">
        <v>485555082</v>
      </c>
    </row>
    <row r="12" spans="2:28" s="40" customFormat="1" ht="24" x14ac:dyDescent="0.6">
      <c r="B12" s="137" t="s">
        <v>152</v>
      </c>
      <c r="D12" s="102" t="s">
        <v>256</v>
      </c>
      <c r="F12" s="102">
        <v>36434</v>
      </c>
      <c r="H12" s="102">
        <v>11120</v>
      </c>
      <c r="J12" s="102">
        <v>405146080</v>
      </c>
      <c r="L12" s="102">
        <v>16759162</v>
      </c>
      <c r="N12" s="102">
        <v>388386918</v>
      </c>
      <c r="P12" s="102">
        <v>405146080</v>
      </c>
      <c r="R12" s="102">
        <v>16759162</v>
      </c>
      <c r="T12" s="102">
        <v>388386918</v>
      </c>
    </row>
    <row r="13" spans="2:28" s="40" customFormat="1" ht="24" x14ac:dyDescent="0.6">
      <c r="B13" s="137" t="s">
        <v>196</v>
      </c>
      <c r="D13" s="102" t="s">
        <v>161</v>
      </c>
      <c r="F13" s="102">
        <v>500000</v>
      </c>
      <c r="H13" s="102">
        <v>677</v>
      </c>
      <c r="J13" s="102">
        <v>0</v>
      </c>
      <c r="L13" s="102">
        <v>0</v>
      </c>
      <c r="N13" s="102">
        <v>0</v>
      </c>
      <c r="P13" s="102">
        <v>338500000</v>
      </c>
      <c r="R13" s="102">
        <v>14427869</v>
      </c>
      <c r="T13" s="102">
        <v>324072131</v>
      </c>
    </row>
    <row r="14" spans="2:28" s="40" customFormat="1" ht="24" x14ac:dyDescent="0.6">
      <c r="B14" s="137" t="s">
        <v>194</v>
      </c>
      <c r="D14" s="102" t="s">
        <v>257</v>
      </c>
      <c r="F14" s="102">
        <v>27000</v>
      </c>
      <c r="H14" s="102">
        <v>11000</v>
      </c>
      <c r="J14" s="102">
        <v>297000000</v>
      </c>
      <c r="L14" s="102">
        <v>4408907</v>
      </c>
      <c r="N14" s="102">
        <v>292591093</v>
      </c>
      <c r="P14" s="102">
        <v>297000000</v>
      </c>
      <c r="R14" s="102">
        <v>4408907</v>
      </c>
      <c r="T14" s="102">
        <v>292591093</v>
      </c>
    </row>
    <row r="15" spans="2:28" s="40" customFormat="1" ht="24" x14ac:dyDescent="0.6">
      <c r="B15" s="137" t="s">
        <v>181</v>
      </c>
      <c r="D15" s="102" t="s">
        <v>240</v>
      </c>
      <c r="F15" s="102">
        <v>93666</v>
      </c>
      <c r="H15" s="102">
        <v>400</v>
      </c>
      <c r="J15" s="102">
        <v>0</v>
      </c>
      <c r="L15" s="102">
        <v>0</v>
      </c>
      <c r="N15" s="102">
        <v>0</v>
      </c>
      <c r="P15" s="102">
        <v>37466400</v>
      </c>
      <c r="R15" s="102">
        <v>381014</v>
      </c>
      <c r="T15" s="102">
        <v>37085386</v>
      </c>
    </row>
    <row r="16" spans="2:28" s="40" customFormat="1" ht="24" x14ac:dyDescent="0.6">
      <c r="B16" s="102"/>
      <c r="C16" s="103"/>
      <c r="D16" s="102"/>
      <c r="E16" s="103"/>
      <c r="F16" s="102"/>
      <c r="G16" s="103"/>
      <c r="H16" s="102"/>
      <c r="I16" s="103"/>
      <c r="J16" s="102"/>
      <c r="K16" s="103"/>
      <c r="L16" s="131"/>
      <c r="M16" s="103"/>
      <c r="N16" s="102"/>
      <c r="O16" s="103"/>
      <c r="P16" s="102"/>
      <c r="Q16" s="103"/>
      <c r="R16" s="102"/>
      <c r="S16" s="103"/>
      <c r="T16" s="102"/>
      <c r="V16" s="133">
        <v>7.9000000000000008E-3</v>
      </c>
    </row>
    <row r="17" spans="2:22" ht="21.75" thickBot="1" x14ac:dyDescent="0.6">
      <c r="B17" s="97" t="s">
        <v>84</v>
      </c>
      <c r="C17" s="141"/>
      <c r="D17" s="141"/>
      <c r="E17" s="141"/>
      <c r="F17" s="97">
        <f>SUM(F9:F16)</f>
        <v>2709175</v>
      </c>
      <c r="G17" s="97"/>
      <c r="H17" s="97">
        <f>SUM(H9:H16)</f>
        <v>30197</v>
      </c>
      <c r="I17" s="96"/>
      <c r="J17" s="95">
        <f>SUM(J9:J16)</f>
        <v>4108183580</v>
      </c>
      <c r="K17" s="96"/>
      <c r="L17" s="95">
        <f>SUM(L9:L16)</f>
        <v>390948770</v>
      </c>
      <c r="M17" s="96"/>
      <c r="N17" s="95">
        <f>SUM(N9:N16)</f>
        <v>3717234810</v>
      </c>
      <c r="O17" s="96"/>
      <c r="P17" s="95">
        <f>SUM(P9:P16)</f>
        <v>4484149980</v>
      </c>
      <c r="Q17" s="96"/>
      <c r="R17" s="95">
        <f>SUM(R9:R16)</f>
        <v>405757653</v>
      </c>
      <c r="S17" s="96"/>
      <c r="T17" s="95">
        <f>SUM(T9:T16)</f>
        <v>4078392327</v>
      </c>
      <c r="V17" s="126">
        <v>7.7999999999999996E-3</v>
      </c>
    </row>
    <row r="18" spans="2:22" ht="21.75" thickTop="1" x14ac:dyDescent="0.55000000000000004">
      <c r="L18"/>
      <c r="V18" s="126">
        <v>6.6E-3</v>
      </c>
    </row>
    <row r="19" spans="2:22" ht="30" x14ac:dyDescent="0.75">
      <c r="J19" s="53">
        <v>11</v>
      </c>
      <c r="L19"/>
      <c r="V19" s="126">
        <v>5.1000000000000004E-3</v>
      </c>
    </row>
    <row r="20" spans="2:22" x14ac:dyDescent="0.55000000000000004">
      <c r="L20"/>
      <c r="V20" s="126">
        <v>4.1000000000000003E-3</v>
      </c>
    </row>
    <row r="21" spans="2:22" x14ac:dyDescent="0.55000000000000004">
      <c r="L21"/>
      <c r="V21" s="126">
        <v>2.7000000000000001E-3</v>
      </c>
    </row>
    <row r="22" spans="2:22" x14ac:dyDescent="0.55000000000000004">
      <c r="L22"/>
      <c r="V22" s="126">
        <v>1.6999999999999999E-3</v>
      </c>
    </row>
    <row r="23" spans="2:22" x14ac:dyDescent="0.55000000000000004">
      <c r="L23"/>
      <c r="V23" s="126">
        <v>1.4E-3</v>
      </c>
    </row>
    <row r="24" spans="2:22" x14ac:dyDescent="0.55000000000000004">
      <c r="L24"/>
      <c r="V24" s="126">
        <v>6.9999999999999999E-4</v>
      </c>
    </row>
    <row r="25" spans="2:22" x14ac:dyDescent="0.55000000000000004">
      <c r="L25"/>
      <c r="V25" s="126">
        <v>0</v>
      </c>
    </row>
    <row r="26" spans="2:22" x14ac:dyDescent="0.55000000000000004">
      <c r="L26"/>
      <c r="V26" s="126">
        <v>0</v>
      </c>
    </row>
    <row r="27" spans="2:22" x14ac:dyDescent="0.55000000000000004">
      <c r="L27"/>
      <c r="V27" s="126">
        <v>0</v>
      </c>
    </row>
    <row r="28" spans="2:22" x14ac:dyDescent="0.55000000000000004">
      <c r="L28"/>
      <c r="V28" s="126">
        <v>0</v>
      </c>
    </row>
    <row r="29" spans="2:22" x14ac:dyDescent="0.55000000000000004">
      <c r="L29"/>
      <c r="V29" s="126">
        <v>-1E-4</v>
      </c>
    </row>
    <row r="30" spans="2:22" x14ac:dyDescent="0.55000000000000004">
      <c r="L30"/>
      <c r="V30" s="126">
        <v>-1E-3</v>
      </c>
    </row>
    <row r="31" spans="2:22" x14ac:dyDescent="0.55000000000000004">
      <c r="L31"/>
      <c r="V31" s="126">
        <v>-2.8E-3</v>
      </c>
    </row>
    <row r="32" spans="2:22" x14ac:dyDescent="0.55000000000000004">
      <c r="L32"/>
      <c r="V32" s="126">
        <v>-6.1000000000000004E-3</v>
      </c>
    </row>
    <row r="33" spans="12:22" x14ac:dyDescent="0.55000000000000004">
      <c r="L33"/>
    </row>
    <row r="34" spans="12:22" x14ac:dyDescent="0.55000000000000004">
      <c r="L34" s="124"/>
      <c r="V34" s="2">
        <f>SUM(V16:V32)</f>
        <v>2.7999999999999997E-2</v>
      </c>
    </row>
  </sheetData>
  <mergeCells count="17">
    <mergeCell ref="B6:M6"/>
    <mergeCell ref="D7:H7"/>
    <mergeCell ref="B2:T2"/>
    <mergeCell ref="B3:T3"/>
    <mergeCell ref="B4:T4"/>
    <mergeCell ref="B7:B8"/>
    <mergeCell ref="D8"/>
    <mergeCell ref="F8"/>
    <mergeCell ref="H8"/>
    <mergeCell ref="R8"/>
    <mergeCell ref="T8"/>
    <mergeCell ref="P7:T7"/>
    <mergeCell ref="J8"/>
    <mergeCell ref="L8"/>
    <mergeCell ref="N8"/>
    <mergeCell ref="J7:N7"/>
    <mergeCell ref="P8"/>
  </mergeCells>
  <printOptions horizontalCentered="1" verticalCentered="1"/>
  <pageMargins left="0" right="0" top="0" bottom="0" header="0.3" footer="0.3"/>
  <pageSetup paperSize="9" scale="67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AZ55"/>
  <sheetViews>
    <sheetView rightToLeft="1" view="pageBreakPreview" topLeftCell="B11" zoomScale="70" zoomScaleNormal="55" zoomScaleSheetLayoutView="70" workbookViewId="0">
      <selection activeCell="P41" sqref="P41"/>
    </sheetView>
  </sheetViews>
  <sheetFormatPr defaultRowHeight="21" x14ac:dyDescent="0.55000000000000004"/>
  <cols>
    <col min="1" max="1" width="3.7109375" style="4" customWidth="1"/>
    <col min="2" max="2" width="33.5703125" style="4" customWidth="1"/>
    <col min="3" max="3" width="1" style="4" customWidth="1"/>
    <col min="4" max="4" width="11.28515625" style="4" bestFit="1" customWidth="1"/>
    <col min="5" max="5" width="1" style="4" customWidth="1"/>
    <col min="6" max="6" width="17.5703125" style="4" bestFit="1" customWidth="1"/>
    <col min="7" max="7" width="1" style="4" customWidth="1"/>
    <col min="8" max="8" width="17.5703125" style="4" bestFit="1" customWidth="1"/>
    <col min="9" max="9" width="1" style="4" customWidth="1"/>
    <col min="10" max="10" width="20" style="4" customWidth="1"/>
    <col min="11" max="11" width="1" style="4" customWidth="1"/>
    <col min="12" max="12" width="11.28515625" style="4" bestFit="1" customWidth="1"/>
    <col min="13" max="13" width="1" style="4" customWidth="1"/>
    <col min="14" max="14" width="17.5703125" style="4" bestFit="1" customWidth="1"/>
    <col min="15" max="15" width="1" style="4" customWidth="1"/>
    <col min="16" max="16" width="17.140625" style="4" customWidth="1"/>
    <col min="17" max="17" width="1" style="4" customWidth="1"/>
    <col min="18" max="18" width="19.710937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 x14ac:dyDescent="0.55000000000000004">
      <c r="B2" s="149" t="s">
        <v>124</v>
      </c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  <c r="R2" s="149"/>
    </row>
    <row r="3" spans="2:28" ht="30" x14ac:dyDescent="0.55000000000000004">
      <c r="B3" s="149" t="s">
        <v>48</v>
      </c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</row>
    <row r="4" spans="2:28" ht="30" x14ac:dyDescent="0.55000000000000004">
      <c r="B4" s="149" t="s">
        <v>242</v>
      </c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</row>
    <row r="5" spans="2:28" ht="61.5" customHeight="1" x14ac:dyDescent="0.55000000000000004"/>
    <row r="6" spans="2:28" s="2" customFormat="1" ht="30" x14ac:dyDescent="0.55000000000000004">
      <c r="B6" s="14" t="s">
        <v>119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2" customFormat="1" ht="34.5" customHeight="1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x14ac:dyDescent="0.55000000000000004">
      <c r="B8" s="148" t="s">
        <v>1</v>
      </c>
      <c r="D8" s="149" t="s">
        <v>50</v>
      </c>
      <c r="E8" s="149" t="s">
        <v>50</v>
      </c>
      <c r="F8" s="149" t="s">
        <v>50</v>
      </c>
      <c r="G8" s="149" t="s">
        <v>50</v>
      </c>
      <c r="H8" s="149" t="s">
        <v>50</v>
      </c>
      <c r="I8" s="149" t="s">
        <v>50</v>
      </c>
      <c r="J8" s="149" t="s">
        <v>50</v>
      </c>
      <c r="L8" s="149" t="s">
        <v>51</v>
      </c>
      <c r="M8" s="149" t="s">
        <v>51</v>
      </c>
      <c r="N8" s="149" t="s">
        <v>51</v>
      </c>
      <c r="O8" s="149" t="s">
        <v>51</v>
      </c>
      <c r="P8" s="149" t="s">
        <v>51</v>
      </c>
      <c r="Q8" s="149" t="s">
        <v>51</v>
      </c>
      <c r="R8" s="149" t="s">
        <v>51</v>
      </c>
    </row>
    <row r="9" spans="2:28" ht="57" customHeight="1" x14ac:dyDescent="0.65">
      <c r="B9" s="148" t="s">
        <v>1</v>
      </c>
      <c r="D9" s="152" t="s">
        <v>5</v>
      </c>
      <c r="E9" s="51"/>
      <c r="F9" s="152" t="s">
        <v>65</v>
      </c>
      <c r="G9" s="51"/>
      <c r="H9" s="152" t="s">
        <v>66</v>
      </c>
      <c r="I9" s="51"/>
      <c r="J9" s="152" t="s">
        <v>67</v>
      </c>
      <c r="K9" s="39"/>
      <c r="L9" s="152" t="s">
        <v>5</v>
      </c>
      <c r="M9" s="51"/>
      <c r="N9" s="152" t="s">
        <v>65</v>
      </c>
      <c r="O9" s="51"/>
      <c r="P9" s="152" t="s">
        <v>66</v>
      </c>
      <c r="Q9" s="51"/>
      <c r="R9" s="188" t="s">
        <v>67</v>
      </c>
    </row>
    <row r="10" spans="2:28" ht="21.75" customHeight="1" x14ac:dyDescent="0.55000000000000004">
      <c r="B10" s="116" t="s">
        <v>182</v>
      </c>
      <c r="D10" s="92">
        <v>82000</v>
      </c>
      <c r="E10" s="6"/>
      <c r="F10" s="92">
        <v>53235573303</v>
      </c>
      <c r="G10" s="6"/>
      <c r="H10" s="92">
        <v>50022176730</v>
      </c>
      <c r="I10" s="6"/>
      <c r="J10" s="92">
        <v>3213396573</v>
      </c>
      <c r="K10" s="6"/>
      <c r="L10" s="92">
        <v>82000</v>
      </c>
      <c r="M10" s="6"/>
      <c r="N10" s="92">
        <v>53235573303</v>
      </c>
      <c r="O10" s="6"/>
      <c r="P10" s="92">
        <v>43701369658</v>
      </c>
      <c r="Q10" s="6"/>
      <c r="R10" s="92">
        <v>9534203645</v>
      </c>
      <c r="V10" s="48">
        <v>6.5500000000000003E-2</v>
      </c>
    </row>
    <row r="11" spans="2:28" ht="21.75" customHeight="1" x14ac:dyDescent="0.55000000000000004">
      <c r="B11" s="30" t="s">
        <v>157</v>
      </c>
      <c r="D11" s="93">
        <v>41100</v>
      </c>
      <c r="E11" s="6"/>
      <c r="F11" s="93">
        <v>39961930187</v>
      </c>
      <c r="G11" s="6"/>
      <c r="H11" s="93">
        <v>38285765047</v>
      </c>
      <c r="I11" s="6"/>
      <c r="J11" s="93">
        <v>1676165140</v>
      </c>
      <c r="K11" s="6"/>
      <c r="L11" s="93">
        <v>41100</v>
      </c>
      <c r="M11" s="6"/>
      <c r="N11" s="93">
        <v>39961930187</v>
      </c>
      <c r="O11" s="6"/>
      <c r="P11" s="93">
        <v>36572370056</v>
      </c>
      <c r="Q11" s="6"/>
      <c r="R11" s="93">
        <v>3389560131</v>
      </c>
      <c r="V11" s="48">
        <v>5.4600000000000003E-2</v>
      </c>
    </row>
    <row r="12" spans="2:28" ht="21.75" customHeight="1" x14ac:dyDescent="0.55000000000000004">
      <c r="B12" s="30" t="s">
        <v>185</v>
      </c>
      <c r="D12" s="93">
        <v>22800</v>
      </c>
      <c r="E12" s="6"/>
      <c r="F12" s="93">
        <v>14318722661</v>
      </c>
      <c r="G12" s="6"/>
      <c r="H12" s="93">
        <v>13276267640</v>
      </c>
      <c r="I12" s="6"/>
      <c r="J12" s="93">
        <v>1042455021</v>
      </c>
      <c r="K12" s="6"/>
      <c r="L12" s="93">
        <v>22800</v>
      </c>
      <c r="M12" s="6"/>
      <c r="N12" s="93">
        <v>14318722661</v>
      </c>
      <c r="O12" s="6"/>
      <c r="P12" s="93">
        <v>12442289915</v>
      </c>
      <c r="Q12" s="6"/>
      <c r="R12" s="93">
        <v>1876432746</v>
      </c>
      <c r="V12" s="48">
        <v>5.3400000000000003E-2</v>
      </c>
    </row>
    <row r="13" spans="2:28" ht="21.75" customHeight="1" x14ac:dyDescent="0.55000000000000004">
      <c r="B13" s="30" t="s">
        <v>99</v>
      </c>
      <c r="D13" s="93">
        <v>14491</v>
      </c>
      <c r="E13" s="6"/>
      <c r="F13" s="93">
        <v>11677136441</v>
      </c>
      <c r="G13" s="6"/>
      <c r="H13" s="93">
        <v>10892040457</v>
      </c>
      <c r="I13" s="6"/>
      <c r="J13" s="93">
        <v>785095984</v>
      </c>
      <c r="K13" s="6"/>
      <c r="L13" s="93">
        <v>14491</v>
      </c>
      <c r="M13" s="6"/>
      <c r="N13" s="93">
        <v>11677136441</v>
      </c>
      <c r="O13" s="6"/>
      <c r="P13" s="93">
        <v>10670687087</v>
      </c>
      <c r="Q13" s="6"/>
      <c r="R13" s="93">
        <v>1006449354</v>
      </c>
      <c r="V13" s="48">
        <v>4.36E-2</v>
      </c>
    </row>
    <row r="14" spans="2:28" ht="21.75" customHeight="1" x14ac:dyDescent="0.55000000000000004">
      <c r="B14" s="30" t="s">
        <v>204</v>
      </c>
      <c r="D14" s="93">
        <v>300000</v>
      </c>
      <c r="E14" s="6"/>
      <c r="F14" s="93">
        <v>8036894250</v>
      </c>
      <c r="G14" s="6"/>
      <c r="H14" s="93">
        <v>7324139798</v>
      </c>
      <c r="I14" s="6"/>
      <c r="J14" s="93">
        <v>712754452</v>
      </c>
      <c r="K14" s="6"/>
      <c r="L14" s="93">
        <v>300000</v>
      </c>
      <c r="M14" s="6"/>
      <c r="N14" s="93">
        <v>8036894250</v>
      </c>
      <c r="O14" s="6"/>
      <c r="P14" s="93">
        <v>7251562494</v>
      </c>
      <c r="Q14" s="6"/>
      <c r="R14" s="93">
        <v>785331756</v>
      </c>
      <c r="V14" s="48">
        <v>2.8000000000000001E-2</v>
      </c>
    </row>
    <row r="15" spans="2:28" ht="21.75" customHeight="1" x14ac:dyDescent="0.55000000000000004">
      <c r="B15" s="30" t="s">
        <v>162</v>
      </c>
      <c r="D15" s="93">
        <v>7200</v>
      </c>
      <c r="E15" s="6"/>
      <c r="F15" s="93">
        <v>6942421458</v>
      </c>
      <c r="G15" s="6"/>
      <c r="H15" s="93">
        <v>6718419665</v>
      </c>
      <c r="I15" s="6"/>
      <c r="J15" s="93">
        <v>224001793</v>
      </c>
      <c r="K15" s="6"/>
      <c r="L15" s="93">
        <v>7200</v>
      </c>
      <c r="M15" s="6"/>
      <c r="N15" s="93">
        <v>6942421458</v>
      </c>
      <c r="O15" s="6"/>
      <c r="P15" s="93">
        <v>6478825500</v>
      </c>
      <c r="Q15" s="6"/>
      <c r="R15" s="93">
        <v>463595958</v>
      </c>
      <c r="V15" s="48">
        <v>2.2200000000000001E-2</v>
      </c>
    </row>
    <row r="16" spans="2:28" ht="21.75" customHeight="1" x14ac:dyDescent="0.55000000000000004">
      <c r="B16" s="30" t="s">
        <v>195</v>
      </c>
      <c r="D16" s="93">
        <v>200000</v>
      </c>
      <c r="E16" s="6"/>
      <c r="F16" s="93">
        <v>4568653800</v>
      </c>
      <c r="G16" s="6"/>
      <c r="H16" s="93">
        <v>5331587174</v>
      </c>
      <c r="I16" s="6"/>
      <c r="J16" s="93">
        <v>-762933374</v>
      </c>
      <c r="K16" s="6"/>
      <c r="L16" s="93">
        <v>200000</v>
      </c>
      <c r="M16" s="6"/>
      <c r="N16" s="93">
        <v>4568653800</v>
      </c>
      <c r="O16" s="6"/>
      <c r="P16" s="93">
        <v>4145188499</v>
      </c>
      <c r="Q16" s="6"/>
      <c r="R16" s="93">
        <v>423465301</v>
      </c>
      <c r="V16" s="48">
        <v>1.9199999999999998E-2</v>
      </c>
    </row>
    <row r="17" spans="2:52" ht="21.75" customHeight="1" x14ac:dyDescent="0.55000000000000004">
      <c r="B17" s="30" t="s">
        <v>188</v>
      </c>
      <c r="D17" s="93">
        <v>5000</v>
      </c>
      <c r="E17" s="6"/>
      <c r="F17" s="93">
        <v>4649247171</v>
      </c>
      <c r="G17" s="6"/>
      <c r="H17" s="93">
        <v>4381850645</v>
      </c>
      <c r="I17" s="6"/>
      <c r="J17" s="93">
        <v>267396526</v>
      </c>
      <c r="K17" s="6"/>
      <c r="L17" s="93">
        <v>5000</v>
      </c>
      <c r="M17" s="6"/>
      <c r="N17" s="93">
        <v>4649247171</v>
      </c>
      <c r="O17" s="6"/>
      <c r="P17" s="93">
        <v>4227403644</v>
      </c>
      <c r="Q17" s="6"/>
      <c r="R17" s="93">
        <v>421843527</v>
      </c>
      <c r="V17" s="48">
        <v>1.38E-2</v>
      </c>
    </row>
    <row r="18" spans="2:52" ht="21.75" customHeight="1" x14ac:dyDescent="0.55000000000000004">
      <c r="B18" s="30" t="s">
        <v>104</v>
      </c>
      <c r="D18" s="93">
        <v>8000</v>
      </c>
      <c r="E18" s="6"/>
      <c r="F18" s="93">
        <v>7955069882</v>
      </c>
      <c r="G18" s="6"/>
      <c r="H18" s="93">
        <v>7820334307</v>
      </c>
      <c r="I18" s="6"/>
      <c r="J18" s="93">
        <v>134735575</v>
      </c>
      <c r="K18" s="6"/>
      <c r="L18" s="93">
        <v>8000</v>
      </c>
      <c r="M18" s="6"/>
      <c r="N18" s="93">
        <v>7955069882</v>
      </c>
      <c r="O18" s="6"/>
      <c r="P18" s="93">
        <v>7598622500</v>
      </c>
      <c r="Q18" s="6"/>
      <c r="R18" s="93">
        <v>356447382</v>
      </c>
      <c r="V18" s="48">
        <v>1.32E-2</v>
      </c>
    </row>
    <row r="19" spans="2:52" ht="21.75" customHeight="1" x14ac:dyDescent="0.55000000000000004">
      <c r="B19" s="30" t="s">
        <v>212</v>
      </c>
      <c r="D19" s="93">
        <v>11000</v>
      </c>
      <c r="E19" s="6"/>
      <c r="F19" s="93">
        <v>10492493890</v>
      </c>
      <c r="G19" s="6"/>
      <c r="H19" s="93">
        <v>9901582012</v>
      </c>
      <c r="I19" s="6"/>
      <c r="J19" s="93">
        <v>590911878</v>
      </c>
      <c r="K19" s="6"/>
      <c r="L19" s="93">
        <v>11000</v>
      </c>
      <c r="M19" s="6"/>
      <c r="N19" s="93">
        <v>10492493890</v>
      </c>
      <c r="O19" s="6"/>
      <c r="P19" s="93">
        <v>10241476925</v>
      </c>
      <c r="Q19" s="6"/>
      <c r="R19" s="93">
        <v>251016965</v>
      </c>
      <c r="V19" s="48">
        <v>1.21E-2</v>
      </c>
    </row>
    <row r="20" spans="2:52" ht="21.75" customHeight="1" x14ac:dyDescent="0.55000000000000004">
      <c r="B20" s="30" t="s">
        <v>233</v>
      </c>
      <c r="D20" s="93">
        <v>5000</v>
      </c>
      <c r="E20" s="6"/>
      <c r="F20" s="93">
        <v>4558703585</v>
      </c>
      <c r="G20" s="6"/>
      <c r="H20" s="93">
        <v>4495335072</v>
      </c>
      <c r="I20" s="6"/>
      <c r="J20" s="93">
        <v>63368513</v>
      </c>
      <c r="K20" s="6"/>
      <c r="L20" s="93">
        <v>5000</v>
      </c>
      <c r="M20" s="6"/>
      <c r="N20" s="93">
        <v>4558703585</v>
      </c>
      <c r="O20" s="6"/>
      <c r="P20" s="93">
        <v>4403297952</v>
      </c>
      <c r="Q20" s="6"/>
      <c r="R20" s="93">
        <v>155405633</v>
      </c>
      <c r="V20" s="48">
        <v>1.14E-2</v>
      </c>
    </row>
    <row r="21" spans="2:52" ht="21.75" customHeight="1" x14ac:dyDescent="0.55000000000000004">
      <c r="B21" s="30" t="s">
        <v>151</v>
      </c>
      <c r="D21" s="93">
        <v>2196</v>
      </c>
      <c r="E21" s="6"/>
      <c r="F21" s="93">
        <v>1561801944</v>
      </c>
      <c r="G21" s="6"/>
      <c r="H21" s="93">
        <v>1464547663</v>
      </c>
      <c r="I21" s="6"/>
      <c r="J21" s="93">
        <v>97254281</v>
      </c>
      <c r="K21" s="6"/>
      <c r="L21" s="93">
        <v>2196</v>
      </c>
      <c r="M21" s="6"/>
      <c r="N21" s="93">
        <v>1561801944</v>
      </c>
      <c r="O21" s="6"/>
      <c r="P21" s="93">
        <v>1414428748</v>
      </c>
      <c r="Q21" s="6"/>
      <c r="R21" s="93">
        <v>147373196</v>
      </c>
      <c r="V21" s="48">
        <v>8.8999999999999999E-3</v>
      </c>
    </row>
    <row r="22" spans="2:52" ht="21.75" customHeight="1" x14ac:dyDescent="0.55000000000000004">
      <c r="B22" s="30" t="s">
        <v>231</v>
      </c>
      <c r="D22" s="93">
        <v>5000</v>
      </c>
      <c r="E22" s="6"/>
      <c r="F22" s="93">
        <v>4855439792</v>
      </c>
      <c r="G22" s="6"/>
      <c r="H22" s="93">
        <v>4792061281</v>
      </c>
      <c r="I22" s="6"/>
      <c r="J22" s="93">
        <v>63378511</v>
      </c>
      <c r="K22" s="6"/>
      <c r="L22" s="93">
        <v>5000</v>
      </c>
      <c r="M22" s="6"/>
      <c r="N22" s="93">
        <v>4855439792</v>
      </c>
      <c r="O22" s="6"/>
      <c r="P22" s="93">
        <v>4710353595</v>
      </c>
      <c r="Q22" s="6"/>
      <c r="R22" s="93">
        <v>145086197</v>
      </c>
      <c r="V22" s="48">
        <v>8.3999999999999995E-3</v>
      </c>
    </row>
    <row r="23" spans="2:52" ht="21.75" customHeight="1" x14ac:dyDescent="0.55000000000000004">
      <c r="B23" s="30" t="s">
        <v>245</v>
      </c>
      <c r="D23" s="93">
        <v>40000</v>
      </c>
      <c r="E23" s="6"/>
      <c r="F23" s="93">
        <v>4413184380</v>
      </c>
      <c r="G23" s="6"/>
      <c r="H23" s="93">
        <v>4285691620</v>
      </c>
      <c r="I23" s="6"/>
      <c r="J23" s="93">
        <v>127492760</v>
      </c>
      <c r="K23" s="6"/>
      <c r="L23" s="93">
        <v>40000</v>
      </c>
      <c r="M23" s="6"/>
      <c r="N23" s="93">
        <v>4413184380</v>
      </c>
      <c r="O23" s="6"/>
      <c r="P23" s="93">
        <v>4285691620</v>
      </c>
      <c r="Q23" s="6"/>
      <c r="R23" s="93">
        <v>127492760</v>
      </c>
      <c r="V23" s="48">
        <v>7.9000000000000008E-3</v>
      </c>
    </row>
    <row r="24" spans="2:52" ht="21.75" customHeight="1" x14ac:dyDescent="0.55000000000000004">
      <c r="B24" s="30" t="s">
        <v>198</v>
      </c>
      <c r="D24" s="93">
        <v>2000</v>
      </c>
      <c r="E24" s="6"/>
      <c r="F24" s="93">
        <v>1940142285</v>
      </c>
      <c r="G24" s="6"/>
      <c r="H24" s="93">
        <v>1879835459</v>
      </c>
      <c r="I24" s="6"/>
      <c r="J24" s="93">
        <v>60306826</v>
      </c>
      <c r="K24" s="6"/>
      <c r="L24" s="93">
        <v>2000</v>
      </c>
      <c r="M24" s="6"/>
      <c r="N24" s="93">
        <v>1940142285</v>
      </c>
      <c r="O24" s="6"/>
      <c r="P24" s="93">
        <v>1817269847</v>
      </c>
      <c r="Q24" s="6"/>
      <c r="R24" s="93">
        <v>122872438</v>
      </c>
      <c r="V24" s="48">
        <v>7.7999999999999996E-3</v>
      </c>
    </row>
    <row r="25" spans="2:52" ht="21.75" customHeight="1" x14ac:dyDescent="0.55000000000000004">
      <c r="B25" s="30" t="s">
        <v>208</v>
      </c>
      <c r="D25" s="93">
        <v>5000</v>
      </c>
      <c r="E25" s="6"/>
      <c r="F25" s="93">
        <v>4679076763</v>
      </c>
      <c r="G25" s="6"/>
      <c r="H25" s="93">
        <v>4610164256</v>
      </c>
      <c r="I25" s="6"/>
      <c r="J25" s="93">
        <v>68912507</v>
      </c>
      <c r="K25" s="6"/>
      <c r="L25" s="93">
        <v>5000</v>
      </c>
      <c r="M25" s="6"/>
      <c r="N25" s="93">
        <v>4679076763</v>
      </c>
      <c r="O25" s="6"/>
      <c r="P25" s="93">
        <v>4578329670</v>
      </c>
      <c r="Q25" s="6"/>
      <c r="R25" s="93">
        <v>100747093</v>
      </c>
      <c r="V25" s="48">
        <v>6.6E-3</v>
      </c>
    </row>
    <row r="26" spans="2:52" ht="21.75" customHeight="1" x14ac:dyDescent="0.55000000000000004">
      <c r="B26" s="30" t="s">
        <v>103</v>
      </c>
      <c r="D26" s="93">
        <v>1100</v>
      </c>
      <c r="E26" s="6"/>
      <c r="F26" s="93">
        <v>812163168</v>
      </c>
      <c r="G26" s="6"/>
      <c r="H26" s="93">
        <v>759082323</v>
      </c>
      <c r="I26" s="6"/>
      <c r="J26" s="93">
        <v>53080845</v>
      </c>
      <c r="K26" s="6"/>
      <c r="L26" s="93">
        <v>1100</v>
      </c>
      <c r="M26" s="6"/>
      <c r="N26" s="93">
        <v>812163168</v>
      </c>
      <c r="O26" s="6"/>
      <c r="P26" s="93">
        <v>740635193</v>
      </c>
      <c r="Q26" s="6"/>
      <c r="R26" s="93">
        <v>71527975</v>
      </c>
      <c r="V26" s="48">
        <v>5.1000000000000004E-3</v>
      </c>
    </row>
    <row r="27" spans="2:52" ht="21.75" customHeight="1" x14ac:dyDescent="0.55000000000000004">
      <c r="B27" s="30" t="s">
        <v>101</v>
      </c>
      <c r="D27" s="93">
        <v>2810</v>
      </c>
      <c r="E27" s="6"/>
      <c r="F27" s="93">
        <v>2135176399</v>
      </c>
      <c r="G27" s="6"/>
      <c r="H27" s="93">
        <v>1984806838</v>
      </c>
      <c r="I27" s="6"/>
      <c r="J27" s="93">
        <v>150369561</v>
      </c>
      <c r="K27" s="6"/>
      <c r="L27" s="93">
        <v>2810</v>
      </c>
      <c r="M27" s="6"/>
      <c r="N27" s="93">
        <v>2135176399</v>
      </c>
      <c r="O27" s="6"/>
      <c r="P27" s="93">
        <v>2065204332</v>
      </c>
      <c r="Q27" s="6"/>
      <c r="R27" s="93">
        <v>69972067</v>
      </c>
      <c r="V27" s="48">
        <v>4.1000000000000003E-3</v>
      </c>
    </row>
    <row r="28" spans="2:52" ht="21.75" customHeight="1" x14ac:dyDescent="0.55000000000000004">
      <c r="B28" s="30" t="s">
        <v>98</v>
      </c>
      <c r="D28" s="93">
        <v>2500</v>
      </c>
      <c r="E28" s="6"/>
      <c r="F28" s="93">
        <v>1870013498</v>
      </c>
      <c r="G28" s="6"/>
      <c r="H28" s="93">
        <v>1825669037</v>
      </c>
      <c r="I28" s="6"/>
      <c r="J28" s="93">
        <v>44344461</v>
      </c>
      <c r="K28" s="6"/>
      <c r="L28" s="93">
        <v>2500</v>
      </c>
      <c r="M28" s="6"/>
      <c r="N28" s="93">
        <v>1870013498</v>
      </c>
      <c r="O28" s="6"/>
      <c r="P28" s="93">
        <v>1832417061</v>
      </c>
      <c r="Q28" s="6"/>
      <c r="R28" s="93">
        <v>37596437</v>
      </c>
      <c r="V28" s="48">
        <v>2.7000000000000001E-3</v>
      </c>
    </row>
    <row r="29" spans="2:52" ht="21.75" customHeight="1" x14ac:dyDescent="0.55000000000000004">
      <c r="B29" s="30" t="s">
        <v>155</v>
      </c>
      <c r="D29" s="93">
        <v>464</v>
      </c>
      <c r="E29" s="6"/>
      <c r="F29" s="93">
        <v>1825123</v>
      </c>
      <c r="G29" s="6"/>
      <c r="H29" s="93">
        <v>1825123</v>
      </c>
      <c r="I29" s="6"/>
      <c r="J29" s="93">
        <v>0</v>
      </c>
      <c r="K29" s="6"/>
      <c r="L29" s="93">
        <v>464</v>
      </c>
      <c r="M29" s="6"/>
      <c r="N29" s="93">
        <v>1825123</v>
      </c>
      <c r="O29" s="6"/>
      <c r="P29" s="93">
        <v>1825123</v>
      </c>
      <c r="Q29" s="6"/>
      <c r="R29" s="93">
        <v>0</v>
      </c>
      <c r="V29" s="48">
        <v>1.6999999999999999E-3</v>
      </c>
    </row>
    <row r="30" spans="2:52" ht="21.75" customHeight="1" x14ac:dyDescent="0.55000000000000004">
      <c r="B30" s="30" t="s">
        <v>152</v>
      </c>
      <c r="D30" s="93">
        <v>36434</v>
      </c>
      <c r="E30" s="6"/>
      <c r="F30" s="93">
        <v>2897377416</v>
      </c>
      <c r="G30" s="6"/>
      <c r="H30" s="93">
        <v>3686912761</v>
      </c>
      <c r="I30" s="6"/>
      <c r="J30" s="93">
        <v>-789535345</v>
      </c>
      <c r="K30" s="6"/>
      <c r="L30" s="93">
        <v>36434</v>
      </c>
      <c r="M30" s="6"/>
      <c r="N30" s="93">
        <v>2897377416</v>
      </c>
      <c r="O30" s="6"/>
      <c r="P30" s="93">
        <v>2920918607</v>
      </c>
      <c r="Q30" s="6"/>
      <c r="R30" s="93">
        <v>-23541191</v>
      </c>
      <c r="V30" s="48">
        <v>1.4E-3</v>
      </c>
    </row>
    <row r="31" spans="2:52" ht="21.75" customHeight="1" x14ac:dyDescent="0.55000000000000004">
      <c r="B31" s="30" t="s">
        <v>203</v>
      </c>
      <c r="D31" s="93">
        <v>100000</v>
      </c>
      <c r="E31" s="6"/>
      <c r="F31" s="93">
        <v>802198350</v>
      </c>
      <c r="G31" s="6"/>
      <c r="H31" s="93">
        <v>1209293298</v>
      </c>
      <c r="I31" s="6"/>
      <c r="J31" s="93">
        <v>-407094948</v>
      </c>
      <c r="K31" s="6"/>
      <c r="L31" s="93">
        <v>100000</v>
      </c>
      <c r="M31" s="6"/>
      <c r="N31" s="93">
        <v>802198350</v>
      </c>
      <c r="O31" s="6"/>
      <c r="P31" s="93">
        <v>905599911</v>
      </c>
      <c r="Q31" s="6"/>
      <c r="R31" s="93">
        <v>-103401561</v>
      </c>
      <c r="V31" s="48">
        <v>6.9999999999999999E-4</v>
      </c>
      <c r="AJ31" s="30"/>
      <c r="AL31" s="93"/>
      <c r="AM31" s="6"/>
      <c r="AN31" s="93"/>
      <c r="AO31" s="6"/>
      <c r="AP31" s="93"/>
      <c r="AQ31" s="6"/>
      <c r="AR31" s="93"/>
      <c r="AS31" s="6"/>
      <c r="AT31" s="93"/>
      <c r="AU31" s="6"/>
      <c r="AV31" s="93"/>
      <c r="AW31" s="6"/>
      <c r="AX31" s="93"/>
      <c r="AY31" s="6"/>
      <c r="AZ31" s="93"/>
    </row>
    <row r="32" spans="2:52" ht="21.75" customHeight="1" x14ac:dyDescent="0.55000000000000004">
      <c r="B32" s="30" t="s">
        <v>178</v>
      </c>
      <c r="D32" s="93">
        <v>520000</v>
      </c>
      <c r="E32" s="6"/>
      <c r="F32" s="93">
        <v>5329300860</v>
      </c>
      <c r="G32" s="6"/>
      <c r="H32" s="93">
        <v>7045428780</v>
      </c>
      <c r="I32" s="6"/>
      <c r="J32" s="93">
        <v>-1716127920</v>
      </c>
      <c r="K32" s="6"/>
      <c r="L32" s="93">
        <v>520000</v>
      </c>
      <c r="M32" s="6"/>
      <c r="N32" s="93">
        <v>5329300860</v>
      </c>
      <c r="O32" s="6"/>
      <c r="P32" s="93">
        <v>5716980360</v>
      </c>
      <c r="Q32" s="6"/>
      <c r="R32" s="93">
        <v>-387679500</v>
      </c>
      <c r="V32" s="48">
        <v>0</v>
      </c>
      <c r="AJ32" s="30"/>
      <c r="AL32" s="93"/>
      <c r="AM32" s="6"/>
      <c r="AN32" s="93"/>
      <c r="AO32" s="6"/>
      <c r="AP32" s="93"/>
      <c r="AQ32" s="6"/>
      <c r="AR32" s="93"/>
      <c r="AS32" s="6"/>
      <c r="AT32" s="93"/>
      <c r="AU32" s="6"/>
      <c r="AV32" s="93"/>
      <c r="AW32" s="6"/>
      <c r="AX32" s="93"/>
      <c r="AY32" s="6"/>
      <c r="AZ32" s="93"/>
    </row>
    <row r="33" spans="2:52" ht="21.75" customHeight="1" x14ac:dyDescent="0.55000000000000004">
      <c r="B33" s="30" t="s">
        <v>230</v>
      </c>
      <c r="D33" s="93">
        <v>150000</v>
      </c>
      <c r="E33" s="6"/>
      <c r="F33" s="93">
        <v>4892217075</v>
      </c>
      <c r="G33" s="6"/>
      <c r="H33" s="93">
        <v>5319824389</v>
      </c>
      <c r="I33" s="6"/>
      <c r="J33" s="93">
        <v>-427607314</v>
      </c>
      <c r="K33" s="6"/>
      <c r="L33" s="93">
        <v>150000</v>
      </c>
      <c r="M33" s="6"/>
      <c r="N33" s="93">
        <v>4892217075</v>
      </c>
      <c r="O33" s="6"/>
      <c r="P33" s="93">
        <v>5348283157</v>
      </c>
      <c r="Q33" s="6"/>
      <c r="R33" s="93">
        <v>-456066082</v>
      </c>
      <c r="V33" s="48"/>
      <c r="AJ33" s="30"/>
      <c r="AL33" s="93"/>
      <c r="AM33" s="6"/>
      <c r="AN33" s="93"/>
      <c r="AO33" s="6"/>
      <c r="AP33" s="93"/>
      <c r="AQ33" s="6"/>
      <c r="AR33" s="93"/>
      <c r="AS33" s="6"/>
      <c r="AT33" s="93"/>
      <c r="AU33" s="6"/>
      <c r="AV33" s="93"/>
      <c r="AW33" s="6"/>
      <c r="AX33" s="93"/>
      <c r="AY33" s="6"/>
      <c r="AZ33" s="93"/>
    </row>
    <row r="34" spans="2:52" ht="21.75" customHeight="1" x14ac:dyDescent="0.55000000000000004">
      <c r="B34" s="30" t="s">
        <v>14</v>
      </c>
      <c r="D34" s="93">
        <v>1132075</v>
      </c>
      <c r="E34" s="6"/>
      <c r="F34" s="93">
        <v>5581682202</v>
      </c>
      <c r="G34" s="6"/>
      <c r="H34" s="93">
        <v>6369419610</v>
      </c>
      <c r="I34" s="6"/>
      <c r="J34" s="93">
        <v>-787737407</v>
      </c>
      <c r="K34" s="6"/>
      <c r="L34" s="93">
        <v>1132075</v>
      </c>
      <c r="M34" s="6"/>
      <c r="N34" s="93">
        <v>5581682202</v>
      </c>
      <c r="O34" s="6"/>
      <c r="P34" s="93">
        <v>6628247615</v>
      </c>
      <c r="Q34" s="6"/>
      <c r="R34" s="93">
        <v>-1046565412</v>
      </c>
      <c r="V34" s="48"/>
      <c r="AJ34" s="30"/>
      <c r="AL34" s="93"/>
      <c r="AM34" s="6"/>
      <c r="AN34" s="93"/>
      <c r="AO34" s="6"/>
      <c r="AP34" s="93"/>
      <c r="AQ34" s="6"/>
      <c r="AR34" s="93"/>
      <c r="AS34" s="6"/>
      <c r="AT34" s="93"/>
      <c r="AU34" s="6"/>
      <c r="AV34" s="93"/>
      <c r="AW34" s="6"/>
      <c r="AX34" s="93"/>
      <c r="AY34" s="6"/>
      <c r="AZ34" s="93"/>
    </row>
    <row r="35" spans="2:52" ht="21.75" customHeight="1" x14ac:dyDescent="0.55000000000000004">
      <c r="B35" s="30" t="s">
        <v>244</v>
      </c>
      <c r="D35" s="93">
        <v>2200000</v>
      </c>
      <c r="E35" s="6"/>
      <c r="F35" s="93">
        <v>9497750130</v>
      </c>
      <c r="G35" s="6"/>
      <c r="H35" s="93">
        <v>10625214088</v>
      </c>
      <c r="I35" s="6"/>
      <c r="J35" s="93">
        <v>-1127463958</v>
      </c>
      <c r="K35" s="6"/>
      <c r="L35" s="93">
        <v>2200000</v>
      </c>
      <c r="M35" s="6"/>
      <c r="N35" s="93">
        <v>9497750130</v>
      </c>
      <c r="O35" s="6"/>
      <c r="P35" s="93">
        <v>10625214088</v>
      </c>
      <c r="Q35" s="6"/>
      <c r="R35" s="93">
        <v>-1127463958</v>
      </c>
      <c r="V35" s="48"/>
      <c r="AJ35" s="30"/>
      <c r="AL35" s="93"/>
      <c r="AM35" s="6"/>
      <c r="AN35" s="93"/>
      <c r="AO35" s="6"/>
      <c r="AP35" s="93"/>
      <c r="AQ35" s="6"/>
      <c r="AR35" s="93"/>
      <c r="AS35" s="6"/>
      <c r="AT35" s="93"/>
      <c r="AU35" s="6"/>
      <c r="AV35" s="93"/>
      <c r="AW35" s="6"/>
      <c r="AX35" s="93"/>
      <c r="AY35" s="6"/>
      <c r="AZ35" s="93"/>
    </row>
    <row r="36" spans="2:52" ht="21.75" customHeight="1" x14ac:dyDescent="0.55000000000000004">
      <c r="B36" s="30" t="s">
        <v>229</v>
      </c>
      <c r="D36" s="93">
        <v>200000</v>
      </c>
      <c r="E36" s="6"/>
      <c r="F36" s="93">
        <v>7982221500</v>
      </c>
      <c r="G36" s="6"/>
      <c r="H36" s="93">
        <v>9092111753</v>
      </c>
      <c r="I36" s="6"/>
      <c r="J36" s="93">
        <v>-1109890253</v>
      </c>
      <c r="K36" s="6"/>
      <c r="L36" s="93">
        <v>200000</v>
      </c>
      <c r="M36" s="6"/>
      <c r="N36" s="93">
        <v>7982221500</v>
      </c>
      <c r="O36" s="6"/>
      <c r="P36" s="93">
        <v>9123132452</v>
      </c>
      <c r="Q36" s="6"/>
      <c r="R36" s="93">
        <v>-1140910952</v>
      </c>
      <c r="V36" s="48"/>
      <c r="AJ36" s="30"/>
      <c r="AL36" s="93"/>
      <c r="AM36" s="6"/>
      <c r="AN36" s="93"/>
      <c r="AO36" s="6"/>
      <c r="AP36" s="93"/>
      <c r="AQ36" s="6"/>
      <c r="AR36" s="93"/>
      <c r="AS36" s="6"/>
      <c r="AT36" s="93"/>
      <c r="AU36" s="6"/>
      <c r="AV36" s="93"/>
      <c r="AW36" s="6"/>
      <c r="AX36" s="93"/>
      <c r="AY36" s="6"/>
      <c r="AZ36" s="93"/>
    </row>
    <row r="37" spans="2:52" ht="21.75" customHeight="1" x14ac:dyDescent="0.55000000000000004">
      <c r="B37" s="30" t="s">
        <v>194</v>
      </c>
      <c r="D37" s="93">
        <v>27000</v>
      </c>
      <c r="E37" s="6"/>
      <c r="F37" s="93">
        <v>3391151872</v>
      </c>
      <c r="G37" s="6"/>
      <c r="H37" s="93">
        <v>3509791737</v>
      </c>
      <c r="I37" s="6"/>
      <c r="J37" s="93">
        <v>-118639864</v>
      </c>
      <c r="K37" s="6"/>
      <c r="L37" s="93">
        <v>27000</v>
      </c>
      <c r="M37" s="6"/>
      <c r="N37" s="93">
        <v>3391151872</v>
      </c>
      <c r="O37" s="6"/>
      <c r="P37" s="93">
        <v>5005538772</v>
      </c>
      <c r="Q37" s="6"/>
      <c r="R37" s="93">
        <v>-1614386899</v>
      </c>
      <c r="V37" s="48"/>
      <c r="AJ37" s="30"/>
      <c r="AL37" s="93"/>
      <c r="AM37" s="6"/>
      <c r="AN37" s="93"/>
      <c r="AO37" s="6"/>
      <c r="AP37" s="93"/>
      <c r="AQ37" s="6"/>
      <c r="AR37" s="93"/>
      <c r="AS37" s="6"/>
      <c r="AT37" s="93"/>
      <c r="AU37" s="6"/>
      <c r="AV37" s="93"/>
      <c r="AW37" s="6"/>
      <c r="AX37" s="93"/>
      <c r="AY37" s="6"/>
      <c r="AZ37" s="93"/>
    </row>
    <row r="38" spans="2:52" ht="21.75" customHeight="1" x14ac:dyDescent="0.55000000000000004">
      <c r="B38" s="30" t="s">
        <v>180</v>
      </c>
      <c r="D38" s="93">
        <v>400000</v>
      </c>
      <c r="E38" s="6"/>
      <c r="F38" s="93">
        <v>8556782400</v>
      </c>
      <c r="G38" s="6"/>
      <c r="H38" s="93">
        <v>11884861800</v>
      </c>
      <c r="I38" s="6"/>
      <c r="J38" s="93">
        <v>-3328079400</v>
      </c>
      <c r="K38" s="6"/>
      <c r="L38" s="93">
        <v>400000</v>
      </c>
      <c r="M38" s="6"/>
      <c r="N38" s="93">
        <v>8556782400</v>
      </c>
      <c r="O38" s="6"/>
      <c r="P38" s="93">
        <v>12815292600</v>
      </c>
      <c r="Q38" s="6"/>
      <c r="R38" s="93">
        <v>-4258510200</v>
      </c>
      <c r="V38" s="48">
        <v>0</v>
      </c>
      <c r="AJ38" s="30"/>
      <c r="AL38" s="93"/>
      <c r="AM38" s="6"/>
      <c r="AN38" s="93"/>
      <c r="AO38" s="6"/>
      <c r="AP38" s="93"/>
      <c r="AQ38" s="6"/>
      <c r="AR38" s="93"/>
      <c r="AS38" s="6"/>
      <c r="AT38" s="93"/>
      <c r="AU38" s="6"/>
      <c r="AV38" s="93"/>
      <c r="AW38" s="6"/>
      <c r="AX38" s="93"/>
      <c r="AY38" s="6"/>
      <c r="AZ38" s="93"/>
    </row>
    <row r="39" spans="2:52" ht="21.75" customHeight="1" x14ac:dyDescent="0.55000000000000004">
      <c r="D39" s="93"/>
      <c r="E39" s="6"/>
      <c r="F39" s="93"/>
      <c r="G39" s="6"/>
      <c r="H39" s="93"/>
      <c r="I39" s="6"/>
      <c r="J39" s="93"/>
      <c r="K39" s="6"/>
      <c r="L39" s="93">
        <v>0</v>
      </c>
      <c r="M39" s="6"/>
      <c r="N39" s="93"/>
      <c r="O39" s="6"/>
      <c r="P39" s="93"/>
      <c r="Q39" s="6"/>
      <c r="R39" s="93"/>
      <c r="V39" s="48">
        <v>-2.8E-3</v>
      </c>
      <c r="AJ39" s="30"/>
      <c r="AL39" s="93"/>
      <c r="AM39" s="6"/>
      <c r="AN39" s="93"/>
      <c r="AO39" s="6"/>
      <c r="AP39" s="93"/>
      <c r="AQ39" s="6"/>
      <c r="AR39" s="93"/>
      <c r="AS39" s="6"/>
      <c r="AT39" s="93"/>
      <c r="AU39" s="6"/>
      <c r="AV39" s="93"/>
      <c r="AW39" s="6"/>
      <c r="AX39" s="93"/>
      <c r="AY39" s="6"/>
      <c r="AZ39" s="93"/>
    </row>
    <row r="40" spans="2:52" ht="21.75" thickBot="1" x14ac:dyDescent="0.6">
      <c r="B40" s="47" t="s">
        <v>84</v>
      </c>
      <c r="D40" s="94">
        <f>SUM(D10:D38)</f>
        <v>5523170</v>
      </c>
      <c r="E40" s="6"/>
      <c r="F40" s="94">
        <f>SUM(F10:F38)</f>
        <v>237596351785</v>
      </c>
      <c r="G40" s="6"/>
      <c r="H40" s="94">
        <f>SUM(H10:H38)</f>
        <v>238796040363</v>
      </c>
      <c r="I40" s="6"/>
      <c r="J40" s="94">
        <f>SUM(J10:J38)</f>
        <v>-1199688576</v>
      </c>
      <c r="K40" s="6"/>
      <c r="L40" s="94">
        <f>SUM(L10:L39)</f>
        <v>5523170</v>
      </c>
      <c r="M40" s="6"/>
      <c r="N40" s="94">
        <f>SUM(N10:N38)</f>
        <v>237596351785</v>
      </c>
      <c r="O40" s="6"/>
      <c r="P40" s="94">
        <f>SUM(P10:P38)</f>
        <v>228268456981</v>
      </c>
      <c r="Q40" s="6"/>
      <c r="R40" s="94">
        <f>SUM(R10:R38)</f>
        <v>9327894806</v>
      </c>
      <c r="V40" s="48">
        <v>-6.1000000000000004E-3</v>
      </c>
      <c r="AJ40" s="30"/>
      <c r="AL40" s="93"/>
      <c r="AM40" s="6"/>
      <c r="AN40" s="93"/>
      <c r="AO40" s="6"/>
      <c r="AP40" s="93"/>
      <c r="AQ40" s="6"/>
      <c r="AR40" s="93"/>
      <c r="AS40" s="6"/>
      <c r="AT40" s="93"/>
      <c r="AU40" s="6"/>
      <c r="AV40" s="93"/>
      <c r="AW40" s="6"/>
      <c r="AX40" s="93"/>
      <c r="AY40" s="6"/>
      <c r="AZ40" s="93"/>
    </row>
    <row r="41" spans="2:52" ht="21.75" thickTop="1" x14ac:dyDescent="0.55000000000000004">
      <c r="AJ41" s="30"/>
      <c r="AL41" s="93"/>
      <c r="AM41" s="6"/>
      <c r="AN41" s="93"/>
      <c r="AO41" s="6"/>
      <c r="AP41" s="93"/>
      <c r="AQ41" s="6"/>
      <c r="AR41" s="93"/>
      <c r="AS41" s="6"/>
      <c r="AT41" s="93"/>
      <c r="AU41" s="6"/>
      <c r="AV41" s="93"/>
      <c r="AW41" s="6"/>
      <c r="AX41" s="93"/>
      <c r="AY41" s="6"/>
      <c r="AZ41" s="93"/>
    </row>
    <row r="42" spans="2:52" ht="30" x14ac:dyDescent="0.75">
      <c r="J42" s="58">
        <v>12</v>
      </c>
      <c r="L42" s="29"/>
      <c r="V42" s="4">
        <f>SUM(V10:V40)</f>
        <v>0.38339999999999996</v>
      </c>
      <c r="AJ42" s="30"/>
      <c r="AL42" s="93"/>
      <c r="AM42" s="6"/>
      <c r="AN42" s="93"/>
      <c r="AO42" s="6"/>
      <c r="AP42" s="93"/>
      <c r="AQ42" s="6"/>
      <c r="AR42" s="93"/>
      <c r="AS42" s="6"/>
      <c r="AT42" s="93"/>
      <c r="AU42" s="6"/>
      <c r="AV42" s="93"/>
      <c r="AW42" s="6"/>
      <c r="AX42" s="93"/>
      <c r="AY42" s="6"/>
      <c r="AZ42" s="93"/>
    </row>
    <row r="43" spans="2:52" x14ac:dyDescent="0.55000000000000004">
      <c r="AJ43" s="30"/>
      <c r="AL43" s="93"/>
      <c r="AM43" s="6"/>
      <c r="AN43" s="93"/>
      <c r="AO43" s="6"/>
      <c r="AP43" s="93"/>
      <c r="AQ43" s="6"/>
      <c r="AR43" s="93"/>
      <c r="AS43" s="6"/>
      <c r="AT43" s="93"/>
      <c r="AU43" s="6"/>
      <c r="AV43" s="93"/>
      <c r="AW43" s="6"/>
      <c r="AX43" s="93"/>
      <c r="AY43" s="6"/>
      <c r="AZ43" s="93"/>
    </row>
    <row r="44" spans="2:52" x14ac:dyDescent="0.55000000000000004">
      <c r="AJ44" s="30"/>
      <c r="AL44" s="93"/>
      <c r="AM44" s="6"/>
      <c r="AN44" s="93"/>
      <c r="AO44" s="6"/>
      <c r="AP44" s="93"/>
      <c r="AQ44" s="6"/>
      <c r="AR44" s="93"/>
      <c r="AS44" s="6"/>
      <c r="AT44" s="93"/>
      <c r="AU44" s="6"/>
      <c r="AV44" s="93"/>
      <c r="AW44" s="6"/>
      <c r="AX44" s="93"/>
      <c r="AY44" s="6"/>
      <c r="AZ44" s="93"/>
    </row>
    <row r="45" spans="2:52" x14ac:dyDescent="0.55000000000000004">
      <c r="AJ45" s="30"/>
      <c r="AL45" s="93"/>
      <c r="AM45" s="6"/>
      <c r="AN45" s="93"/>
      <c r="AO45" s="6"/>
      <c r="AP45" s="93"/>
      <c r="AQ45" s="6"/>
      <c r="AR45" s="93"/>
      <c r="AS45" s="6"/>
      <c r="AT45" s="93"/>
      <c r="AU45" s="6"/>
      <c r="AV45" s="93"/>
      <c r="AW45" s="6"/>
      <c r="AX45" s="93"/>
      <c r="AY45" s="6"/>
      <c r="AZ45" s="93"/>
    </row>
    <row r="46" spans="2:52" x14ac:dyDescent="0.55000000000000004">
      <c r="AJ46" s="30"/>
      <c r="AL46" s="93"/>
      <c r="AM46" s="6"/>
      <c r="AN46" s="93"/>
      <c r="AO46" s="6"/>
      <c r="AP46" s="93"/>
      <c r="AQ46" s="6"/>
      <c r="AR46" s="93"/>
      <c r="AS46" s="6"/>
      <c r="AT46" s="93"/>
      <c r="AU46" s="6"/>
      <c r="AV46" s="93"/>
      <c r="AW46" s="6"/>
      <c r="AX46" s="93"/>
      <c r="AY46" s="6"/>
      <c r="AZ46" s="93"/>
    </row>
    <row r="47" spans="2:52" x14ac:dyDescent="0.55000000000000004">
      <c r="AJ47" s="30"/>
      <c r="AL47" s="93"/>
      <c r="AM47" s="6"/>
      <c r="AN47" s="93"/>
      <c r="AO47" s="6"/>
      <c r="AP47" s="93"/>
      <c r="AQ47" s="6"/>
      <c r="AR47" s="93"/>
      <c r="AS47" s="6"/>
      <c r="AT47" s="93"/>
      <c r="AU47" s="6"/>
      <c r="AV47" s="93"/>
      <c r="AW47" s="6"/>
      <c r="AX47" s="93"/>
      <c r="AY47" s="6"/>
      <c r="AZ47" s="93"/>
    </row>
    <row r="48" spans="2:52" x14ac:dyDescent="0.55000000000000004">
      <c r="AJ48" s="30"/>
      <c r="AL48" s="93"/>
      <c r="AM48" s="6"/>
      <c r="AN48" s="93"/>
      <c r="AO48" s="6"/>
      <c r="AP48" s="93"/>
      <c r="AQ48" s="6"/>
      <c r="AR48" s="93"/>
      <c r="AS48" s="6"/>
      <c r="AT48" s="93"/>
      <c r="AU48" s="6"/>
      <c r="AV48" s="93"/>
      <c r="AW48" s="6"/>
      <c r="AX48" s="93"/>
      <c r="AY48" s="6"/>
      <c r="AZ48" s="93"/>
    </row>
    <row r="49" spans="36:52" x14ac:dyDescent="0.55000000000000004">
      <c r="AJ49" s="30"/>
      <c r="AL49" s="93"/>
      <c r="AM49" s="6"/>
      <c r="AN49" s="93"/>
      <c r="AO49" s="6"/>
      <c r="AP49" s="93"/>
      <c r="AQ49" s="6"/>
      <c r="AR49" s="93"/>
      <c r="AS49" s="6"/>
      <c r="AT49" s="93"/>
      <c r="AU49" s="6"/>
      <c r="AV49" s="93"/>
      <c r="AW49" s="6"/>
      <c r="AX49" s="93"/>
      <c r="AY49" s="6"/>
      <c r="AZ49" s="93"/>
    </row>
    <row r="50" spans="36:52" x14ac:dyDescent="0.55000000000000004">
      <c r="AJ50" s="30"/>
      <c r="AL50" s="93"/>
      <c r="AM50" s="6"/>
      <c r="AN50" s="93"/>
      <c r="AO50" s="6"/>
      <c r="AP50" s="93"/>
      <c r="AQ50" s="6"/>
      <c r="AR50" s="93"/>
      <c r="AS50" s="6"/>
      <c r="AT50" s="93"/>
      <c r="AU50" s="6"/>
      <c r="AV50" s="93"/>
      <c r="AW50" s="6"/>
      <c r="AX50" s="93"/>
      <c r="AY50" s="6"/>
      <c r="AZ50" s="93"/>
    </row>
    <row r="51" spans="36:52" x14ac:dyDescent="0.55000000000000004">
      <c r="AJ51" s="30"/>
      <c r="AL51" s="93"/>
      <c r="AM51" s="6"/>
      <c r="AN51" s="93"/>
      <c r="AO51" s="6"/>
      <c r="AP51" s="93"/>
      <c r="AQ51" s="6"/>
      <c r="AR51" s="93"/>
      <c r="AS51" s="6"/>
      <c r="AT51" s="93"/>
      <c r="AU51" s="6"/>
      <c r="AV51" s="93"/>
      <c r="AW51" s="6"/>
      <c r="AX51" s="93"/>
      <c r="AY51" s="6"/>
      <c r="AZ51" s="93"/>
    </row>
    <row r="52" spans="36:52" x14ac:dyDescent="0.55000000000000004">
      <c r="AJ52" s="30"/>
      <c r="AL52" s="93"/>
      <c r="AM52" s="6"/>
      <c r="AN52" s="93"/>
      <c r="AO52" s="6"/>
      <c r="AP52" s="93"/>
      <c r="AQ52" s="6"/>
      <c r="AR52" s="93"/>
      <c r="AS52" s="6"/>
      <c r="AT52" s="93"/>
      <c r="AU52" s="6"/>
      <c r="AV52" s="93"/>
      <c r="AW52" s="6"/>
      <c r="AX52" s="93"/>
      <c r="AY52" s="6"/>
      <c r="AZ52" s="93"/>
    </row>
    <row r="53" spans="36:52" x14ac:dyDescent="0.55000000000000004">
      <c r="AJ53" s="30"/>
      <c r="AL53" s="93"/>
      <c r="AM53" s="6"/>
      <c r="AN53" s="93"/>
      <c r="AO53" s="6"/>
      <c r="AP53" s="93"/>
      <c r="AQ53" s="6"/>
      <c r="AR53" s="93"/>
      <c r="AS53" s="6"/>
      <c r="AT53" s="93"/>
      <c r="AU53" s="6"/>
      <c r="AV53" s="93"/>
      <c r="AW53" s="6"/>
      <c r="AX53" s="93"/>
      <c r="AY53" s="6"/>
      <c r="AZ53" s="93"/>
    </row>
    <row r="54" spans="36:52" x14ac:dyDescent="0.55000000000000004">
      <c r="AJ54" s="30"/>
      <c r="AL54" s="93"/>
      <c r="AM54" s="6"/>
      <c r="AN54" s="93"/>
      <c r="AO54" s="6"/>
      <c r="AP54" s="93"/>
      <c r="AQ54" s="6"/>
      <c r="AR54" s="93"/>
      <c r="AS54" s="6"/>
      <c r="AT54" s="93"/>
      <c r="AU54" s="6"/>
      <c r="AV54" s="93"/>
      <c r="AW54" s="6"/>
      <c r="AX54" s="93"/>
      <c r="AY54" s="6"/>
      <c r="AZ54" s="93"/>
    </row>
    <row r="55" spans="36:52" x14ac:dyDescent="0.55000000000000004">
      <c r="AJ55" s="30"/>
      <c r="AL55" s="93"/>
      <c r="AM55" s="6"/>
      <c r="AN55" s="93"/>
      <c r="AO55" s="6"/>
      <c r="AP55" s="93"/>
      <c r="AQ55" s="6"/>
      <c r="AR55" s="93"/>
      <c r="AS55" s="6"/>
      <c r="AT55" s="93"/>
      <c r="AU55" s="6"/>
      <c r="AV55" s="93"/>
      <c r="AW55" s="6"/>
      <c r="AX55" s="93"/>
      <c r="AY55" s="6"/>
      <c r="AZ55" s="93"/>
    </row>
  </sheetData>
  <sortState xmlns:xlrd2="http://schemas.microsoft.com/office/spreadsheetml/2017/richdata2" ref="B10:R38">
    <sortCondition descending="1" ref="R10:R38"/>
  </sortState>
  <mergeCells count="14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" right="0.2" top="0.25" bottom="0.25" header="0.3" footer="0.3"/>
  <pageSetup paperSize="9" scale="5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AB42"/>
  <sheetViews>
    <sheetView rightToLeft="1" view="pageBreakPreview" topLeftCell="A10" zoomScale="70" zoomScaleNormal="85" zoomScaleSheetLayoutView="70" workbookViewId="0">
      <selection activeCell="R41" sqref="R41"/>
    </sheetView>
  </sheetViews>
  <sheetFormatPr defaultRowHeight="21" x14ac:dyDescent="0.55000000000000004"/>
  <cols>
    <col min="1" max="1" width="3.7109375" style="2" customWidth="1"/>
    <col min="2" max="2" width="32.7109375" style="2" customWidth="1"/>
    <col min="3" max="3" width="1" style="2" customWidth="1"/>
    <col min="4" max="4" width="11.42578125" style="2" bestFit="1" customWidth="1"/>
    <col min="5" max="5" width="1" style="2" customWidth="1"/>
    <col min="6" max="6" width="17.28515625" style="2" bestFit="1" customWidth="1"/>
    <col min="7" max="7" width="1" style="2" customWidth="1"/>
    <col min="8" max="8" width="17.28515625" style="2" bestFit="1" customWidth="1"/>
    <col min="9" max="9" width="1" style="2" customWidth="1"/>
    <col min="10" max="10" width="19" style="2" customWidth="1"/>
    <col min="11" max="11" width="1" style="2" customWidth="1"/>
    <col min="12" max="12" width="11.42578125" style="2" bestFit="1" customWidth="1"/>
    <col min="13" max="13" width="1" style="2" customWidth="1"/>
    <col min="14" max="14" width="17.28515625" style="2" bestFit="1" customWidth="1"/>
    <col min="15" max="15" width="1" style="2" customWidth="1"/>
    <col min="16" max="16" width="17.28515625" style="2" bestFit="1" customWidth="1"/>
    <col min="17" max="17" width="1" style="2" customWidth="1"/>
    <col min="18" max="18" width="19.42578125" style="2" customWidth="1"/>
    <col min="19" max="19" width="1" style="2" customWidth="1"/>
    <col min="20" max="20" width="9.140625" style="2" customWidth="1"/>
    <col min="21" max="16384" width="9.140625" style="2"/>
  </cols>
  <sheetData>
    <row r="2" spans="2:28" ht="30" x14ac:dyDescent="0.55000000000000004">
      <c r="B2" s="147" t="s">
        <v>124</v>
      </c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</row>
    <row r="3" spans="2:28" ht="30" x14ac:dyDescent="0.55000000000000004">
      <c r="B3" s="147" t="s">
        <v>48</v>
      </c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</row>
    <row r="4" spans="2:28" ht="30" x14ac:dyDescent="0.55000000000000004">
      <c r="B4" s="147" t="s">
        <v>242</v>
      </c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</row>
    <row r="6" spans="2:28" ht="30" x14ac:dyDescent="0.55000000000000004">
      <c r="B6" s="14" t="s">
        <v>120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0" x14ac:dyDescent="0.55000000000000004">
      <c r="B8" s="177" t="s">
        <v>1</v>
      </c>
      <c r="D8" s="147" t="s">
        <v>50</v>
      </c>
      <c r="E8" s="147" t="s">
        <v>50</v>
      </c>
      <c r="F8" s="147" t="s">
        <v>50</v>
      </c>
      <c r="G8" s="147" t="s">
        <v>50</v>
      </c>
      <c r="H8" s="147" t="s">
        <v>50</v>
      </c>
      <c r="I8" s="147" t="s">
        <v>50</v>
      </c>
      <c r="J8" s="147" t="s">
        <v>50</v>
      </c>
      <c r="L8" s="147" t="s">
        <v>51</v>
      </c>
      <c r="M8" s="147" t="s">
        <v>51</v>
      </c>
      <c r="N8" s="147" t="s">
        <v>51</v>
      </c>
      <c r="O8" s="147" t="s">
        <v>51</v>
      </c>
      <c r="P8" s="147" t="s">
        <v>51</v>
      </c>
      <c r="Q8" s="147" t="s">
        <v>51</v>
      </c>
      <c r="R8" s="147" t="s">
        <v>51</v>
      </c>
    </row>
    <row r="9" spans="2:28" s="4" customFormat="1" ht="63" customHeight="1" x14ac:dyDescent="0.55000000000000004">
      <c r="B9" s="177" t="s">
        <v>1</v>
      </c>
      <c r="D9" s="150" t="s">
        <v>5</v>
      </c>
      <c r="E9" s="45"/>
      <c r="F9" s="150" t="s">
        <v>65</v>
      </c>
      <c r="G9" s="45"/>
      <c r="H9" s="150" t="s">
        <v>66</v>
      </c>
      <c r="I9" s="45"/>
      <c r="J9" s="150" t="s">
        <v>68</v>
      </c>
      <c r="L9" s="150" t="s">
        <v>5</v>
      </c>
      <c r="M9" s="45"/>
      <c r="N9" s="150" t="s">
        <v>65</v>
      </c>
      <c r="O9" s="45"/>
      <c r="P9" s="150" t="s">
        <v>66</v>
      </c>
      <c r="Q9" s="45"/>
      <c r="R9" s="150" t="s">
        <v>68</v>
      </c>
    </row>
    <row r="10" spans="2:28" x14ac:dyDescent="0.55000000000000004">
      <c r="B10" s="41" t="s">
        <v>181</v>
      </c>
      <c r="D10" s="9">
        <v>93666</v>
      </c>
      <c r="F10" s="9">
        <v>1699825511</v>
      </c>
      <c r="H10" s="9">
        <v>897567743</v>
      </c>
      <c r="J10" s="9">
        <v>802257768</v>
      </c>
      <c r="L10" s="9">
        <v>574276</v>
      </c>
      <c r="N10" s="9">
        <v>8479711851</v>
      </c>
      <c r="P10" s="9">
        <v>5503081317</v>
      </c>
      <c r="R10" s="9">
        <v>2976630534</v>
      </c>
      <c r="V10" s="126">
        <v>6.5500000000000003E-2</v>
      </c>
    </row>
    <row r="11" spans="2:28" x14ac:dyDescent="0.55000000000000004">
      <c r="B11" s="2" t="s">
        <v>193</v>
      </c>
      <c r="D11" s="3">
        <v>0</v>
      </c>
      <c r="F11" s="3">
        <v>0</v>
      </c>
      <c r="H11" s="3">
        <v>0</v>
      </c>
      <c r="J11" s="3">
        <v>0</v>
      </c>
      <c r="L11" s="3">
        <v>857261</v>
      </c>
      <c r="N11" s="3">
        <v>12308514933</v>
      </c>
      <c r="P11" s="3">
        <v>10643482110</v>
      </c>
      <c r="R11" s="3">
        <v>1665032823</v>
      </c>
      <c r="V11" s="126"/>
    </row>
    <row r="12" spans="2:28" x14ac:dyDescent="0.55000000000000004">
      <c r="B12" s="2" t="s">
        <v>196</v>
      </c>
      <c r="D12" s="3">
        <v>500000</v>
      </c>
      <c r="F12" s="3">
        <v>4476360041</v>
      </c>
      <c r="H12" s="3">
        <v>3653133750</v>
      </c>
      <c r="J12" s="3">
        <v>823226291</v>
      </c>
      <c r="L12" s="3">
        <v>500000</v>
      </c>
      <c r="N12" s="3">
        <v>4476360041</v>
      </c>
      <c r="P12" s="3">
        <v>3653133750</v>
      </c>
      <c r="R12" s="3">
        <v>823226291</v>
      </c>
      <c r="V12" s="126"/>
    </row>
    <row r="13" spans="2:28" x14ac:dyDescent="0.55000000000000004">
      <c r="B13" s="2" t="s">
        <v>204</v>
      </c>
      <c r="D13" s="3">
        <v>209000</v>
      </c>
      <c r="F13" s="3">
        <v>5728788450</v>
      </c>
      <c r="H13" s="3">
        <v>5051921869</v>
      </c>
      <c r="J13" s="3">
        <v>676866581</v>
      </c>
      <c r="L13" s="3">
        <v>209000</v>
      </c>
      <c r="N13" s="3">
        <v>5728788450</v>
      </c>
      <c r="P13" s="3">
        <v>5051921869</v>
      </c>
      <c r="R13" s="3">
        <v>676866581</v>
      </c>
      <c r="V13" s="126"/>
    </row>
    <row r="14" spans="2:28" x14ac:dyDescent="0.55000000000000004">
      <c r="B14" s="2" t="s">
        <v>205</v>
      </c>
      <c r="D14" s="3">
        <v>0</v>
      </c>
      <c r="F14" s="3">
        <v>0</v>
      </c>
      <c r="H14" s="3">
        <v>0</v>
      </c>
      <c r="J14" s="3">
        <v>0</v>
      </c>
      <c r="L14" s="3">
        <v>15600</v>
      </c>
      <c r="N14" s="3">
        <v>15600000000</v>
      </c>
      <c r="P14" s="3">
        <v>14967613381</v>
      </c>
      <c r="R14" s="3">
        <v>632386619</v>
      </c>
      <c r="V14" s="126"/>
    </row>
    <row r="15" spans="2:28" x14ac:dyDescent="0.55000000000000004">
      <c r="B15" s="2" t="s">
        <v>195</v>
      </c>
      <c r="D15" s="3">
        <v>110000</v>
      </c>
      <c r="F15" s="3">
        <v>2895194525</v>
      </c>
      <c r="H15" s="3">
        <v>2279853676</v>
      </c>
      <c r="J15" s="3">
        <v>615340849</v>
      </c>
      <c r="L15" s="3">
        <v>110000</v>
      </c>
      <c r="N15" s="3">
        <v>2895194525</v>
      </c>
      <c r="P15" s="3">
        <v>2279853676</v>
      </c>
      <c r="R15" s="3">
        <v>615340849</v>
      </c>
      <c r="V15" s="126"/>
    </row>
    <row r="16" spans="2:28" x14ac:dyDescent="0.55000000000000004">
      <c r="B16" s="2" t="s">
        <v>182</v>
      </c>
      <c r="D16" s="3">
        <v>2100</v>
      </c>
      <c r="F16" s="3">
        <v>1367923021</v>
      </c>
      <c r="H16" s="3">
        <v>1119181418</v>
      </c>
      <c r="J16" s="3">
        <v>248741603</v>
      </c>
      <c r="L16" s="3">
        <v>5100</v>
      </c>
      <c r="N16" s="3">
        <v>3113576569</v>
      </c>
      <c r="P16" s="3">
        <v>2708893231</v>
      </c>
      <c r="R16" s="3">
        <v>404683338</v>
      </c>
      <c r="V16" s="126"/>
    </row>
    <row r="17" spans="2:22" x14ac:dyDescent="0.55000000000000004">
      <c r="B17" s="2" t="s">
        <v>203</v>
      </c>
      <c r="D17" s="3">
        <v>144449</v>
      </c>
      <c r="F17" s="3">
        <v>1411568358</v>
      </c>
      <c r="H17" s="3">
        <v>1308130016</v>
      </c>
      <c r="J17" s="3">
        <v>103438342</v>
      </c>
      <c r="L17" s="3">
        <v>392596</v>
      </c>
      <c r="N17" s="3">
        <v>3957106582</v>
      </c>
      <c r="P17" s="3">
        <v>3555349029</v>
      </c>
      <c r="R17" s="3">
        <v>401757553</v>
      </c>
      <c r="V17" s="126"/>
    </row>
    <row r="18" spans="2:22" x14ac:dyDescent="0.55000000000000004">
      <c r="B18" s="2" t="s">
        <v>101</v>
      </c>
      <c r="D18" s="3">
        <v>0</v>
      </c>
      <c r="F18" s="3">
        <v>0</v>
      </c>
      <c r="H18" s="3">
        <v>0</v>
      </c>
      <c r="J18" s="3">
        <v>0</v>
      </c>
      <c r="L18" s="3">
        <v>9800</v>
      </c>
      <c r="N18" s="3">
        <v>7039827802</v>
      </c>
      <c r="P18" s="3">
        <v>6717243909</v>
      </c>
      <c r="R18" s="3">
        <v>322583893</v>
      </c>
      <c r="V18" s="126"/>
    </row>
    <row r="19" spans="2:22" x14ac:dyDescent="0.55000000000000004">
      <c r="B19" s="2" t="s">
        <v>198</v>
      </c>
      <c r="D19" s="3">
        <v>4600</v>
      </c>
      <c r="F19" s="3">
        <v>4471419411</v>
      </c>
      <c r="H19" s="3">
        <v>4179720647</v>
      </c>
      <c r="J19" s="3">
        <v>291698764</v>
      </c>
      <c r="L19" s="3">
        <v>4600</v>
      </c>
      <c r="N19" s="3">
        <v>4471419411</v>
      </c>
      <c r="P19" s="3">
        <v>4179720647</v>
      </c>
      <c r="R19" s="3">
        <v>291698764</v>
      </c>
      <c r="V19" s="126"/>
    </row>
    <row r="20" spans="2:22" x14ac:dyDescent="0.55000000000000004">
      <c r="B20" s="2" t="s">
        <v>206</v>
      </c>
      <c r="D20" s="3">
        <v>0</v>
      </c>
      <c r="F20" s="3">
        <v>0</v>
      </c>
      <c r="H20" s="3">
        <v>0</v>
      </c>
      <c r="J20" s="3">
        <v>0</v>
      </c>
      <c r="L20" s="3">
        <v>7300</v>
      </c>
      <c r="N20" s="3">
        <v>7300000000</v>
      </c>
      <c r="P20" s="3">
        <v>7183921848</v>
      </c>
      <c r="R20" s="3">
        <v>116078152</v>
      </c>
      <c r="V20" s="126"/>
    </row>
    <row r="21" spans="2:22" x14ac:dyDescent="0.55000000000000004">
      <c r="B21" s="2" t="s">
        <v>151</v>
      </c>
      <c r="D21" s="3">
        <v>1804</v>
      </c>
      <c r="F21" s="3">
        <v>1276927598</v>
      </c>
      <c r="H21" s="3">
        <v>1161944199</v>
      </c>
      <c r="J21" s="3">
        <v>114983399</v>
      </c>
      <c r="L21" s="3">
        <v>1804</v>
      </c>
      <c r="N21" s="3">
        <v>1276927598</v>
      </c>
      <c r="P21" s="3">
        <v>1161944199</v>
      </c>
      <c r="R21" s="3">
        <v>114983399</v>
      </c>
      <c r="V21" s="126"/>
    </row>
    <row r="22" spans="2:22" x14ac:dyDescent="0.55000000000000004">
      <c r="B22" s="2" t="s">
        <v>208</v>
      </c>
      <c r="D22" s="3">
        <v>0</v>
      </c>
      <c r="F22" s="3">
        <v>0</v>
      </c>
      <c r="H22" s="3">
        <v>0</v>
      </c>
      <c r="J22" s="3">
        <v>0</v>
      </c>
      <c r="L22" s="3">
        <v>5000</v>
      </c>
      <c r="N22" s="3">
        <v>4474188907</v>
      </c>
      <c r="P22" s="3">
        <v>4375292877</v>
      </c>
      <c r="R22" s="3">
        <v>98896030</v>
      </c>
      <c r="V22" s="126"/>
    </row>
    <row r="23" spans="2:22" x14ac:dyDescent="0.55000000000000004">
      <c r="B23" s="2" t="s">
        <v>236</v>
      </c>
      <c r="D23" s="3">
        <v>6100</v>
      </c>
      <c r="F23" s="3">
        <v>4372957260</v>
      </c>
      <c r="H23" s="3">
        <v>4300763355</v>
      </c>
      <c r="J23" s="3">
        <v>72193905</v>
      </c>
      <c r="L23" s="3">
        <v>6100</v>
      </c>
      <c r="N23" s="3">
        <v>4372957260</v>
      </c>
      <c r="P23" s="3">
        <v>4300763355</v>
      </c>
      <c r="R23" s="3">
        <v>72193905</v>
      </c>
      <c r="V23" s="126"/>
    </row>
    <row r="24" spans="2:22" x14ac:dyDescent="0.55000000000000004">
      <c r="B24" s="2" t="s">
        <v>185</v>
      </c>
      <c r="D24" s="3">
        <v>0</v>
      </c>
      <c r="F24" s="3">
        <v>0</v>
      </c>
      <c r="H24" s="3">
        <v>0</v>
      </c>
      <c r="J24" s="3">
        <v>0</v>
      </c>
      <c r="L24" s="3">
        <v>3000</v>
      </c>
      <c r="N24" s="3">
        <v>1682574979</v>
      </c>
      <c r="P24" s="3">
        <v>1634703655</v>
      </c>
      <c r="R24" s="3">
        <v>47871324</v>
      </c>
      <c r="V24" s="126"/>
    </row>
    <row r="25" spans="2:22" x14ac:dyDescent="0.55000000000000004">
      <c r="B25" s="2" t="s">
        <v>103</v>
      </c>
      <c r="D25" s="3">
        <v>600</v>
      </c>
      <c r="F25" s="3">
        <v>443019690</v>
      </c>
      <c r="H25" s="3">
        <v>403982833</v>
      </c>
      <c r="J25" s="3">
        <v>39036857</v>
      </c>
      <c r="L25" s="3">
        <v>600</v>
      </c>
      <c r="N25" s="3">
        <v>443019690</v>
      </c>
      <c r="P25" s="3">
        <v>403982833</v>
      </c>
      <c r="R25" s="3">
        <v>39036857</v>
      </c>
      <c r="V25" s="126"/>
    </row>
    <row r="26" spans="2:22" x14ac:dyDescent="0.55000000000000004">
      <c r="B26" s="2" t="s">
        <v>154</v>
      </c>
      <c r="D26" s="3">
        <v>80706</v>
      </c>
      <c r="F26" s="3">
        <v>1130381514</v>
      </c>
      <c r="H26" s="3">
        <v>1095082160</v>
      </c>
      <c r="J26" s="3">
        <v>35299354</v>
      </c>
      <c r="L26" s="3">
        <v>80706</v>
      </c>
      <c r="N26" s="3">
        <v>1130381514</v>
      </c>
      <c r="P26" s="3">
        <v>1095082160</v>
      </c>
      <c r="R26" s="3">
        <v>35299354</v>
      </c>
      <c r="V26" s="126"/>
    </row>
    <row r="27" spans="2:22" x14ac:dyDescent="0.55000000000000004">
      <c r="B27" s="2" t="s">
        <v>98</v>
      </c>
      <c r="D27" s="3">
        <v>0</v>
      </c>
      <c r="F27" s="3">
        <v>0</v>
      </c>
      <c r="H27" s="3">
        <v>0</v>
      </c>
      <c r="J27" s="3">
        <v>0</v>
      </c>
      <c r="L27" s="3">
        <v>1400</v>
      </c>
      <c r="N27" s="3">
        <v>993819838</v>
      </c>
      <c r="P27" s="3">
        <v>964398754</v>
      </c>
      <c r="R27" s="3">
        <v>29421084</v>
      </c>
      <c r="V27" s="126">
        <v>5.4600000000000003E-2</v>
      </c>
    </row>
    <row r="28" spans="2:22" x14ac:dyDescent="0.55000000000000004">
      <c r="B28" s="2" t="s">
        <v>172</v>
      </c>
      <c r="D28" s="3">
        <v>0</v>
      </c>
      <c r="F28" s="3">
        <v>0</v>
      </c>
      <c r="H28" s="3">
        <v>0</v>
      </c>
      <c r="J28" s="3">
        <v>0</v>
      </c>
      <c r="L28" s="3">
        <v>500</v>
      </c>
      <c r="N28" s="3">
        <v>335489184</v>
      </c>
      <c r="P28" s="3">
        <v>326189109</v>
      </c>
      <c r="R28" s="3">
        <v>9300075</v>
      </c>
      <c r="V28" s="126">
        <v>5.3400000000000003E-2</v>
      </c>
    </row>
    <row r="29" spans="2:22" x14ac:dyDescent="0.55000000000000004">
      <c r="B29" s="2" t="s">
        <v>160</v>
      </c>
      <c r="D29" s="3">
        <v>0</v>
      </c>
      <c r="F29" s="3">
        <v>0</v>
      </c>
      <c r="H29" s="3">
        <v>0</v>
      </c>
      <c r="J29" s="3">
        <v>0</v>
      </c>
      <c r="L29" s="3">
        <v>600</v>
      </c>
      <c r="N29" s="3">
        <v>600000000</v>
      </c>
      <c r="P29" s="3">
        <v>591888700</v>
      </c>
      <c r="R29" s="3">
        <v>8111300</v>
      </c>
      <c r="V29" s="126">
        <v>4.36E-2</v>
      </c>
    </row>
    <row r="30" spans="2:22" x14ac:dyDescent="0.55000000000000004">
      <c r="B30" s="2" t="s">
        <v>214</v>
      </c>
      <c r="D30" s="3">
        <v>0</v>
      </c>
      <c r="F30" s="3">
        <v>0</v>
      </c>
      <c r="H30" s="3">
        <v>0</v>
      </c>
      <c r="J30" s="3">
        <v>0</v>
      </c>
      <c r="L30" s="3">
        <v>200</v>
      </c>
      <c r="N30" s="3">
        <v>179561451</v>
      </c>
      <c r="P30" s="3">
        <v>172024168</v>
      </c>
      <c r="R30" s="3">
        <v>7537283</v>
      </c>
      <c r="V30" s="126"/>
    </row>
    <row r="31" spans="2:22" x14ac:dyDescent="0.55000000000000004">
      <c r="B31" s="2" t="s">
        <v>197</v>
      </c>
      <c r="D31" s="3">
        <v>940</v>
      </c>
      <c r="F31" s="3">
        <v>23313457</v>
      </c>
      <c r="H31" s="3">
        <v>16753917</v>
      </c>
      <c r="J31" s="3">
        <v>6559540</v>
      </c>
      <c r="L31" s="3">
        <v>940</v>
      </c>
      <c r="N31" s="3">
        <v>23313457</v>
      </c>
      <c r="P31" s="3">
        <v>16753917</v>
      </c>
      <c r="R31" s="3">
        <v>6559540</v>
      </c>
      <c r="V31" s="126"/>
    </row>
    <row r="32" spans="2:22" x14ac:dyDescent="0.55000000000000004">
      <c r="B32" s="2" t="s">
        <v>215</v>
      </c>
      <c r="D32" s="3">
        <v>71</v>
      </c>
      <c r="F32" s="3">
        <v>1482131</v>
      </c>
      <c r="H32" s="3">
        <v>891145</v>
      </c>
      <c r="J32" s="3">
        <v>590986</v>
      </c>
      <c r="L32" s="3">
        <v>71</v>
      </c>
      <c r="N32" s="3">
        <v>1482131</v>
      </c>
      <c r="P32" s="3">
        <v>891145</v>
      </c>
      <c r="R32" s="3">
        <v>590986</v>
      </c>
      <c r="V32" s="126"/>
    </row>
    <row r="33" spans="2:22" x14ac:dyDescent="0.55000000000000004">
      <c r="B33" s="2" t="s">
        <v>171</v>
      </c>
      <c r="D33" s="3">
        <v>0</v>
      </c>
      <c r="F33" s="3">
        <v>0</v>
      </c>
      <c r="H33" s="3">
        <v>0</v>
      </c>
      <c r="J33" s="3">
        <v>0</v>
      </c>
      <c r="L33" s="3">
        <v>60981</v>
      </c>
      <c r="N33" s="3">
        <v>849958463</v>
      </c>
      <c r="P33" s="3">
        <v>849866645</v>
      </c>
      <c r="R33" s="3">
        <v>91817</v>
      </c>
      <c r="V33" s="126"/>
    </row>
    <row r="34" spans="2:22" x14ac:dyDescent="0.55000000000000004">
      <c r="B34" s="2" t="s">
        <v>153</v>
      </c>
      <c r="D34" s="3">
        <v>0</v>
      </c>
      <c r="F34" s="3">
        <v>0</v>
      </c>
      <c r="H34" s="3">
        <v>0</v>
      </c>
      <c r="J34" s="3">
        <v>0</v>
      </c>
      <c r="L34" s="3">
        <v>1</v>
      </c>
      <c r="N34" s="3">
        <v>1</v>
      </c>
      <c r="P34" s="3">
        <v>9701</v>
      </c>
      <c r="R34" s="3">
        <v>-9700</v>
      </c>
      <c r="V34" s="126"/>
    </row>
    <row r="35" spans="2:22" x14ac:dyDescent="0.55000000000000004">
      <c r="B35" s="2" t="s">
        <v>155</v>
      </c>
      <c r="D35" s="3">
        <v>0</v>
      </c>
      <c r="F35" s="3">
        <v>0</v>
      </c>
      <c r="H35" s="3">
        <v>0</v>
      </c>
      <c r="J35" s="3">
        <v>0</v>
      </c>
      <c r="L35" s="3">
        <v>5</v>
      </c>
      <c r="N35" s="3">
        <v>5</v>
      </c>
      <c r="P35" s="3">
        <v>19667</v>
      </c>
      <c r="R35" s="3">
        <v>-19662</v>
      </c>
      <c r="V35" s="126"/>
    </row>
    <row r="36" spans="2:22" x14ac:dyDescent="0.55000000000000004">
      <c r="B36" s="2" t="s">
        <v>13</v>
      </c>
      <c r="D36" s="3">
        <v>937</v>
      </c>
      <c r="F36" s="3">
        <v>5318438</v>
      </c>
      <c r="H36" s="3">
        <v>5796558</v>
      </c>
      <c r="J36" s="3">
        <v>-478120</v>
      </c>
      <c r="L36" s="3">
        <v>937</v>
      </c>
      <c r="N36" s="3">
        <v>5318438</v>
      </c>
      <c r="P36" s="3">
        <v>5796558</v>
      </c>
      <c r="R36" s="3">
        <v>-478120</v>
      </c>
      <c r="V36" s="126"/>
    </row>
    <row r="37" spans="2:22" x14ac:dyDescent="0.55000000000000004">
      <c r="B37" s="2" t="s">
        <v>156</v>
      </c>
      <c r="D37" s="3">
        <v>24148</v>
      </c>
      <c r="F37" s="3">
        <v>1659707780</v>
      </c>
      <c r="H37" s="3">
        <v>1744874047</v>
      </c>
      <c r="J37" s="3">
        <v>-85166267</v>
      </c>
      <c r="L37" s="3">
        <v>106000</v>
      </c>
      <c r="N37" s="3">
        <v>7316595640</v>
      </c>
      <c r="P37" s="3">
        <v>7659294417</v>
      </c>
      <c r="R37" s="3">
        <v>-342698777</v>
      </c>
      <c r="V37" s="126">
        <v>2.8000000000000001E-2</v>
      </c>
    </row>
    <row r="38" spans="2:22" x14ac:dyDescent="0.55000000000000004">
      <c r="B38" s="2" t="s">
        <v>194</v>
      </c>
      <c r="D38" s="3">
        <v>14000</v>
      </c>
      <c r="F38" s="3">
        <v>1972249655</v>
      </c>
      <c r="H38" s="3">
        <v>2595464553</v>
      </c>
      <c r="J38" s="3">
        <v>-623214898</v>
      </c>
      <c r="L38" s="3">
        <v>14000</v>
      </c>
      <c r="N38" s="3">
        <v>1972249655</v>
      </c>
      <c r="P38" s="3">
        <v>2595464553</v>
      </c>
      <c r="R38" s="3">
        <v>-623214898</v>
      </c>
      <c r="V38" s="126"/>
    </row>
    <row r="39" spans="2:22" x14ac:dyDescent="0.55000000000000004">
      <c r="D39" s="3"/>
      <c r="F39" s="3"/>
      <c r="H39" s="3"/>
      <c r="J39" s="3"/>
      <c r="L39" s="3"/>
      <c r="N39" s="3"/>
      <c r="P39" s="3"/>
      <c r="R39" s="3"/>
    </row>
    <row r="40" spans="2:22" ht="21.75" thickBot="1" x14ac:dyDescent="0.6">
      <c r="B40" s="32" t="s">
        <v>84</v>
      </c>
      <c r="D40" s="10">
        <f>SUM(D10:D39)</f>
        <v>1193121</v>
      </c>
      <c r="E40" s="10">
        <f t="shared" ref="E40:Q40" si="0">SUM(E10:E37)</f>
        <v>0</v>
      </c>
      <c r="F40" s="10">
        <f>SUM(F10:F39)</f>
        <v>32936436840</v>
      </c>
      <c r="G40" s="10">
        <f t="shared" si="0"/>
        <v>0</v>
      </c>
      <c r="H40" s="10">
        <f>SUM(H10:H39)</f>
        <v>29815061886</v>
      </c>
      <c r="I40" s="10">
        <f t="shared" si="0"/>
        <v>0</v>
      </c>
      <c r="J40" s="10">
        <f>SUM(J10:J39)</f>
        <v>3121374954</v>
      </c>
      <c r="K40" s="10">
        <f t="shared" si="0"/>
        <v>0</v>
      </c>
      <c r="L40" s="10">
        <f>SUM(L10:L39)</f>
        <v>2968378</v>
      </c>
      <c r="M40" s="10">
        <f t="shared" si="0"/>
        <v>0</v>
      </c>
      <c r="N40" s="10">
        <f>SUM(N10:N39)</f>
        <v>101028338375</v>
      </c>
      <c r="O40" s="10">
        <f t="shared" si="0"/>
        <v>0</v>
      </c>
      <c r="P40" s="10">
        <f>SUM(P10:P39)</f>
        <v>92598581180</v>
      </c>
      <c r="Q40" s="10">
        <f t="shared" si="0"/>
        <v>0</v>
      </c>
      <c r="R40" s="10">
        <f>SUM(R10:R39)</f>
        <v>8429757194</v>
      </c>
    </row>
    <row r="41" spans="2:22" ht="21.75" thickTop="1" x14ac:dyDescent="0.55000000000000004"/>
    <row r="42" spans="2:22" ht="26.25" x14ac:dyDescent="0.65">
      <c r="J42" s="27">
        <v>13</v>
      </c>
    </row>
  </sheetData>
  <sortState xmlns:xlrd2="http://schemas.microsoft.com/office/spreadsheetml/2017/richdata2" ref="B10:R37">
    <sortCondition descending="1" ref="R10:R37"/>
  </sortState>
  <mergeCells count="14">
    <mergeCell ref="B3:R3"/>
    <mergeCell ref="B4:R4"/>
    <mergeCell ref="B2:R2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" right="0.2" top="0.25" bottom="0.25" header="0.3" footer="0.3"/>
  <pageSetup paperSize="9" scale="58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AB38"/>
  <sheetViews>
    <sheetView rightToLeft="1" view="pageBreakPreview" topLeftCell="A21" zoomScaleNormal="70" zoomScaleSheetLayoutView="100" workbookViewId="0">
      <selection activeCell="R33" sqref="R33"/>
    </sheetView>
  </sheetViews>
  <sheetFormatPr defaultRowHeight="21" x14ac:dyDescent="0.6"/>
  <cols>
    <col min="1" max="1" width="5.7109375" style="1" customWidth="1"/>
    <col min="2" max="2" width="37.7109375" style="1" customWidth="1"/>
    <col min="3" max="3" width="1" style="1" customWidth="1"/>
    <col min="4" max="4" width="16.42578125" style="1" customWidth="1"/>
    <col min="5" max="5" width="1" style="1" customWidth="1"/>
    <col min="6" max="6" width="16.5703125" style="1" customWidth="1"/>
    <col min="7" max="7" width="1" style="1" customWidth="1"/>
    <col min="8" max="8" width="17.5703125" style="1" bestFit="1" customWidth="1"/>
    <col min="9" max="9" width="1" style="1" customWidth="1"/>
    <col min="10" max="10" width="17.140625" style="1" customWidth="1"/>
    <col min="11" max="11" width="1" style="1" customWidth="1"/>
    <col min="12" max="12" width="20.140625" style="1" bestFit="1" customWidth="1"/>
    <col min="13" max="13" width="1" style="1" customWidth="1"/>
    <col min="14" max="14" width="18.42578125" style="1" customWidth="1"/>
    <col min="15" max="15" width="1" style="1" customWidth="1"/>
    <col min="16" max="16" width="17.5703125" style="1" bestFit="1" customWidth="1"/>
    <col min="17" max="17" width="1" style="1" customWidth="1"/>
    <col min="18" max="18" width="16.2851562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47" t="s">
        <v>124</v>
      </c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7"/>
      <c r="R2" s="17"/>
      <c r="S2" s="17"/>
      <c r="T2" s="17"/>
      <c r="U2" s="17"/>
    </row>
    <row r="3" spans="2:28" ht="30" x14ac:dyDescent="0.6">
      <c r="B3" s="147" t="s">
        <v>48</v>
      </c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7"/>
      <c r="R3" s="17"/>
    </row>
    <row r="4" spans="2:28" ht="30" x14ac:dyDescent="0.6">
      <c r="B4" s="147" t="s">
        <v>242</v>
      </c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7"/>
      <c r="R4" s="17"/>
    </row>
    <row r="5" spans="2:28" ht="54" customHeight="1" x14ac:dyDescent="0.6"/>
    <row r="6" spans="2:28" s="2" customFormat="1" ht="30" x14ac:dyDescent="0.55000000000000004">
      <c r="B6" s="14" t="s">
        <v>121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16" customFormat="1" ht="27" customHeight="1" x14ac:dyDescent="0.6">
      <c r="B7" s="148" t="s">
        <v>52</v>
      </c>
      <c r="D7" s="149" t="s">
        <v>50</v>
      </c>
      <c r="E7" s="149" t="s">
        <v>50</v>
      </c>
      <c r="F7" s="149" t="s">
        <v>50</v>
      </c>
      <c r="G7" s="149" t="s">
        <v>50</v>
      </c>
      <c r="H7" s="149" t="s">
        <v>50</v>
      </c>
      <c r="I7" s="149" t="s">
        <v>50</v>
      </c>
      <c r="J7" s="149" t="s">
        <v>50</v>
      </c>
      <c r="L7" s="149" t="s">
        <v>51</v>
      </c>
      <c r="M7" s="149" t="s">
        <v>51</v>
      </c>
      <c r="N7" s="149" t="s">
        <v>51</v>
      </c>
      <c r="O7" s="149" t="s">
        <v>51</v>
      </c>
      <c r="P7" s="149" t="s">
        <v>51</v>
      </c>
      <c r="Q7" s="149" t="s">
        <v>51</v>
      </c>
      <c r="R7" s="149" t="s">
        <v>51</v>
      </c>
    </row>
    <row r="8" spans="2:28" s="49" customFormat="1" ht="48" customHeight="1" x14ac:dyDescent="0.75">
      <c r="B8" s="148" t="s">
        <v>52</v>
      </c>
      <c r="D8" s="189" t="s">
        <v>73</v>
      </c>
      <c r="E8" s="50"/>
      <c r="F8" s="189" t="s">
        <v>70</v>
      </c>
      <c r="G8" s="50"/>
      <c r="H8" s="189" t="s">
        <v>71</v>
      </c>
      <c r="I8" s="50"/>
      <c r="J8" s="189" t="s">
        <v>74</v>
      </c>
      <c r="L8" s="189" t="s">
        <v>73</v>
      </c>
      <c r="M8" s="50"/>
      <c r="N8" s="189" t="s">
        <v>70</v>
      </c>
      <c r="O8" s="50"/>
      <c r="P8" s="189" t="s">
        <v>71</v>
      </c>
      <c r="Q8" s="50"/>
      <c r="R8" s="189" t="s">
        <v>74</v>
      </c>
    </row>
    <row r="9" spans="2:28" ht="21.75" x14ac:dyDescent="0.6">
      <c r="B9" s="45" t="s">
        <v>182</v>
      </c>
      <c r="C9" s="4"/>
      <c r="D9" s="92">
        <v>0</v>
      </c>
      <c r="E9" s="6"/>
      <c r="F9" s="92">
        <v>3213396573</v>
      </c>
      <c r="G9" s="6"/>
      <c r="H9" s="92">
        <v>248741603</v>
      </c>
      <c r="I9" s="6"/>
      <c r="J9" s="92">
        <v>3462138176</v>
      </c>
      <c r="K9" s="6"/>
      <c r="L9" s="92">
        <v>0</v>
      </c>
      <c r="M9" s="6"/>
      <c r="N9" s="92">
        <v>9534203645</v>
      </c>
      <c r="O9" s="6"/>
      <c r="P9" s="92">
        <v>404683338</v>
      </c>
      <c r="Q9" s="4"/>
      <c r="R9" s="92">
        <v>9938886983</v>
      </c>
    </row>
    <row r="10" spans="2:28" ht="21.75" x14ac:dyDescent="0.6">
      <c r="B10" s="4" t="s">
        <v>157</v>
      </c>
      <c r="C10" s="4"/>
      <c r="D10" s="93">
        <v>598349176</v>
      </c>
      <c r="E10" s="6"/>
      <c r="F10" s="93">
        <v>1676165140</v>
      </c>
      <c r="G10" s="6"/>
      <c r="H10" s="93">
        <v>0</v>
      </c>
      <c r="I10" s="6"/>
      <c r="J10" s="93">
        <v>2274514316</v>
      </c>
      <c r="K10" s="6"/>
      <c r="L10" s="93">
        <v>2516190546</v>
      </c>
      <c r="M10" s="6"/>
      <c r="N10" s="93">
        <v>3389560131</v>
      </c>
      <c r="O10" s="6"/>
      <c r="P10" s="93">
        <v>0</v>
      </c>
      <c r="Q10" s="4"/>
      <c r="R10" s="93">
        <v>5905750677</v>
      </c>
      <c r="V10" s="130">
        <v>6.5500000000000003E-2</v>
      </c>
    </row>
    <row r="11" spans="2:28" ht="21.75" x14ac:dyDescent="0.6">
      <c r="B11" s="4" t="s">
        <v>185</v>
      </c>
      <c r="C11" s="4"/>
      <c r="D11" s="93">
        <v>0</v>
      </c>
      <c r="E11" s="6"/>
      <c r="F11" s="93">
        <v>1042455021</v>
      </c>
      <c r="G11" s="6"/>
      <c r="H11" s="93">
        <v>0</v>
      </c>
      <c r="I11" s="6"/>
      <c r="J11" s="93">
        <v>1042455021</v>
      </c>
      <c r="K11" s="6"/>
      <c r="L11" s="93">
        <v>0</v>
      </c>
      <c r="M11" s="6"/>
      <c r="N11" s="93">
        <v>1876432746</v>
      </c>
      <c r="O11" s="6"/>
      <c r="P11" s="93">
        <v>47871324</v>
      </c>
      <c r="Q11" s="4"/>
      <c r="R11" s="93">
        <v>1924304070</v>
      </c>
      <c r="V11" s="130">
        <v>5.4600000000000003E-2</v>
      </c>
    </row>
    <row r="12" spans="2:28" ht="21.75" x14ac:dyDescent="0.6">
      <c r="B12" s="4" t="s">
        <v>99</v>
      </c>
      <c r="C12" s="4"/>
      <c r="D12" s="93">
        <v>0</v>
      </c>
      <c r="E12" s="6"/>
      <c r="F12" s="93">
        <v>785095984</v>
      </c>
      <c r="G12" s="6"/>
      <c r="H12" s="93">
        <v>0</v>
      </c>
      <c r="I12" s="6"/>
      <c r="J12" s="93">
        <v>785095984</v>
      </c>
      <c r="K12" s="6"/>
      <c r="L12" s="93">
        <v>0</v>
      </c>
      <c r="M12" s="6"/>
      <c r="N12" s="93">
        <v>1006449354</v>
      </c>
      <c r="O12" s="6"/>
      <c r="P12" s="93">
        <v>0</v>
      </c>
      <c r="Q12" s="4"/>
      <c r="R12" s="93">
        <v>1006449354</v>
      </c>
      <c r="V12" s="130">
        <v>5.3400000000000003E-2</v>
      </c>
    </row>
    <row r="13" spans="2:28" ht="21.75" x14ac:dyDescent="0.6">
      <c r="B13" s="4" t="s">
        <v>162</v>
      </c>
      <c r="C13" s="4"/>
      <c r="D13" s="93">
        <v>97147887</v>
      </c>
      <c r="E13" s="6"/>
      <c r="F13" s="93">
        <v>224001793</v>
      </c>
      <c r="G13" s="6"/>
      <c r="H13" s="93">
        <v>0</v>
      </c>
      <c r="I13" s="6"/>
      <c r="J13" s="93">
        <v>321149680</v>
      </c>
      <c r="K13" s="6"/>
      <c r="L13" s="93">
        <v>420303228</v>
      </c>
      <c r="M13" s="6"/>
      <c r="N13" s="93">
        <v>463595958</v>
      </c>
      <c r="O13" s="6"/>
      <c r="P13" s="93">
        <v>0</v>
      </c>
      <c r="Q13" s="4"/>
      <c r="R13" s="93">
        <v>883899186</v>
      </c>
      <c r="V13" s="130">
        <v>4.36E-2</v>
      </c>
    </row>
    <row r="14" spans="2:28" ht="21.75" x14ac:dyDescent="0.6">
      <c r="B14" s="4" t="s">
        <v>104</v>
      </c>
      <c r="C14" s="4"/>
      <c r="D14" s="93">
        <v>124767447</v>
      </c>
      <c r="E14" s="6"/>
      <c r="F14" s="93">
        <v>134735575</v>
      </c>
      <c r="G14" s="6"/>
      <c r="H14" s="93">
        <v>0</v>
      </c>
      <c r="I14" s="6"/>
      <c r="J14" s="93">
        <v>259503022</v>
      </c>
      <c r="K14" s="6"/>
      <c r="L14" s="93">
        <v>476694651</v>
      </c>
      <c r="M14" s="6"/>
      <c r="N14" s="93">
        <v>356447382</v>
      </c>
      <c r="O14" s="6"/>
      <c r="P14" s="93">
        <v>0</v>
      </c>
      <c r="Q14" s="4"/>
      <c r="R14" s="93">
        <v>833142033</v>
      </c>
      <c r="V14" s="130">
        <v>2.8000000000000001E-2</v>
      </c>
    </row>
    <row r="15" spans="2:28" ht="21.75" x14ac:dyDescent="0.6">
      <c r="B15" s="4" t="s">
        <v>205</v>
      </c>
      <c r="C15" s="4"/>
      <c r="D15" s="93">
        <v>0</v>
      </c>
      <c r="E15" s="6"/>
      <c r="F15" s="93">
        <v>0</v>
      </c>
      <c r="G15" s="6"/>
      <c r="H15" s="93">
        <v>0</v>
      </c>
      <c r="I15" s="6"/>
      <c r="J15" s="93">
        <v>0</v>
      </c>
      <c r="K15" s="6"/>
      <c r="L15" s="93">
        <v>0</v>
      </c>
      <c r="M15" s="6"/>
      <c r="N15" s="93">
        <v>0</v>
      </c>
      <c r="O15" s="6"/>
      <c r="P15" s="93">
        <v>632386619</v>
      </c>
      <c r="Q15" s="4"/>
      <c r="R15" s="93">
        <v>632386619</v>
      </c>
      <c r="V15" s="130">
        <v>2.2200000000000001E-2</v>
      </c>
    </row>
    <row r="16" spans="2:28" ht="21.75" x14ac:dyDescent="0.6">
      <c r="B16" s="4" t="s">
        <v>188</v>
      </c>
      <c r="C16" s="4"/>
      <c r="D16" s="93">
        <v>0</v>
      </c>
      <c r="E16" s="6"/>
      <c r="F16" s="93">
        <v>267396526</v>
      </c>
      <c r="G16" s="6"/>
      <c r="H16" s="93">
        <v>0</v>
      </c>
      <c r="I16" s="6"/>
      <c r="J16" s="93">
        <v>267396526</v>
      </c>
      <c r="K16" s="6"/>
      <c r="L16" s="93">
        <v>0</v>
      </c>
      <c r="M16" s="6"/>
      <c r="N16" s="93">
        <v>421843527</v>
      </c>
      <c r="O16" s="6"/>
      <c r="P16" s="93">
        <v>0</v>
      </c>
      <c r="Q16" s="4"/>
      <c r="R16" s="93">
        <v>421843527</v>
      </c>
      <c r="V16" s="130">
        <v>1.9199999999999998E-2</v>
      </c>
    </row>
    <row r="17" spans="2:22" ht="21.75" x14ac:dyDescent="0.6">
      <c r="B17" s="4" t="s">
        <v>198</v>
      </c>
      <c r="C17" s="4"/>
      <c r="D17" s="93">
        <v>0</v>
      </c>
      <c r="E17" s="6"/>
      <c r="F17" s="93">
        <v>60306826</v>
      </c>
      <c r="G17" s="6"/>
      <c r="H17" s="93">
        <v>291698764</v>
      </c>
      <c r="I17" s="6"/>
      <c r="J17" s="93">
        <v>352005590</v>
      </c>
      <c r="K17" s="6"/>
      <c r="L17" s="93">
        <v>0</v>
      </c>
      <c r="M17" s="6"/>
      <c r="N17" s="93">
        <v>122872438</v>
      </c>
      <c r="O17" s="6"/>
      <c r="P17" s="93">
        <v>291698764</v>
      </c>
      <c r="Q17" s="4"/>
      <c r="R17" s="93">
        <v>414571202</v>
      </c>
      <c r="V17" s="130">
        <v>1.38E-2</v>
      </c>
    </row>
    <row r="18" spans="2:22" ht="21.75" x14ac:dyDescent="0.6">
      <c r="B18" s="4" t="s">
        <v>101</v>
      </c>
      <c r="C18" s="4"/>
      <c r="D18" s="93">
        <v>0</v>
      </c>
      <c r="E18" s="6"/>
      <c r="F18" s="93">
        <v>150369561</v>
      </c>
      <c r="G18" s="6"/>
      <c r="H18" s="93">
        <v>0</v>
      </c>
      <c r="I18" s="6"/>
      <c r="J18" s="93">
        <v>150369561</v>
      </c>
      <c r="K18" s="6"/>
      <c r="L18" s="93">
        <v>0</v>
      </c>
      <c r="M18" s="6"/>
      <c r="N18" s="93">
        <v>69972067</v>
      </c>
      <c r="O18" s="6"/>
      <c r="P18" s="93">
        <v>322583893</v>
      </c>
      <c r="Q18" s="4"/>
      <c r="R18" s="93">
        <v>392555960</v>
      </c>
      <c r="V18" s="130">
        <v>1.32E-2</v>
      </c>
    </row>
    <row r="19" spans="2:22" ht="21.75" x14ac:dyDescent="0.6">
      <c r="B19" s="4" t="s">
        <v>151</v>
      </c>
      <c r="C19" s="4"/>
      <c r="D19" s="93">
        <v>0</v>
      </c>
      <c r="E19" s="6"/>
      <c r="F19" s="93">
        <v>97254281</v>
      </c>
      <c r="G19" s="6"/>
      <c r="H19" s="93">
        <v>114983399</v>
      </c>
      <c r="I19" s="6"/>
      <c r="J19" s="93">
        <v>212237680</v>
      </c>
      <c r="K19" s="6"/>
      <c r="L19" s="93">
        <v>0</v>
      </c>
      <c r="M19" s="6"/>
      <c r="N19" s="93">
        <v>147373196</v>
      </c>
      <c r="O19" s="6"/>
      <c r="P19" s="93">
        <v>114983399</v>
      </c>
      <c r="Q19" s="4"/>
      <c r="R19" s="93">
        <v>262356595</v>
      </c>
      <c r="V19" s="130">
        <v>1.21E-2</v>
      </c>
    </row>
    <row r="20" spans="2:22" ht="21.75" x14ac:dyDescent="0.6">
      <c r="B20" s="4" t="s">
        <v>212</v>
      </c>
      <c r="C20" s="4"/>
      <c r="D20" s="93">
        <v>0</v>
      </c>
      <c r="E20" s="6"/>
      <c r="F20" s="93">
        <v>590911878</v>
      </c>
      <c r="G20" s="6"/>
      <c r="H20" s="93">
        <v>0</v>
      </c>
      <c r="I20" s="6"/>
      <c r="J20" s="93">
        <v>590911878</v>
      </c>
      <c r="K20" s="6"/>
      <c r="L20" s="93">
        <v>0</v>
      </c>
      <c r="M20" s="6"/>
      <c r="N20" s="93">
        <v>251016965</v>
      </c>
      <c r="O20" s="6"/>
      <c r="P20" s="93">
        <v>0</v>
      </c>
      <c r="Q20" s="4"/>
      <c r="R20" s="93">
        <v>251016965</v>
      </c>
      <c r="V20" s="130">
        <v>1.14E-2</v>
      </c>
    </row>
    <row r="21" spans="2:22" ht="21.75" x14ac:dyDescent="0.6">
      <c r="B21" s="4" t="s">
        <v>208</v>
      </c>
      <c r="C21" s="4"/>
      <c r="D21" s="93">
        <v>0</v>
      </c>
      <c r="E21" s="6"/>
      <c r="F21" s="93">
        <v>68912507</v>
      </c>
      <c r="G21" s="6"/>
      <c r="H21" s="93">
        <v>0</v>
      </c>
      <c r="I21" s="6"/>
      <c r="J21" s="93">
        <v>68912507</v>
      </c>
      <c r="K21" s="6"/>
      <c r="L21" s="93">
        <v>0</v>
      </c>
      <c r="M21" s="6"/>
      <c r="N21" s="93">
        <v>100747093</v>
      </c>
      <c r="O21" s="6"/>
      <c r="P21" s="93">
        <v>98896030</v>
      </c>
      <c r="Q21" s="4"/>
      <c r="R21" s="93">
        <v>199643123</v>
      </c>
      <c r="V21" s="130">
        <v>8.8999999999999999E-3</v>
      </c>
    </row>
    <row r="22" spans="2:22" ht="21.75" x14ac:dyDescent="0.6">
      <c r="B22" s="4" t="s">
        <v>233</v>
      </c>
      <c r="C22" s="4"/>
      <c r="D22" s="93">
        <v>0</v>
      </c>
      <c r="E22" s="6"/>
      <c r="F22" s="93">
        <v>63368513</v>
      </c>
      <c r="G22" s="6"/>
      <c r="H22" s="93">
        <v>0</v>
      </c>
      <c r="I22" s="6"/>
      <c r="J22" s="93">
        <v>63368513</v>
      </c>
      <c r="K22" s="6"/>
      <c r="L22" s="93">
        <v>0</v>
      </c>
      <c r="M22" s="6"/>
      <c r="N22" s="93">
        <v>155405633</v>
      </c>
      <c r="O22" s="6"/>
      <c r="P22" s="93">
        <v>0</v>
      </c>
      <c r="Q22" s="4"/>
      <c r="R22" s="93">
        <v>155405633</v>
      </c>
      <c r="V22" s="130">
        <v>8.3999999999999995E-3</v>
      </c>
    </row>
    <row r="23" spans="2:22" ht="21.75" x14ac:dyDescent="0.6">
      <c r="B23" s="4" t="s">
        <v>231</v>
      </c>
      <c r="C23" s="4"/>
      <c r="D23" s="93">
        <v>0</v>
      </c>
      <c r="E23" s="6"/>
      <c r="F23" s="93">
        <v>63378511</v>
      </c>
      <c r="G23" s="6"/>
      <c r="H23" s="93">
        <v>0</v>
      </c>
      <c r="I23" s="6"/>
      <c r="J23" s="93">
        <v>63378511</v>
      </c>
      <c r="K23" s="6"/>
      <c r="L23" s="93">
        <v>0</v>
      </c>
      <c r="M23" s="6"/>
      <c r="N23" s="93">
        <v>145086197</v>
      </c>
      <c r="O23" s="6"/>
      <c r="P23" s="93">
        <v>0</v>
      </c>
      <c r="Q23" s="4"/>
      <c r="R23" s="93">
        <v>145086197</v>
      </c>
      <c r="V23" s="130">
        <v>7.9000000000000008E-3</v>
      </c>
    </row>
    <row r="24" spans="2:22" ht="21.75" x14ac:dyDescent="0.6">
      <c r="B24" s="4" t="s">
        <v>206</v>
      </c>
      <c r="C24" s="4"/>
      <c r="D24" s="93">
        <v>0</v>
      </c>
      <c r="E24" s="6"/>
      <c r="F24" s="93">
        <v>0</v>
      </c>
      <c r="G24" s="6"/>
      <c r="H24" s="93">
        <v>0</v>
      </c>
      <c r="I24" s="6"/>
      <c r="J24" s="93">
        <v>0</v>
      </c>
      <c r="K24" s="6"/>
      <c r="L24" s="93">
        <v>0</v>
      </c>
      <c r="M24" s="6"/>
      <c r="N24" s="93">
        <v>0</v>
      </c>
      <c r="O24" s="6"/>
      <c r="P24" s="93">
        <v>116078152</v>
      </c>
      <c r="Q24" s="4"/>
      <c r="R24" s="93">
        <v>116078152</v>
      </c>
      <c r="V24" s="130">
        <v>7.7999999999999996E-3</v>
      </c>
    </row>
    <row r="25" spans="2:22" ht="21.75" x14ac:dyDescent="0.6">
      <c r="B25" s="4" t="s">
        <v>103</v>
      </c>
      <c r="C25" s="4"/>
      <c r="D25" s="93">
        <v>0</v>
      </c>
      <c r="E25" s="6"/>
      <c r="F25" s="93">
        <v>53080845</v>
      </c>
      <c r="G25" s="6"/>
      <c r="H25" s="93">
        <v>39036857</v>
      </c>
      <c r="I25" s="6"/>
      <c r="J25" s="93">
        <v>92117702</v>
      </c>
      <c r="K25" s="6"/>
      <c r="L25" s="93">
        <v>0</v>
      </c>
      <c r="M25" s="6"/>
      <c r="N25" s="93">
        <v>71527975</v>
      </c>
      <c r="O25" s="6"/>
      <c r="P25" s="93">
        <v>39036857</v>
      </c>
      <c r="Q25" s="4"/>
      <c r="R25" s="93">
        <v>110564832</v>
      </c>
      <c r="V25" s="130"/>
    </row>
    <row r="26" spans="2:22" ht="21.75" x14ac:dyDescent="0.6">
      <c r="B26" s="4" t="s">
        <v>236</v>
      </c>
      <c r="C26" s="4"/>
      <c r="D26" s="93">
        <v>0</v>
      </c>
      <c r="E26" s="6"/>
      <c r="F26" s="93">
        <v>0</v>
      </c>
      <c r="G26" s="6"/>
      <c r="H26" s="93">
        <v>72193905</v>
      </c>
      <c r="I26" s="6"/>
      <c r="J26" s="93">
        <v>72193905</v>
      </c>
      <c r="K26" s="6"/>
      <c r="L26" s="93">
        <v>0</v>
      </c>
      <c r="M26" s="6"/>
      <c r="N26" s="93">
        <v>0</v>
      </c>
      <c r="O26" s="6"/>
      <c r="P26" s="93">
        <v>72193905</v>
      </c>
      <c r="Q26" s="4"/>
      <c r="R26" s="93">
        <v>72193905</v>
      </c>
      <c r="V26" s="130"/>
    </row>
    <row r="27" spans="2:22" ht="21.75" x14ac:dyDescent="0.6">
      <c r="B27" s="4" t="s">
        <v>98</v>
      </c>
      <c r="C27" s="4"/>
      <c r="D27" s="93">
        <v>0</v>
      </c>
      <c r="E27" s="6"/>
      <c r="F27" s="93">
        <v>44344461</v>
      </c>
      <c r="G27" s="6"/>
      <c r="H27" s="93">
        <v>0</v>
      </c>
      <c r="I27" s="6"/>
      <c r="J27" s="93">
        <v>44344461</v>
      </c>
      <c r="K27" s="6"/>
      <c r="L27" s="93">
        <v>0</v>
      </c>
      <c r="M27" s="6"/>
      <c r="N27" s="93">
        <v>37596437</v>
      </c>
      <c r="O27" s="6"/>
      <c r="P27" s="93">
        <v>29421084</v>
      </c>
      <c r="Q27" s="4"/>
      <c r="R27" s="93">
        <v>67017521</v>
      </c>
      <c r="V27" s="130"/>
    </row>
    <row r="28" spans="2:22" ht="21.75" x14ac:dyDescent="0.6">
      <c r="B28" s="4" t="s">
        <v>160</v>
      </c>
      <c r="C28" s="4"/>
      <c r="D28" s="93">
        <v>0</v>
      </c>
      <c r="E28" s="6"/>
      <c r="F28" s="93">
        <v>0</v>
      </c>
      <c r="G28" s="6"/>
      <c r="H28" s="93">
        <v>0</v>
      </c>
      <c r="I28" s="6"/>
      <c r="J28" s="93">
        <v>0</v>
      </c>
      <c r="K28" s="6"/>
      <c r="L28" s="93">
        <v>20348385</v>
      </c>
      <c r="M28" s="6"/>
      <c r="N28" s="93">
        <v>0</v>
      </c>
      <c r="O28" s="6"/>
      <c r="P28" s="93">
        <v>8111300</v>
      </c>
      <c r="Q28" s="4"/>
      <c r="R28" s="93">
        <v>28459685</v>
      </c>
      <c r="V28" s="130">
        <v>6.6E-3</v>
      </c>
    </row>
    <row r="29" spans="2:22" ht="21.75" x14ac:dyDescent="0.6">
      <c r="B29" s="4" t="s">
        <v>172</v>
      </c>
      <c r="C29" s="4"/>
      <c r="D29" s="93">
        <v>0</v>
      </c>
      <c r="E29" s="6"/>
      <c r="F29" s="93">
        <v>0</v>
      </c>
      <c r="G29" s="6"/>
      <c r="H29" s="93">
        <v>0</v>
      </c>
      <c r="I29" s="6"/>
      <c r="J29" s="93">
        <v>0</v>
      </c>
      <c r="K29" s="6"/>
      <c r="L29" s="93">
        <v>0</v>
      </c>
      <c r="M29" s="6"/>
      <c r="N29" s="93">
        <v>0</v>
      </c>
      <c r="O29" s="6"/>
      <c r="P29" s="93">
        <v>9300075</v>
      </c>
      <c r="Q29" s="4"/>
      <c r="R29" s="93">
        <v>9300075</v>
      </c>
      <c r="V29" s="130">
        <v>5.1000000000000004E-3</v>
      </c>
    </row>
    <row r="30" spans="2:22" ht="21.75" x14ac:dyDescent="0.6">
      <c r="B30" s="4" t="s">
        <v>214</v>
      </c>
      <c r="C30" s="4"/>
      <c r="D30" s="93">
        <v>0</v>
      </c>
      <c r="E30" s="6"/>
      <c r="F30" s="93">
        <v>0</v>
      </c>
      <c r="G30" s="6"/>
      <c r="H30" s="93">
        <v>0</v>
      </c>
      <c r="I30" s="6"/>
      <c r="J30" s="93">
        <v>0</v>
      </c>
      <c r="K30" s="6"/>
      <c r="L30" s="93">
        <v>0</v>
      </c>
      <c r="M30" s="6"/>
      <c r="N30" s="93">
        <v>0</v>
      </c>
      <c r="O30" s="6"/>
      <c r="P30" s="93">
        <v>7537283</v>
      </c>
      <c r="Q30" s="4"/>
      <c r="R30" s="93">
        <v>7537283</v>
      </c>
      <c r="V30" s="130">
        <v>4.1000000000000003E-3</v>
      </c>
    </row>
    <row r="31" spans="2:22" ht="21.75" x14ac:dyDescent="0.6">
      <c r="B31" s="4"/>
      <c r="C31" s="4"/>
      <c r="D31" s="93"/>
      <c r="E31" s="6"/>
      <c r="F31" s="93"/>
      <c r="G31" s="6"/>
      <c r="H31" s="93"/>
      <c r="I31" s="6"/>
      <c r="J31" s="93"/>
      <c r="K31" s="6"/>
      <c r="L31" s="93">
        <v>0</v>
      </c>
      <c r="M31" s="6"/>
      <c r="N31" s="93"/>
      <c r="O31" s="6"/>
      <c r="P31" s="93"/>
      <c r="Q31" s="4"/>
      <c r="R31" s="93"/>
      <c r="V31" s="130">
        <v>0</v>
      </c>
    </row>
    <row r="32" spans="2:22" ht="24.75" thickBot="1" x14ac:dyDescent="0.65">
      <c r="B32" s="26" t="s">
        <v>84</v>
      </c>
      <c r="D32" s="95">
        <f>SUM(D9:D30)</f>
        <v>820264510</v>
      </c>
      <c r="E32" s="95">
        <f t="shared" ref="E32:K32" si="0">SUM(E9:E30)</f>
        <v>0</v>
      </c>
      <c r="F32" s="95">
        <f>SUM(F9:F30)</f>
        <v>8535173995</v>
      </c>
      <c r="G32" s="95">
        <f t="shared" si="0"/>
        <v>0</v>
      </c>
      <c r="H32" s="95">
        <f>SUM(H9:H30)</f>
        <v>766654528</v>
      </c>
      <c r="I32" s="95">
        <f t="shared" si="0"/>
        <v>0</v>
      </c>
      <c r="J32" s="95">
        <f>SUM(J9:J30)</f>
        <v>10122093033</v>
      </c>
      <c r="K32" s="95">
        <f t="shared" si="0"/>
        <v>0</v>
      </c>
      <c r="L32" s="95">
        <f>SUM(L9:L31)</f>
        <v>3433536810</v>
      </c>
      <c r="M32" s="95">
        <f t="shared" ref="M32:Q32" si="1">SUM(M9:M30)</f>
        <v>0</v>
      </c>
      <c r="N32" s="95">
        <f>SUM(N9:N30)</f>
        <v>18150130744</v>
      </c>
      <c r="O32" s="95">
        <f t="shared" si="1"/>
        <v>0</v>
      </c>
      <c r="P32" s="95">
        <f>SUM(P9:P30)</f>
        <v>2194782023</v>
      </c>
      <c r="Q32" s="95">
        <f t="shared" si="1"/>
        <v>0</v>
      </c>
      <c r="R32" s="95">
        <f>SUM(R9:R30)</f>
        <v>23778449577</v>
      </c>
      <c r="V32" s="130">
        <v>0</v>
      </c>
    </row>
    <row r="33" spans="10:22" ht="21.75" thickTop="1" x14ac:dyDescent="0.6">
      <c r="L33"/>
      <c r="V33" s="130">
        <v>-1E-4</v>
      </c>
    </row>
    <row r="34" spans="10:22" ht="30" x14ac:dyDescent="0.75">
      <c r="J34" s="53">
        <v>14</v>
      </c>
      <c r="L34"/>
      <c r="V34" s="130">
        <v>-1E-3</v>
      </c>
    </row>
    <row r="35" spans="10:22" x14ac:dyDescent="0.6">
      <c r="L35"/>
      <c r="V35" s="130">
        <v>-2.8E-3</v>
      </c>
    </row>
    <row r="36" spans="10:22" x14ac:dyDescent="0.6">
      <c r="L36"/>
      <c r="V36" s="130">
        <v>-6.1000000000000004E-3</v>
      </c>
    </row>
    <row r="37" spans="10:22" x14ac:dyDescent="0.6">
      <c r="L37"/>
    </row>
    <row r="38" spans="10:22" x14ac:dyDescent="0.6">
      <c r="L38"/>
      <c r="V38" s="1">
        <f>SUM(V10:V36)</f>
        <v>0.37580000000000002</v>
      </c>
    </row>
  </sheetData>
  <sortState xmlns:xlrd2="http://schemas.microsoft.com/office/spreadsheetml/2017/richdata2" ref="B9:R30">
    <sortCondition descending="1" ref="R9:R30"/>
  </sortState>
  <mergeCells count="14">
    <mergeCell ref="B2:P2"/>
    <mergeCell ref="B3:P3"/>
    <mergeCell ref="B4:P4"/>
    <mergeCell ref="L8"/>
    <mergeCell ref="N8"/>
    <mergeCell ref="P8"/>
    <mergeCell ref="R8"/>
    <mergeCell ref="L7:R7"/>
    <mergeCell ref="B7:B8"/>
    <mergeCell ref="D8"/>
    <mergeCell ref="F8"/>
    <mergeCell ref="H8"/>
    <mergeCell ref="J8"/>
    <mergeCell ref="D7:J7"/>
  </mergeCells>
  <printOptions horizontalCentered="1" verticalCentered="1"/>
  <pageMargins left="0.7" right="0.7" top="0.25" bottom="0.25" header="0.3" footer="0.3"/>
  <pageSetup paperSize="9" scale="61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AB38"/>
  <sheetViews>
    <sheetView rightToLeft="1" view="pageBreakPreview" topLeftCell="A7" zoomScale="70" zoomScaleNormal="70" zoomScaleSheetLayoutView="70" workbookViewId="0">
      <selection activeCell="J36" sqref="J36"/>
    </sheetView>
  </sheetViews>
  <sheetFormatPr defaultRowHeight="21.75" customHeight="1" x14ac:dyDescent="0.55000000000000004"/>
  <cols>
    <col min="1" max="1" width="3" style="2" customWidth="1"/>
    <col min="2" max="2" width="46.85546875" style="2" customWidth="1"/>
    <col min="3" max="3" width="1" style="2" customWidth="1"/>
    <col min="4" max="4" width="22" style="2" bestFit="1" customWidth="1"/>
    <col min="5" max="5" width="1" style="2" customWidth="1"/>
    <col min="6" max="6" width="18.140625" style="2" customWidth="1"/>
    <col min="7" max="7" width="1" style="2" customWidth="1"/>
    <col min="8" max="8" width="18.28515625" style="2" customWidth="1"/>
    <col min="9" max="9" width="1" style="2" customWidth="1"/>
    <col min="10" max="10" width="18.42578125" style="2" customWidth="1"/>
    <col min="11" max="11" width="1" style="2" customWidth="1"/>
    <col min="12" max="12" width="17.5703125" style="2" customWidth="1"/>
    <col min="13" max="13" width="1" style="2" customWidth="1"/>
    <col min="14" max="14" width="9.140625" style="2" customWidth="1"/>
    <col min="15" max="16384" width="9.140625" style="2"/>
  </cols>
  <sheetData>
    <row r="2" spans="2:28" ht="31.5" customHeight="1" x14ac:dyDescent="0.55000000000000004">
      <c r="B2" s="147" t="s">
        <v>124</v>
      </c>
      <c r="C2" s="147"/>
      <c r="D2" s="147"/>
      <c r="E2" s="147"/>
      <c r="F2" s="147"/>
      <c r="G2" s="147"/>
      <c r="H2" s="147"/>
      <c r="I2" s="147"/>
      <c r="J2" s="147"/>
      <c r="K2" s="147"/>
      <c r="L2" s="147"/>
    </row>
    <row r="3" spans="2:28" ht="31.5" customHeight="1" x14ac:dyDescent="0.55000000000000004">
      <c r="B3" s="147" t="s">
        <v>48</v>
      </c>
      <c r="C3" s="147"/>
      <c r="D3" s="147"/>
      <c r="E3" s="147"/>
      <c r="F3" s="147"/>
      <c r="G3" s="147"/>
      <c r="H3" s="147"/>
      <c r="I3" s="147"/>
      <c r="J3" s="147"/>
      <c r="K3" s="147"/>
      <c r="L3" s="147"/>
    </row>
    <row r="4" spans="2:28" ht="31.5" customHeight="1" x14ac:dyDescent="0.55000000000000004">
      <c r="B4" s="147" t="s">
        <v>242</v>
      </c>
      <c r="C4" s="147"/>
      <c r="D4" s="147"/>
      <c r="E4" s="147"/>
      <c r="F4" s="147"/>
      <c r="G4" s="147"/>
      <c r="H4" s="147"/>
      <c r="I4" s="147"/>
      <c r="J4" s="147"/>
      <c r="K4" s="147"/>
      <c r="L4" s="147"/>
    </row>
    <row r="5" spans="2:28" ht="73.5" customHeight="1" x14ac:dyDescent="0.55000000000000004"/>
    <row r="6" spans="2:28" ht="30" x14ac:dyDescent="0.55000000000000004">
      <c r="B6" s="14" t="s">
        <v>122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4" customFormat="1" ht="45" customHeight="1" x14ac:dyDescent="0.55000000000000004">
      <c r="B8" s="151" t="s">
        <v>75</v>
      </c>
      <c r="C8" s="151" t="s">
        <v>75</v>
      </c>
      <c r="D8" s="151" t="s">
        <v>75</v>
      </c>
      <c r="F8" s="151" t="s">
        <v>50</v>
      </c>
      <c r="G8" s="151" t="s">
        <v>50</v>
      </c>
      <c r="H8" s="151" t="s">
        <v>50</v>
      </c>
      <c r="J8" s="151" t="s">
        <v>51</v>
      </c>
      <c r="K8" s="151" t="s">
        <v>51</v>
      </c>
      <c r="L8" s="151" t="s">
        <v>51</v>
      </c>
    </row>
    <row r="9" spans="2:28" s="40" customFormat="1" ht="50.25" customHeight="1" x14ac:dyDescent="0.6">
      <c r="B9" s="186" t="s">
        <v>76</v>
      </c>
      <c r="D9" s="186" t="s">
        <v>38</v>
      </c>
      <c r="F9" s="186" t="s">
        <v>77</v>
      </c>
      <c r="H9" s="186" t="s">
        <v>78</v>
      </c>
      <c r="J9" s="186" t="s">
        <v>77</v>
      </c>
      <c r="L9" s="186" t="s">
        <v>78</v>
      </c>
    </row>
    <row r="10" spans="2:28" s="4" customFormat="1" ht="21.75" customHeight="1" x14ac:dyDescent="0.55000000000000004">
      <c r="B10" s="45" t="s">
        <v>165</v>
      </c>
      <c r="D10" s="67" t="s">
        <v>168</v>
      </c>
      <c r="F10" s="92">
        <v>238356171</v>
      </c>
      <c r="G10" s="6"/>
      <c r="H10" s="12" t="s">
        <v>57</v>
      </c>
      <c r="I10" s="6"/>
      <c r="J10" s="92">
        <v>1988219183</v>
      </c>
      <c r="K10" s="6"/>
      <c r="L10" s="127"/>
      <c r="V10" s="48">
        <v>6.5500000000000003E-2</v>
      </c>
    </row>
    <row r="11" spans="2:28" s="4" customFormat="1" ht="21.75" customHeight="1" x14ac:dyDescent="0.55000000000000004">
      <c r="B11" s="4" t="s">
        <v>219</v>
      </c>
      <c r="D11" s="66" t="s">
        <v>220</v>
      </c>
      <c r="F11" s="93">
        <v>594520547</v>
      </c>
      <c r="G11" s="6"/>
      <c r="H11" s="6" t="s">
        <v>57</v>
      </c>
      <c r="I11" s="6"/>
      <c r="J11" s="93">
        <v>1509698622</v>
      </c>
      <c r="K11" s="6"/>
      <c r="L11" s="42"/>
      <c r="V11" s="48">
        <v>5.4600000000000003E-2</v>
      </c>
    </row>
    <row r="12" spans="2:28" s="4" customFormat="1" ht="21.75" customHeight="1" x14ac:dyDescent="0.55000000000000004">
      <c r="B12" s="4" t="s">
        <v>219</v>
      </c>
      <c r="D12" s="66" t="s">
        <v>222</v>
      </c>
      <c r="F12" s="93">
        <v>454876698</v>
      </c>
      <c r="G12" s="6"/>
      <c r="H12" s="6" t="s">
        <v>57</v>
      </c>
      <c r="I12" s="6"/>
      <c r="J12" s="93">
        <v>1332273954</v>
      </c>
      <c r="K12" s="6"/>
      <c r="L12" s="42"/>
      <c r="V12" s="48">
        <v>5.3400000000000003E-2</v>
      </c>
    </row>
    <row r="13" spans="2:28" s="4" customFormat="1" ht="21.75" customHeight="1" x14ac:dyDescent="0.55000000000000004">
      <c r="B13" s="4" t="s">
        <v>224</v>
      </c>
      <c r="D13" s="66" t="s">
        <v>225</v>
      </c>
      <c r="F13" s="93">
        <v>441644781</v>
      </c>
      <c r="G13" s="6"/>
      <c r="H13" s="6" t="s">
        <v>57</v>
      </c>
      <c r="I13" s="6"/>
      <c r="J13" s="93">
        <v>1052056678</v>
      </c>
      <c r="K13" s="6"/>
      <c r="L13" s="42"/>
      <c r="V13" s="48">
        <v>4.36E-2</v>
      </c>
    </row>
    <row r="14" spans="2:28" s="4" customFormat="1" ht="21.75" customHeight="1" x14ac:dyDescent="0.55000000000000004">
      <c r="B14" s="4" t="s">
        <v>176</v>
      </c>
      <c r="D14" s="66" t="s">
        <v>177</v>
      </c>
      <c r="F14" s="93">
        <v>909920</v>
      </c>
      <c r="G14" s="6"/>
      <c r="H14" s="6" t="s">
        <v>57</v>
      </c>
      <c r="I14" s="6"/>
      <c r="J14" s="93">
        <v>939226818</v>
      </c>
      <c r="K14" s="6"/>
      <c r="L14" s="42"/>
      <c r="V14" s="48">
        <v>2.8000000000000001E-2</v>
      </c>
    </row>
    <row r="15" spans="2:28" s="4" customFormat="1" ht="21.75" customHeight="1" x14ac:dyDescent="0.55000000000000004">
      <c r="B15" s="4" t="s">
        <v>224</v>
      </c>
      <c r="D15" s="66" t="s">
        <v>238</v>
      </c>
      <c r="F15" s="93">
        <v>371205589</v>
      </c>
      <c r="G15" s="6"/>
      <c r="H15" s="6" t="s">
        <v>57</v>
      </c>
      <c r="I15" s="6"/>
      <c r="J15" s="93">
        <v>617123389</v>
      </c>
      <c r="K15" s="6"/>
      <c r="L15" s="42"/>
      <c r="V15" s="48">
        <v>2.2200000000000001E-2</v>
      </c>
    </row>
    <row r="16" spans="2:28" s="4" customFormat="1" ht="21.75" customHeight="1" x14ac:dyDescent="0.55000000000000004">
      <c r="B16" s="4" t="s">
        <v>246</v>
      </c>
      <c r="D16" s="66" t="s">
        <v>247</v>
      </c>
      <c r="F16" s="93">
        <v>359178071</v>
      </c>
      <c r="G16" s="6"/>
      <c r="H16" s="6" t="s">
        <v>57</v>
      </c>
      <c r="I16" s="6"/>
      <c r="J16" s="93">
        <v>359178071</v>
      </c>
      <c r="K16" s="6"/>
      <c r="L16" s="42"/>
      <c r="V16" s="48">
        <v>1.9199999999999998E-2</v>
      </c>
    </row>
    <row r="17" spans="2:22" s="4" customFormat="1" ht="21.75" customHeight="1" x14ac:dyDescent="0.55000000000000004">
      <c r="B17" s="4" t="s">
        <v>216</v>
      </c>
      <c r="D17" s="66" t="s">
        <v>57</v>
      </c>
      <c r="F17" s="93">
        <v>16273972</v>
      </c>
      <c r="G17" s="6"/>
      <c r="H17" s="6" t="s">
        <v>57</v>
      </c>
      <c r="I17" s="6"/>
      <c r="J17" s="93">
        <v>128383562</v>
      </c>
      <c r="K17" s="6"/>
      <c r="L17" s="42"/>
      <c r="V17" s="48">
        <v>1.38E-2</v>
      </c>
    </row>
    <row r="18" spans="2:22" s="4" customFormat="1" ht="21.75" customHeight="1" x14ac:dyDescent="0.55000000000000004">
      <c r="B18" s="4" t="s">
        <v>224</v>
      </c>
      <c r="D18" s="66" t="s">
        <v>249</v>
      </c>
      <c r="F18" s="93">
        <v>119726011</v>
      </c>
      <c r="G18" s="6"/>
      <c r="H18" s="6" t="s">
        <v>57</v>
      </c>
      <c r="I18" s="6"/>
      <c r="J18" s="93">
        <v>119726011</v>
      </c>
      <c r="K18" s="6"/>
      <c r="L18" s="42"/>
      <c r="V18" s="48">
        <v>1.32E-2</v>
      </c>
    </row>
    <row r="19" spans="2:22" s="4" customFormat="1" ht="21.75" customHeight="1" x14ac:dyDescent="0.55000000000000004">
      <c r="B19" s="4" t="s">
        <v>246</v>
      </c>
      <c r="D19" s="66" t="s">
        <v>250</v>
      </c>
      <c r="F19" s="93">
        <v>113424642</v>
      </c>
      <c r="G19" s="6"/>
      <c r="H19" s="6" t="s">
        <v>57</v>
      </c>
      <c r="I19" s="6"/>
      <c r="J19" s="93">
        <v>113424642</v>
      </c>
      <c r="K19" s="6"/>
      <c r="L19" s="42"/>
      <c r="V19" s="48"/>
    </row>
    <row r="20" spans="2:22" s="4" customFormat="1" ht="21.75" customHeight="1" x14ac:dyDescent="0.55000000000000004">
      <c r="B20" s="4" t="s">
        <v>219</v>
      </c>
      <c r="D20" s="66" t="s">
        <v>227</v>
      </c>
      <c r="F20" s="93">
        <v>77312</v>
      </c>
      <c r="G20" s="6"/>
      <c r="H20" s="6" t="s">
        <v>57</v>
      </c>
      <c r="I20" s="6"/>
      <c r="J20" s="93">
        <v>622014</v>
      </c>
      <c r="K20" s="6"/>
      <c r="L20" s="42"/>
      <c r="V20" s="48"/>
    </row>
    <row r="21" spans="2:22" s="4" customFormat="1" ht="21.75" customHeight="1" x14ac:dyDescent="0.55000000000000004">
      <c r="B21" s="4" t="s">
        <v>224</v>
      </c>
      <c r="D21" s="66" t="s">
        <v>226</v>
      </c>
      <c r="F21" s="93">
        <v>403951</v>
      </c>
      <c r="G21" s="6"/>
      <c r="H21" s="6" t="s">
        <v>57</v>
      </c>
      <c r="I21" s="6"/>
      <c r="J21" s="93">
        <v>599047</v>
      </c>
      <c r="K21" s="6"/>
      <c r="L21" s="42"/>
      <c r="V21" s="48"/>
    </row>
    <row r="22" spans="2:22" s="4" customFormat="1" ht="21.75" customHeight="1" x14ac:dyDescent="0.55000000000000004">
      <c r="B22" s="4" t="s">
        <v>130</v>
      </c>
      <c r="D22" s="66" t="s">
        <v>131</v>
      </c>
      <c r="F22" s="93">
        <v>30122</v>
      </c>
      <c r="G22" s="6"/>
      <c r="H22" s="6" t="s">
        <v>57</v>
      </c>
      <c r="I22" s="6"/>
      <c r="J22" s="93">
        <v>88422</v>
      </c>
      <c r="K22" s="6"/>
      <c r="L22" s="42"/>
      <c r="V22" s="48"/>
    </row>
    <row r="23" spans="2:22" s="4" customFormat="1" ht="21.75" customHeight="1" x14ac:dyDescent="0.55000000000000004">
      <c r="B23" s="4" t="s">
        <v>165</v>
      </c>
      <c r="D23" s="66" t="s">
        <v>166</v>
      </c>
      <c r="F23" s="93">
        <v>0</v>
      </c>
      <c r="G23" s="6"/>
      <c r="H23" s="6" t="s">
        <v>57</v>
      </c>
      <c r="I23" s="6"/>
      <c r="J23" s="93">
        <v>31501</v>
      </c>
      <c r="K23" s="6"/>
      <c r="L23" s="42"/>
      <c r="V23" s="48"/>
    </row>
    <row r="24" spans="2:22" s="4" customFormat="1" ht="21.75" customHeight="1" x14ac:dyDescent="0.55000000000000004">
      <c r="B24" s="4" t="s">
        <v>134</v>
      </c>
      <c r="D24" s="66" t="s">
        <v>135</v>
      </c>
      <c r="F24" s="93">
        <v>0</v>
      </c>
      <c r="G24" s="6"/>
      <c r="H24" s="6" t="s">
        <v>57</v>
      </c>
      <c r="I24" s="6"/>
      <c r="J24" s="93">
        <v>30122</v>
      </c>
      <c r="K24" s="6"/>
      <c r="L24" s="42"/>
      <c r="V24" s="48"/>
    </row>
    <row r="25" spans="2:22" s="4" customFormat="1" ht="21.75" customHeight="1" x14ac:dyDescent="0.55000000000000004">
      <c r="B25" s="4" t="s">
        <v>45</v>
      </c>
      <c r="D25" s="66" t="s">
        <v>128</v>
      </c>
      <c r="F25" s="93">
        <v>6103</v>
      </c>
      <c r="G25" s="6"/>
      <c r="H25" s="6" t="s">
        <v>57</v>
      </c>
      <c r="I25" s="6"/>
      <c r="J25" s="93">
        <v>18564</v>
      </c>
      <c r="K25" s="6"/>
      <c r="L25" s="42"/>
      <c r="V25" s="48"/>
    </row>
    <row r="26" spans="2:22" s="4" customFormat="1" ht="21.75" customHeight="1" x14ac:dyDescent="0.55000000000000004">
      <c r="B26" s="4" t="s">
        <v>112</v>
      </c>
      <c r="D26" s="66" t="s">
        <v>148</v>
      </c>
      <c r="F26" s="93">
        <v>0</v>
      </c>
      <c r="G26" s="6"/>
      <c r="H26" s="6" t="s">
        <v>57</v>
      </c>
      <c r="I26" s="6"/>
      <c r="J26" s="93">
        <v>17247</v>
      </c>
      <c r="K26" s="6"/>
      <c r="L26" s="42"/>
      <c r="V26" s="48"/>
    </row>
    <row r="27" spans="2:22" s="4" customFormat="1" ht="21.75" customHeight="1" x14ac:dyDescent="0.55000000000000004">
      <c r="B27" s="4" t="s">
        <v>45</v>
      </c>
      <c r="D27" s="66" t="s">
        <v>127</v>
      </c>
      <c r="F27" s="93">
        <v>2784</v>
      </c>
      <c r="G27" s="6"/>
      <c r="H27" s="6" t="s">
        <v>57</v>
      </c>
      <c r="I27" s="6"/>
      <c r="J27" s="93">
        <v>9702</v>
      </c>
      <c r="K27" s="6"/>
      <c r="L27" s="42"/>
      <c r="V27" s="48"/>
    </row>
    <row r="28" spans="2:22" s="4" customFormat="1" ht="21.75" customHeight="1" x14ac:dyDescent="0.55000000000000004">
      <c r="B28" s="4" t="s">
        <v>141</v>
      </c>
      <c r="D28" s="66" t="s">
        <v>142</v>
      </c>
      <c r="F28" s="93">
        <v>1919</v>
      </c>
      <c r="G28" s="6"/>
      <c r="H28" s="6" t="s">
        <v>57</v>
      </c>
      <c r="I28" s="6"/>
      <c r="J28" s="93">
        <v>7505</v>
      </c>
      <c r="K28" s="6"/>
      <c r="L28" s="42"/>
      <c r="V28" s="48"/>
    </row>
    <row r="29" spans="2:22" s="4" customFormat="1" ht="21.75" customHeight="1" x14ac:dyDescent="0.55000000000000004">
      <c r="B29" s="4" t="s">
        <v>110</v>
      </c>
      <c r="D29" s="66" t="s">
        <v>145</v>
      </c>
      <c r="F29" s="93">
        <v>1539</v>
      </c>
      <c r="G29" s="6"/>
      <c r="H29" s="6" t="s">
        <v>57</v>
      </c>
      <c r="I29" s="6"/>
      <c r="J29" s="93">
        <v>6019</v>
      </c>
      <c r="K29" s="6"/>
      <c r="L29" s="42"/>
      <c r="V29" s="48">
        <v>1.21E-2</v>
      </c>
    </row>
    <row r="30" spans="2:22" s="4" customFormat="1" ht="21.75" customHeight="1" x14ac:dyDescent="0.55000000000000004">
      <c r="B30" s="4" t="s">
        <v>111</v>
      </c>
      <c r="D30" s="66" t="s">
        <v>144</v>
      </c>
      <c r="F30" s="93">
        <v>0</v>
      </c>
      <c r="G30" s="6"/>
      <c r="H30" s="6" t="s">
        <v>57</v>
      </c>
      <c r="I30" s="6"/>
      <c r="J30" s="93">
        <v>3247</v>
      </c>
      <c r="K30" s="6"/>
      <c r="L30" s="42"/>
      <c r="V30" s="48"/>
    </row>
    <row r="31" spans="2:22" s="4" customFormat="1" ht="21.75" customHeight="1" x14ac:dyDescent="0.55000000000000004">
      <c r="B31" s="4" t="s">
        <v>130</v>
      </c>
      <c r="D31" s="66" t="s">
        <v>133</v>
      </c>
      <c r="F31" s="93">
        <v>564</v>
      </c>
      <c r="G31" s="6"/>
      <c r="H31" s="6" t="s">
        <v>57</v>
      </c>
      <c r="I31" s="6"/>
      <c r="J31" s="93">
        <v>2205</v>
      </c>
      <c r="K31" s="6"/>
      <c r="L31" s="42"/>
      <c r="V31" s="48"/>
    </row>
    <row r="32" spans="2:22" s="4" customFormat="1" ht="21.75" customHeight="1" x14ac:dyDescent="0.55000000000000004">
      <c r="B32" s="4" t="s">
        <v>107</v>
      </c>
      <c r="D32" s="66" t="s">
        <v>137</v>
      </c>
      <c r="F32" s="93">
        <v>425</v>
      </c>
      <c r="G32" s="6"/>
      <c r="H32" s="6" t="s">
        <v>57</v>
      </c>
      <c r="I32" s="6"/>
      <c r="J32" s="93">
        <v>1672</v>
      </c>
      <c r="K32" s="6"/>
      <c r="L32" s="42"/>
      <c r="V32" s="48">
        <v>1.14E-2</v>
      </c>
    </row>
    <row r="33" spans="2:22" s="4" customFormat="1" ht="21.75" customHeight="1" x14ac:dyDescent="0.55000000000000004">
      <c r="B33" s="4" t="s">
        <v>246</v>
      </c>
      <c r="D33" s="66" t="s">
        <v>252</v>
      </c>
      <c r="F33" s="93">
        <v>80</v>
      </c>
      <c r="G33" s="6"/>
      <c r="H33" s="6" t="s">
        <v>57</v>
      </c>
      <c r="I33" s="6"/>
      <c r="J33" s="93">
        <v>80</v>
      </c>
      <c r="K33" s="6"/>
      <c r="L33" s="42"/>
      <c r="V33" s="48">
        <v>8.8999999999999999E-3</v>
      </c>
    </row>
    <row r="34" spans="2:22" s="4" customFormat="1" ht="21.75" customHeight="1" x14ac:dyDescent="0.55000000000000004">
      <c r="D34" s="66"/>
      <c r="F34" s="93"/>
      <c r="G34" s="6"/>
      <c r="H34" s="6"/>
      <c r="I34" s="6"/>
      <c r="J34" s="93"/>
      <c r="K34" s="6"/>
      <c r="L34" s="42"/>
      <c r="V34" s="48">
        <v>-1E-3</v>
      </c>
    </row>
    <row r="35" spans="2:22" ht="21.75" customHeight="1" thickBot="1" x14ac:dyDescent="0.6">
      <c r="B35" s="190" t="s">
        <v>84</v>
      </c>
      <c r="C35" s="190"/>
      <c r="D35" s="190"/>
      <c r="F35" s="95">
        <f>SUM(F10:F33)</f>
        <v>2710641201</v>
      </c>
      <c r="G35" s="96"/>
      <c r="H35" s="97"/>
      <c r="I35" s="96"/>
      <c r="J35" s="95">
        <f>SUM(J10:J33)</f>
        <v>8160748277</v>
      </c>
      <c r="K35" s="96"/>
      <c r="L35" s="132"/>
      <c r="V35" s="126">
        <v>-2.8E-3</v>
      </c>
    </row>
    <row r="36" spans="2:22" ht="21.75" customHeight="1" thickTop="1" x14ac:dyDescent="0.55000000000000004">
      <c r="L36" s="126"/>
      <c r="V36" s="126">
        <v>-6.1000000000000004E-3</v>
      </c>
    </row>
    <row r="37" spans="2:22" ht="30" x14ac:dyDescent="0.75">
      <c r="F37" s="56">
        <v>15</v>
      </c>
    </row>
    <row r="38" spans="2:22" ht="21.75" customHeight="1" x14ac:dyDescent="0.55000000000000004">
      <c r="L38" s="126"/>
      <c r="V38" s="2">
        <f>SUM(V10:V36)</f>
        <v>0.33600000000000002</v>
      </c>
    </row>
  </sheetData>
  <sortState xmlns:xlrd2="http://schemas.microsoft.com/office/spreadsheetml/2017/richdata2" ref="B10:J33">
    <sortCondition descending="1" ref="J10:J33"/>
  </sortState>
  <mergeCells count="13">
    <mergeCell ref="B2:L2"/>
    <mergeCell ref="B3:L3"/>
    <mergeCell ref="B4:L4"/>
    <mergeCell ref="B35:D35"/>
    <mergeCell ref="J9"/>
    <mergeCell ref="L9"/>
    <mergeCell ref="J8:L8"/>
    <mergeCell ref="B9"/>
    <mergeCell ref="D9"/>
    <mergeCell ref="B8:D8"/>
    <mergeCell ref="F9"/>
    <mergeCell ref="H9"/>
    <mergeCell ref="F8:H8"/>
  </mergeCells>
  <printOptions horizontalCentered="1" verticalCentered="1"/>
  <pageMargins left="0.7" right="0.7" top="0" bottom="0" header="0.3" footer="0.3"/>
  <pageSetup paperSize="9" scale="5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P18"/>
  <sheetViews>
    <sheetView rightToLeft="1" view="pageBreakPreview" topLeftCell="A5" zoomScaleNormal="70" zoomScaleSheetLayoutView="100" workbookViewId="0">
      <selection activeCell="F15" sqref="F15"/>
    </sheetView>
  </sheetViews>
  <sheetFormatPr defaultRowHeight="21" x14ac:dyDescent="0.55000000000000004"/>
  <cols>
    <col min="1" max="1" width="3" style="2" customWidth="1"/>
    <col min="2" max="2" width="47.85546875" style="2" customWidth="1"/>
    <col min="3" max="3" width="1" style="2" customWidth="1"/>
    <col min="4" max="4" width="11.42578125" style="2" bestFit="1" customWidth="1"/>
    <col min="5" max="5" width="1" style="2" customWidth="1"/>
    <col min="6" max="6" width="17" style="2" customWidth="1"/>
    <col min="7" max="7" width="1" style="2" customWidth="1"/>
    <col min="8" max="8" width="9.140625" style="2" customWidth="1"/>
    <col min="9" max="16384" width="9.140625" style="2"/>
  </cols>
  <sheetData>
    <row r="2" spans="2:16" ht="30" x14ac:dyDescent="0.55000000000000004">
      <c r="B2" s="147" t="s">
        <v>124</v>
      </c>
      <c r="C2" s="147"/>
      <c r="D2" s="147"/>
      <c r="E2" s="147"/>
      <c r="F2" s="147"/>
    </row>
    <row r="3" spans="2:16" ht="30" x14ac:dyDescent="0.55000000000000004">
      <c r="B3" s="147" t="s">
        <v>48</v>
      </c>
      <c r="C3" s="147"/>
      <c r="D3" s="147"/>
      <c r="E3" s="147"/>
      <c r="F3" s="147"/>
    </row>
    <row r="4" spans="2:16" ht="30" x14ac:dyDescent="0.55000000000000004">
      <c r="B4" s="147" t="s">
        <v>242</v>
      </c>
      <c r="C4" s="147"/>
      <c r="D4" s="147"/>
      <c r="E4" s="147"/>
      <c r="F4" s="147"/>
    </row>
    <row r="5" spans="2:16" ht="125.25" customHeight="1" x14ac:dyDescent="0.55000000000000004"/>
    <row r="6" spans="2:16" s="26" customFormat="1" ht="24" x14ac:dyDescent="0.6">
      <c r="B6" s="61" t="s">
        <v>123</v>
      </c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2:16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</row>
    <row r="8" spans="2:16" ht="30" x14ac:dyDescent="0.55000000000000004">
      <c r="B8" s="177" t="s">
        <v>79</v>
      </c>
      <c r="D8" s="147" t="s">
        <v>50</v>
      </c>
      <c r="F8" s="147" t="s">
        <v>243</v>
      </c>
    </row>
    <row r="9" spans="2:16" ht="30" x14ac:dyDescent="0.55000000000000004">
      <c r="B9" s="192" t="s">
        <v>79</v>
      </c>
      <c r="D9" s="193" t="s">
        <v>41</v>
      </c>
      <c r="F9" s="193" t="s">
        <v>41</v>
      </c>
    </row>
    <row r="10" spans="2:16" x14ac:dyDescent="0.55000000000000004">
      <c r="B10" s="2" t="s">
        <v>80</v>
      </c>
      <c r="D10" s="98">
        <v>1680494</v>
      </c>
      <c r="E10" s="96"/>
      <c r="F10" s="98">
        <v>2994277</v>
      </c>
    </row>
    <row r="11" spans="2:16" x14ac:dyDescent="0.55000000000000004">
      <c r="B11" s="2" t="s">
        <v>149</v>
      </c>
      <c r="D11" s="98">
        <v>0</v>
      </c>
      <c r="E11" s="96"/>
      <c r="F11" s="98">
        <v>1518987</v>
      </c>
    </row>
    <row r="12" spans="2:16" x14ac:dyDescent="0.55000000000000004">
      <c r="B12" s="2" t="s">
        <v>79</v>
      </c>
      <c r="D12" s="98">
        <v>0</v>
      </c>
      <c r="E12" s="96"/>
      <c r="F12" s="98">
        <v>354352</v>
      </c>
    </row>
    <row r="13" spans="2:16" x14ac:dyDescent="0.55000000000000004">
      <c r="D13" s="98"/>
      <c r="E13" s="96"/>
      <c r="F13" s="98"/>
    </row>
    <row r="14" spans="2:16" ht="21.75" thickBot="1" x14ac:dyDescent="0.6">
      <c r="B14" s="32" t="s">
        <v>84</v>
      </c>
      <c r="D14" s="95">
        <f>SUM(D10:D12)</f>
        <v>1680494</v>
      </c>
      <c r="E14" s="96"/>
      <c r="F14" s="95">
        <f>SUM(F10:F12)</f>
        <v>4867616</v>
      </c>
    </row>
    <row r="15" spans="2:16" ht="21.75" thickTop="1" x14ac:dyDescent="0.55000000000000004"/>
    <row r="16" spans="2:16" ht="85.5" customHeight="1" x14ac:dyDescent="0.55000000000000004"/>
    <row r="17" spans="1:6" ht="54" customHeight="1" x14ac:dyDescent="0.55000000000000004"/>
    <row r="18" spans="1:6" ht="27" customHeight="1" x14ac:dyDescent="0.75">
      <c r="A18" s="191">
        <v>16</v>
      </c>
      <c r="B18" s="191"/>
      <c r="C18" s="191"/>
      <c r="D18" s="191"/>
      <c r="E18" s="191"/>
      <c r="F18" s="191"/>
    </row>
  </sheetData>
  <sortState xmlns:xlrd2="http://schemas.microsoft.com/office/spreadsheetml/2017/richdata2" ref="B10:F12">
    <sortCondition descending="1" ref="F10:F12"/>
  </sortState>
  <mergeCells count="9">
    <mergeCell ref="A18:F18"/>
    <mergeCell ref="B2:F2"/>
    <mergeCell ref="B3:F3"/>
    <mergeCell ref="B4:F4"/>
    <mergeCell ref="B8:B9"/>
    <mergeCell ref="D9"/>
    <mergeCell ref="D8"/>
    <mergeCell ref="F9"/>
    <mergeCell ref="F8"/>
  </mergeCells>
  <printOptions horizontalCentered="1" verticalCentere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9DB1E-9FF4-417D-8220-0B8DFEE18140}">
  <sheetPr>
    <pageSetUpPr fitToPage="1"/>
  </sheetPr>
  <dimension ref="C2:V41"/>
  <sheetViews>
    <sheetView rightToLeft="1" view="pageBreakPreview" zoomScale="85" zoomScaleNormal="110" zoomScaleSheetLayoutView="85" workbookViewId="0">
      <selection activeCell="E17" sqref="E17"/>
    </sheetView>
  </sheetViews>
  <sheetFormatPr defaultRowHeight="21" x14ac:dyDescent="0.55000000000000004"/>
  <cols>
    <col min="1" max="1" width="2.5703125" style="2" customWidth="1"/>
    <col min="2" max="2" width="1.28515625" style="2" customWidth="1"/>
    <col min="3" max="3" width="27.5703125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9.7109375" style="2" customWidth="1"/>
    <col min="8" max="8" width="1" style="2" customWidth="1"/>
    <col min="9" max="9" width="17.7109375" style="2" customWidth="1"/>
    <col min="10" max="10" width="1" style="2" customWidth="1"/>
    <col min="11" max="11" width="17.28515625" style="2" bestFit="1" customWidth="1"/>
    <col min="12" max="12" width="1" style="2" customWidth="1"/>
    <col min="13" max="13" width="18.42578125" style="2" bestFit="1" customWidth="1"/>
    <col min="14" max="14" width="1" style="2" customWidth="1"/>
    <col min="15" max="15" width="19.28515625" style="2" customWidth="1"/>
    <col min="16" max="16" width="1" style="2" customWidth="1"/>
    <col min="17" max="17" width="17.7109375" style="7" customWidth="1"/>
    <col min="18" max="18" width="1" style="2" customWidth="1"/>
    <col min="19" max="19" width="9.140625" style="2" customWidth="1"/>
    <col min="20" max="16384" width="9.140625" style="2"/>
  </cols>
  <sheetData>
    <row r="2" spans="3:22" ht="30" x14ac:dyDescent="0.55000000000000004">
      <c r="C2" s="147" t="s">
        <v>124</v>
      </c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</row>
    <row r="3" spans="3:22" ht="30" x14ac:dyDescent="0.55000000000000004">
      <c r="C3" s="147" t="s">
        <v>0</v>
      </c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</row>
    <row r="4" spans="3:22" ht="30" x14ac:dyDescent="0.55000000000000004">
      <c r="C4" s="147" t="s">
        <v>242</v>
      </c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</row>
    <row r="5" spans="3:22" ht="30" x14ac:dyDescent="0.55000000000000004"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</row>
    <row r="6" spans="3:22" ht="30" x14ac:dyDescent="0.55000000000000004"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</row>
    <row r="7" spans="3:22" ht="30" x14ac:dyDescent="0.55000000000000004">
      <c r="C7" s="52" t="s">
        <v>85</v>
      </c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</row>
    <row r="9" spans="3:22" s="6" customFormat="1" ht="34.5" customHeight="1" x14ac:dyDescent="0.25">
      <c r="C9" s="148" t="s">
        <v>91</v>
      </c>
      <c r="D9" s="149" t="s">
        <v>228</v>
      </c>
      <c r="E9" s="149" t="s">
        <v>2</v>
      </c>
      <c r="F9" s="149" t="s">
        <v>2</v>
      </c>
      <c r="G9" s="149" t="s">
        <v>2</v>
      </c>
      <c r="I9" s="149" t="s">
        <v>3</v>
      </c>
      <c r="J9" s="149" t="s">
        <v>3</v>
      </c>
      <c r="K9" s="149" t="s">
        <v>3</v>
      </c>
      <c r="M9" s="149" t="s">
        <v>243</v>
      </c>
      <c r="N9" s="149" t="s">
        <v>4</v>
      </c>
      <c r="O9" s="149" t="s">
        <v>4</v>
      </c>
      <c r="P9" s="149" t="s">
        <v>4</v>
      </c>
      <c r="Q9" s="149" t="s">
        <v>4</v>
      </c>
    </row>
    <row r="10" spans="3:22" s="6" customFormat="1" ht="44.25" customHeight="1" x14ac:dyDescent="0.25">
      <c r="C10" s="148"/>
      <c r="D10" s="12"/>
      <c r="E10" s="150" t="s">
        <v>6</v>
      </c>
      <c r="F10" s="12"/>
      <c r="G10" s="150" t="s">
        <v>7</v>
      </c>
      <c r="I10" s="150" t="s">
        <v>92</v>
      </c>
      <c r="J10" s="12"/>
      <c r="K10" s="150" t="s">
        <v>93</v>
      </c>
      <c r="L10" s="42">
        <v>0</v>
      </c>
      <c r="M10" s="150" t="s">
        <v>6</v>
      </c>
      <c r="N10" s="12"/>
      <c r="O10" s="150" t="s">
        <v>7</v>
      </c>
      <c r="Q10" s="152" t="s">
        <v>11</v>
      </c>
      <c r="V10" s="42">
        <v>6.5500000000000003E-2</v>
      </c>
    </row>
    <row r="11" spans="3:22" s="6" customFormat="1" ht="39.75" customHeight="1" x14ac:dyDescent="0.25">
      <c r="C11" s="148"/>
      <c r="D11" s="11"/>
      <c r="E11" s="151" t="s">
        <v>6</v>
      </c>
      <c r="F11" s="11"/>
      <c r="G11" s="151" t="s">
        <v>7</v>
      </c>
      <c r="I11" s="151"/>
      <c r="J11" s="11"/>
      <c r="K11" s="151"/>
      <c r="L11" s="42">
        <v>0</v>
      </c>
      <c r="M11" s="151" t="s">
        <v>6</v>
      </c>
      <c r="N11" s="11"/>
      <c r="O11" s="151" t="s">
        <v>7</v>
      </c>
      <c r="Q11" s="153" t="s">
        <v>11</v>
      </c>
      <c r="V11" s="42">
        <v>5.4600000000000003E-2</v>
      </c>
    </row>
    <row r="12" spans="3:22" x14ac:dyDescent="0.55000000000000004">
      <c r="C12" s="41" t="s">
        <v>88</v>
      </c>
      <c r="E12" s="143">
        <f>'اوراق مشارکت'!Q31</f>
        <v>167618440626</v>
      </c>
      <c r="F12" s="28"/>
      <c r="G12" s="143">
        <f>'اوراق مشارکت'!S31</f>
        <v>174268877080</v>
      </c>
      <c r="H12" s="28"/>
      <c r="I12" s="143">
        <f>'اوراق مشارکت'!W31</f>
        <v>0</v>
      </c>
      <c r="J12" s="28"/>
      <c r="K12" s="143">
        <f>'اوراق مشارکت'!AA31</f>
        <v>11932246980</v>
      </c>
      <c r="L12" s="63">
        <v>0</v>
      </c>
      <c r="M12" s="143">
        <f>'اوراق مشارکت'!AG31</f>
        <v>156508808443</v>
      </c>
      <c r="N12" s="28"/>
      <c r="O12" s="143">
        <f>'اوراق مشارکت'!AI31</f>
        <v>171645112427</v>
      </c>
      <c r="P12" s="28"/>
      <c r="Q12" s="63">
        <f>O12/$O$16</f>
        <v>0.45388250233486721</v>
      </c>
      <c r="V12" s="126">
        <v>5.3400000000000003E-2</v>
      </c>
    </row>
    <row r="13" spans="3:22" x14ac:dyDescent="0.55000000000000004">
      <c r="C13" s="2" t="s">
        <v>150</v>
      </c>
      <c r="E13" s="143">
        <f>سپرده!L37</f>
        <v>126467362962.03619</v>
      </c>
      <c r="F13" s="28"/>
      <c r="G13" s="143">
        <f>سپرده!L37</f>
        <v>126467362962.03619</v>
      </c>
      <c r="H13" s="28"/>
      <c r="I13" s="143">
        <f>سپرده!N37</f>
        <v>209437300002</v>
      </c>
      <c r="J13" s="28"/>
      <c r="K13" s="143">
        <f>سپرده!P37</f>
        <v>195330207231</v>
      </c>
      <c r="L13" s="63">
        <v>0.3836</v>
      </c>
      <c r="M13" s="143">
        <f>سپرده!R37</f>
        <v>140574455733</v>
      </c>
      <c r="N13" s="28"/>
      <c r="O13" s="143">
        <f>سپرده!R37</f>
        <v>140574455733</v>
      </c>
      <c r="P13" s="28"/>
      <c r="Q13" s="142">
        <f>O13/$O$16</f>
        <v>0.37172212380700193</v>
      </c>
      <c r="V13" s="126">
        <v>4.36E-2</v>
      </c>
    </row>
    <row r="14" spans="3:22" x14ac:dyDescent="0.55000000000000004">
      <c r="C14" s="2" t="s">
        <v>87</v>
      </c>
      <c r="E14" s="143">
        <f>سهام!G32</f>
        <v>62311857071</v>
      </c>
      <c r="F14" s="28"/>
      <c r="G14" s="143">
        <f>سهام!I32</f>
        <v>70402099019.913895</v>
      </c>
      <c r="H14" s="28"/>
      <c r="I14" s="143">
        <f>سهام!M32</f>
        <v>24962938550</v>
      </c>
      <c r="J14" s="28"/>
      <c r="K14" s="143">
        <f>سهام!Q32</f>
        <v>21004189860</v>
      </c>
      <c r="L14" s="63">
        <v>0</v>
      </c>
      <c r="M14" s="143">
        <f>سهام!W32</f>
        <v>69110892650</v>
      </c>
      <c r="N14" s="28"/>
      <c r="O14" s="143">
        <f>سهام!Y32</f>
        <v>65951239359.614395</v>
      </c>
      <c r="P14" s="28"/>
      <c r="Q14" s="63">
        <f>O14/$O$16</f>
        <v>0.17439537385813086</v>
      </c>
      <c r="V14" s="126">
        <v>2.8000000000000001E-2</v>
      </c>
    </row>
    <row r="15" spans="3:22" x14ac:dyDescent="0.55000000000000004">
      <c r="E15" s="3"/>
      <c r="G15" s="3"/>
      <c r="I15" s="3"/>
      <c r="K15" s="3"/>
      <c r="L15" s="126">
        <v>0.25369999999999998</v>
      </c>
      <c r="M15" s="3"/>
      <c r="O15" s="3"/>
      <c r="Q15" s="8"/>
      <c r="V15" s="126">
        <v>2.2200000000000001E-2</v>
      </c>
    </row>
    <row r="16" spans="3:22" ht="21.75" thickBot="1" x14ac:dyDescent="0.6">
      <c r="C16" s="2" t="s">
        <v>84</v>
      </c>
      <c r="D16" s="3">
        <f t="shared" ref="D16:P16" si="0">SUM(D12:D14)</f>
        <v>0</v>
      </c>
      <c r="E16" s="95">
        <f>SUM(E12:E14)</f>
        <v>356397660659.03619</v>
      </c>
      <c r="F16" s="98">
        <f t="shared" si="0"/>
        <v>0</v>
      </c>
      <c r="G16" s="95">
        <f>SUM(G12:G14)</f>
        <v>371138339061.95007</v>
      </c>
      <c r="H16" s="98">
        <f t="shared" si="0"/>
        <v>0</v>
      </c>
      <c r="I16" s="95">
        <f>SUM(I12:I14)</f>
        <v>234400238552</v>
      </c>
      <c r="J16" s="98">
        <f t="shared" si="0"/>
        <v>0</v>
      </c>
      <c r="K16" s="95">
        <f>SUM(K12:K14)</f>
        <v>228266644071</v>
      </c>
      <c r="L16" s="98">
        <v>0</v>
      </c>
      <c r="M16" s="95">
        <f>SUM(M12:M14)</f>
        <v>366194156826</v>
      </c>
      <c r="N16" s="98">
        <f t="shared" si="0"/>
        <v>0</v>
      </c>
      <c r="O16" s="95">
        <f>SUM(O12:O14)</f>
        <v>378170807519.61438</v>
      </c>
      <c r="P16" s="98">
        <f t="shared" si="0"/>
        <v>0</v>
      </c>
      <c r="Q16" s="144">
        <f>O16/$O$16</f>
        <v>1</v>
      </c>
      <c r="V16" s="126">
        <v>1.9199999999999998E-2</v>
      </c>
    </row>
    <row r="17" spans="9:22" ht="21.75" thickTop="1" x14ac:dyDescent="0.55000000000000004">
      <c r="L17" s="126">
        <v>0.2044</v>
      </c>
      <c r="Q17" s="8"/>
      <c r="V17" s="126">
        <v>1.38E-2</v>
      </c>
    </row>
    <row r="18" spans="9:22" x14ac:dyDescent="0.55000000000000004">
      <c r="L18" s="126">
        <v>0.11650000000000001</v>
      </c>
      <c r="V18" s="126">
        <v>1.32E-2</v>
      </c>
    </row>
    <row r="19" spans="9:22" x14ac:dyDescent="0.55000000000000004">
      <c r="L19" s="126">
        <v>0</v>
      </c>
      <c r="V19" s="126">
        <v>1.21E-2</v>
      </c>
    </row>
    <row r="20" spans="9:22" ht="30" x14ac:dyDescent="0.75">
      <c r="I20" s="53">
        <v>1</v>
      </c>
      <c r="L20" s="126">
        <v>6.3700000000000007E-2</v>
      </c>
      <c r="V20" s="126">
        <v>1.14E-2</v>
      </c>
    </row>
    <row r="21" spans="9:22" x14ac:dyDescent="0.55000000000000004">
      <c r="L21" s="126">
        <v>0</v>
      </c>
      <c r="V21" s="126">
        <v>8.8999999999999999E-3</v>
      </c>
    </row>
    <row r="22" spans="9:22" x14ac:dyDescent="0.55000000000000004">
      <c r="L22" s="126">
        <v>0.13189999999999999</v>
      </c>
      <c r="V22" s="126">
        <v>8.3999999999999995E-3</v>
      </c>
    </row>
    <row r="23" spans="9:22" x14ac:dyDescent="0.55000000000000004">
      <c r="L23" s="126">
        <v>3.9899999999999998E-2</v>
      </c>
      <c r="V23" s="126">
        <v>7.9000000000000008E-3</v>
      </c>
    </row>
    <row r="24" spans="9:22" x14ac:dyDescent="0.55000000000000004">
      <c r="L24" s="126">
        <v>0.18509999999999999</v>
      </c>
      <c r="V24" s="126">
        <v>7.7999999999999996E-3</v>
      </c>
    </row>
    <row r="25" spans="9:22" x14ac:dyDescent="0.55000000000000004">
      <c r="L25" s="126">
        <v>1.89E-2</v>
      </c>
      <c r="V25" s="126">
        <v>6.6E-3</v>
      </c>
    </row>
    <row r="26" spans="9:22" x14ac:dyDescent="0.55000000000000004">
      <c r="L26" s="126">
        <v>5.16E-2</v>
      </c>
      <c r="V26" s="126">
        <v>5.1000000000000004E-3</v>
      </c>
    </row>
    <row r="27" spans="9:22" x14ac:dyDescent="0.55000000000000004">
      <c r="L27" s="126">
        <v>3.6200000000000003E-2</v>
      </c>
      <c r="V27" s="126">
        <v>4.1000000000000003E-3</v>
      </c>
    </row>
    <row r="28" spans="9:22" x14ac:dyDescent="0.55000000000000004">
      <c r="L28" s="126">
        <v>0</v>
      </c>
      <c r="V28" s="126">
        <v>2.7000000000000001E-3</v>
      </c>
    </row>
    <row r="29" spans="9:22" x14ac:dyDescent="0.55000000000000004">
      <c r="L29" s="126">
        <v>1.8200000000000001E-2</v>
      </c>
      <c r="V29" s="126">
        <v>1.6999999999999999E-3</v>
      </c>
    </row>
    <row r="30" spans="9:22" x14ac:dyDescent="0.55000000000000004">
      <c r="L30" s="126">
        <v>3.3000000000000002E-2</v>
      </c>
      <c r="V30" s="126">
        <v>1.4E-3</v>
      </c>
    </row>
    <row r="31" spans="9:22" x14ac:dyDescent="0.55000000000000004">
      <c r="L31" s="126">
        <v>5.7999999999999996E-3</v>
      </c>
      <c r="V31" s="126">
        <v>6.9999999999999999E-4</v>
      </c>
    </row>
    <row r="32" spans="9:22" x14ac:dyDescent="0.55000000000000004">
      <c r="L32" s="126">
        <v>2.0000000000000001E-4</v>
      </c>
      <c r="V32" s="126">
        <v>0</v>
      </c>
    </row>
    <row r="33" spans="12:22" x14ac:dyDescent="0.55000000000000004">
      <c r="L33" s="126">
        <v>0</v>
      </c>
      <c r="V33" s="126">
        <v>0</v>
      </c>
    </row>
    <row r="34" spans="12:22" x14ac:dyDescent="0.55000000000000004">
      <c r="L34" s="126">
        <v>0</v>
      </c>
      <c r="V34" s="126">
        <v>0</v>
      </c>
    </row>
    <row r="35" spans="12:22" x14ac:dyDescent="0.55000000000000004">
      <c r="L35" s="126">
        <v>0</v>
      </c>
      <c r="V35" s="126">
        <v>0</v>
      </c>
    </row>
    <row r="36" spans="12:22" x14ac:dyDescent="0.55000000000000004">
      <c r="L36" s="126">
        <v>1E-4</v>
      </c>
      <c r="V36" s="126">
        <v>-1E-4</v>
      </c>
    </row>
    <row r="37" spans="12:22" x14ac:dyDescent="0.55000000000000004">
      <c r="L37" s="126">
        <v>-9.1000000000000004E-3</v>
      </c>
      <c r="V37" s="126">
        <v>-1E-3</v>
      </c>
    </row>
    <row r="38" spans="12:22" x14ac:dyDescent="0.55000000000000004">
      <c r="L38" s="126">
        <v>0</v>
      </c>
      <c r="V38" s="126">
        <v>-2.8E-3</v>
      </c>
    </row>
    <row r="39" spans="12:22" x14ac:dyDescent="0.55000000000000004">
      <c r="L39" s="126">
        <v>0</v>
      </c>
      <c r="V39" s="126">
        <v>-6.1000000000000004E-3</v>
      </c>
    </row>
    <row r="41" spans="12:22" x14ac:dyDescent="0.55000000000000004">
      <c r="L41" s="2">
        <f>SUM(L10:L39)</f>
        <v>1.5336999999999998</v>
      </c>
      <c r="V41" s="2">
        <f>SUM(V10:V39)</f>
        <v>0.38229999999999997</v>
      </c>
    </row>
  </sheetData>
  <sortState xmlns:xlrd2="http://schemas.microsoft.com/office/spreadsheetml/2017/richdata2" ref="E12:Q14">
    <sortCondition descending="1" ref="O12:O14"/>
  </sortState>
  <mergeCells count="14"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7" right="0.7" top="0" bottom="0" header="0.3" footer="0.3"/>
  <pageSetup paperSize="9" scale="7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2:AA43"/>
  <sheetViews>
    <sheetView rightToLeft="1" view="pageBreakPreview" topLeftCell="A4" zoomScale="40" zoomScaleNormal="55" zoomScaleSheetLayoutView="40" workbookViewId="0">
      <selection activeCell="AA33" sqref="AA33"/>
    </sheetView>
  </sheetViews>
  <sheetFormatPr defaultRowHeight="33" x14ac:dyDescent="0.8"/>
  <cols>
    <col min="1" max="1" width="2.5703125" style="55" customWidth="1"/>
    <col min="2" max="2" width="1.28515625" style="55" customWidth="1"/>
    <col min="3" max="3" width="49.42578125" style="55" bestFit="1" customWidth="1"/>
    <col min="4" max="4" width="1" style="55" customWidth="1"/>
    <col min="5" max="5" width="17.140625" style="55" bestFit="1" customWidth="1"/>
    <col min="6" max="6" width="3.5703125" style="55" bestFit="1" customWidth="1"/>
    <col min="7" max="7" width="26.28515625" style="55" bestFit="1" customWidth="1"/>
    <col min="8" max="8" width="3.5703125" style="55" bestFit="1" customWidth="1"/>
    <col min="9" max="9" width="29.140625" style="55" bestFit="1" customWidth="1"/>
    <col min="10" max="10" width="3.5703125" style="55" bestFit="1" customWidth="1"/>
    <col min="11" max="11" width="17.28515625" style="55" bestFit="1" customWidth="1"/>
    <col min="12" max="12" width="8.42578125" style="55" customWidth="1"/>
    <col min="13" max="13" width="26.28515625" style="55" bestFit="1" customWidth="1"/>
    <col min="14" max="14" width="3.5703125" style="55" bestFit="1" customWidth="1"/>
    <col min="15" max="15" width="19.140625" style="55" bestFit="1" customWidth="1"/>
    <col min="16" max="16" width="3.5703125" style="55" bestFit="1" customWidth="1"/>
    <col min="17" max="17" width="26.28515625" style="55" bestFit="1" customWidth="1"/>
    <col min="18" max="18" width="3.5703125" style="55" bestFit="1" customWidth="1"/>
    <col min="19" max="19" width="17.28515625" style="55" bestFit="1" customWidth="1"/>
    <col min="20" max="20" width="3.5703125" style="55" bestFit="1" customWidth="1"/>
    <col min="21" max="21" width="16.42578125" style="55" bestFit="1" customWidth="1"/>
    <col min="22" max="22" width="12.28515625" style="55" bestFit="1" customWidth="1"/>
    <col min="23" max="23" width="26.28515625" style="55" bestFit="1" customWidth="1"/>
    <col min="24" max="24" width="3.5703125" style="55" bestFit="1" customWidth="1"/>
    <col min="25" max="25" width="29.140625" style="55" bestFit="1" customWidth="1"/>
    <col min="26" max="26" width="3.5703125" style="55" bestFit="1" customWidth="1"/>
    <col min="27" max="27" width="24.85546875" style="80" customWidth="1"/>
    <col min="28" max="28" width="1" style="55" customWidth="1"/>
    <col min="29" max="29" width="9.140625" style="55" customWidth="1"/>
    <col min="30" max="16384" width="9.140625" style="55"/>
  </cols>
  <sheetData>
    <row r="2" spans="3:27" ht="46.5" x14ac:dyDescent="0.8">
      <c r="C2" s="159" t="s">
        <v>124</v>
      </c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159"/>
      <c r="U2" s="159"/>
      <c r="V2" s="159"/>
      <c r="W2" s="159"/>
      <c r="X2" s="159"/>
      <c r="Y2" s="159"/>
      <c r="Z2" s="159"/>
      <c r="AA2" s="159"/>
    </row>
    <row r="3" spans="3:27" ht="46.5" x14ac:dyDescent="0.8">
      <c r="C3" s="159" t="s">
        <v>0</v>
      </c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  <c r="O3" s="159"/>
      <c r="P3" s="159"/>
      <c r="Q3" s="159"/>
      <c r="R3" s="159"/>
      <c r="S3" s="159"/>
      <c r="T3" s="159"/>
      <c r="U3" s="159"/>
      <c r="V3" s="159"/>
      <c r="W3" s="159"/>
      <c r="X3" s="159"/>
      <c r="Y3" s="159"/>
      <c r="Z3" s="159"/>
      <c r="AA3" s="159"/>
    </row>
    <row r="4" spans="3:27" ht="46.5" x14ac:dyDescent="0.8">
      <c r="C4" s="159" t="s">
        <v>242</v>
      </c>
      <c r="D4" s="159"/>
      <c r="E4" s="159"/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59"/>
      <c r="U4" s="159"/>
      <c r="V4" s="159"/>
      <c r="W4" s="159"/>
      <c r="X4" s="159"/>
      <c r="Y4" s="159"/>
      <c r="Z4" s="159"/>
      <c r="AA4" s="159"/>
    </row>
    <row r="5" spans="3:27" ht="147" customHeight="1" x14ac:dyDescent="0.8">
      <c r="C5" s="72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</row>
    <row r="6" spans="3:27" ht="39" x14ac:dyDescent="0.8">
      <c r="C6" s="158" t="s">
        <v>86</v>
      </c>
      <c r="D6" s="158"/>
      <c r="E6" s="158"/>
      <c r="F6" s="158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158"/>
      <c r="S6" s="158"/>
      <c r="T6" s="158"/>
      <c r="U6" s="158"/>
      <c r="V6" s="158"/>
      <c r="W6" s="158"/>
      <c r="X6" s="158"/>
      <c r="Y6" s="158"/>
      <c r="Z6" s="158"/>
      <c r="AA6" s="158"/>
    </row>
    <row r="8" spans="3:27" s="74" customFormat="1" ht="34.5" customHeight="1" x14ac:dyDescent="0.25">
      <c r="C8" s="154" t="s">
        <v>1</v>
      </c>
      <c r="E8" s="157" t="s">
        <v>228</v>
      </c>
      <c r="F8" s="157" t="s">
        <v>2</v>
      </c>
      <c r="G8" s="157" t="s">
        <v>2</v>
      </c>
      <c r="H8" s="157" t="s">
        <v>2</v>
      </c>
      <c r="I8" s="157" t="s">
        <v>2</v>
      </c>
      <c r="J8" s="160"/>
      <c r="K8" s="157" t="s">
        <v>3</v>
      </c>
      <c r="L8" s="157" t="s">
        <v>3</v>
      </c>
      <c r="M8" s="157" t="s">
        <v>3</v>
      </c>
      <c r="N8" s="157" t="s">
        <v>3</v>
      </c>
      <c r="O8" s="157" t="s">
        <v>3</v>
      </c>
      <c r="P8" s="157" t="s">
        <v>3</v>
      </c>
      <c r="Q8" s="157" t="s">
        <v>3</v>
      </c>
      <c r="R8" s="160"/>
      <c r="S8" s="157" t="s">
        <v>243</v>
      </c>
      <c r="T8" s="157" t="s">
        <v>4</v>
      </c>
      <c r="U8" s="157" t="s">
        <v>4</v>
      </c>
      <c r="V8" s="157" t="s">
        <v>4</v>
      </c>
      <c r="W8" s="157" t="s">
        <v>4</v>
      </c>
      <c r="X8" s="157" t="s">
        <v>4</v>
      </c>
      <c r="Y8" s="157" t="s">
        <v>4</v>
      </c>
      <c r="Z8" s="157" t="s">
        <v>4</v>
      </c>
      <c r="AA8" s="157" t="s">
        <v>4</v>
      </c>
    </row>
    <row r="9" spans="3:27" s="74" customFormat="1" ht="44.25" customHeight="1" x14ac:dyDescent="0.25">
      <c r="C9" s="154" t="s">
        <v>1</v>
      </c>
      <c r="D9" s="160"/>
      <c r="E9" s="155" t="s">
        <v>5</v>
      </c>
      <c r="F9" s="161"/>
      <c r="G9" s="155" t="s">
        <v>6</v>
      </c>
      <c r="H9" s="75"/>
      <c r="I9" s="155" t="s">
        <v>7</v>
      </c>
      <c r="J9" s="160"/>
      <c r="K9" s="155" t="s">
        <v>8</v>
      </c>
      <c r="L9" s="155" t="s">
        <v>8</v>
      </c>
      <c r="M9" s="155" t="s">
        <v>8</v>
      </c>
      <c r="N9" s="75"/>
      <c r="O9" s="155" t="s">
        <v>9</v>
      </c>
      <c r="P9" s="155" t="s">
        <v>9</v>
      </c>
      <c r="Q9" s="155" t="s">
        <v>9</v>
      </c>
      <c r="R9" s="160"/>
      <c r="S9" s="155" t="s">
        <v>5</v>
      </c>
      <c r="T9" s="161"/>
      <c r="U9" s="155" t="s">
        <v>10</v>
      </c>
      <c r="V9" s="161"/>
      <c r="W9" s="155" t="s">
        <v>6</v>
      </c>
      <c r="X9" s="161"/>
      <c r="Y9" s="155" t="s">
        <v>7</v>
      </c>
      <c r="Z9" s="160"/>
      <c r="AA9" s="155" t="s">
        <v>11</v>
      </c>
    </row>
    <row r="10" spans="3:27" s="74" customFormat="1" ht="54" customHeight="1" x14ac:dyDescent="0.25">
      <c r="C10" s="154" t="s">
        <v>1</v>
      </c>
      <c r="D10" s="160"/>
      <c r="E10" s="156" t="s">
        <v>5</v>
      </c>
      <c r="F10" s="162"/>
      <c r="G10" s="156" t="s">
        <v>6</v>
      </c>
      <c r="H10" s="76"/>
      <c r="I10" s="156" t="s">
        <v>7</v>
      </c>
      <c r="J10" s="160"/>
      <c r="K10" s="156" t="s">
        <v>5</v>
      </c>
      <c r="L10" s="128"/>
      <c r="M10" s="156" t="s">
        <v>6</v>
      </c>
      <c r="N10" s="76"/>
      <c r="O10" s="156" t="s">
        <v>5</v>
      </c>
      <c r="P10" s="76"/>
      <c r="Q10" s="156" t="s">
        <v>12</v>
      </c>
      <c r="R10" s="160"/>
      <c r="S10" s="156" t="s">
        <v>5</v>
      </c>
      <c r="T10" s="162"/>
      <c r="U10" s="156" t="s">
        <v>10</v>
      </c>
      <c r="V10" s="162"/>
      <c r="W10" s="156" t="s">
        <v>6</v>
      </c>
      <c r="X10" s="162"/>
      <c r="Y10" s="156" t="s">
        <v>7</v>
      </c>
      <c r="Z10" s="160"/>
      <c r="AA10" s="156" t="s">
        <v>11</v>
      </c>
    </row>
    <row r="11" spans="3:27" x14ac:dyDescent="0.8">
      <c r="C11" s="77" t="s">
        <v>244</v>
      </c>
      <c r="E11" s="78">
        <v>0</v>
      </c>
      <c r="G11" s="78">
        <v>0</v>
      </c>
      <c r="I11" s="78">
        <v>0</v>
      </c>
      <c r="K11" s="78">
        <v>2200000</v>
      </c>
      <c r="L11" s="129"/>
      <c r="M11" s="78">
        <v>10625214088</v>
      </c>
      <c r="O11" s="78">
        <v>0</v>
      </c>
      <c r="Q11" s="78">
        <v>0</v>
      </c>
      <c r="S11" s="78">
        <v>2200000</v>
      </c>
      <c r="U11" s="78">
        <v>4343</v>
      </c>
      <c r="V11" s="129"/>
      <c r="W11" s="78">
        <v>10625214088</v>
      </c>
      <c r="Y11" s="78">
        <v>9497750130</v>
      </c>
      <c r="AA11" s="122">
        <f>Y11/'سرمایه گذاری ها'!$O$16</f>
        <v>2.5114974347953564E-2</v>
      </c>
    </row>
    <row r="12" spans="3:27" x14ac:dyDescent="0.8">
      <c r="C12" s="55" t="s">
        <v>180</v>
      </c>
      <c r="E12" s="78">
        <v>400000</v>
      </c>
      <c r="G12" s="78">
        <v>11116538487</v>
      </c>
      <c r="I12" s="78">
        <v>11884861800</v>
      </c>
      <c r="K12" s="78">
        <v>0</v>
      </c>
      <c r="L12" s="129"/>
      <c r="M12" s="78">
        <v>0</v>
      </c>
      <c r="O12" s="78">
        <v>0</v>
      </c>
      <c r="Q12" s="78">
        <v>0</v>
      </c>
      <c r="S12" s="78">
        <v>400000</v>
      </c>
      <c r="U12" s="78">
        <v>21520</v>
      </c>
      <c r="V12" s="129"/>
      <c r="W12" s="78">
        <v>11116538487</v>
      </c>
      <c r="Y12" s="78">
        <v>8556782400</v>
      </c>
      <c r="AA12" s="122">
        <f>Y12/'سرمایه گذاری ها'!$O$16</f>
        <v>2.2626766079917975E-2</v>
      </c>
    </row>
    <row r="13" spans="3:27" x14ac:dyDescent="0.8">
      <c r="C13" s="55" t="s">
        <v>204</v>
      </c>
      <c r="E13" s="78">
        <v>509000</v>
      </c>
      <c r="G13" s="78">
        <v>12303484363</v>
      </c>
      <c r="I13" s="78">
        <v>12376061667</v>
      </c>
      <c r="K13" s="78">
        <v>0</v>
      </c>
      <c r="L13" s="129"/>
      <c r="M13" s="78">
        <v>0</v>
      </c>
      <c r="O13" s="78">
        <v>-209000</v>
      </c>
      <c r="Q13" s="78">
        <v>5728788450</v>
      </c>
      <c r="S13" s="78">
        <v>300000</v>
      </c>
      <c r="U13" s="78">
        <v>26950</v>
      </c>
      <c r="V13" s="129"/>
      <c r="W13" s="78">
        <v>7251562494</v>
      </c>
      <c r="Y13" s="78">
        <v>8036894250</v>
      </c>
      <c r="AA13" s="122">
        <f>Y13/'سرمایه گذاری ها'!$O$16</f>
        <v>2.1252021811818868E-2</v>
      </c>
    </row>
    <row r="14" spans="3:27" x14ac:dyDescent="0.8">
      <c r="C14" s="55" t="s">
        <v>229</v>
      </c>
      <c r="E14" s="78">
        <v>60000</v>
      </c>
      <c r="G14" s="78">
        <v>2729866449</v>
      </c>
      <c r="I14" s="78">
        <v>2698845750</v>
      </c>
      <c r="K14" s="78">
        <v>140000</v>
      </c>
      <c r="L14" s="129"/>
      <c r="M14" s="78">
        <v>6393266003</v>
      </c>
      <c r="O14" s="78">
        <v>0</v>
      </c>
      <c r="Q14" s="78">
        <v>0</v>
      </c>
      <c r="S14" s="78">
        <v>200000</v>
      </c>
      <c r="U14" s="78">
        <v>40150</v>
      </c>
      <c r="V14" s="129"/>
      <c r="W14" s="78">
        <v>9123132452</v>
      </c>
      <c r="Y14" s="78">
        <v>7982221500</v>
      </c>
      <c r="AA14" s="122">
        <f>Y14/'سرمایه گذاری ها'!$O$16</f>
        <v>2.1107450234867719E-2</v>
      </c>
    </row>
    <row r="15" spans="3:27" x14ac:dyDescent="0.8">
      <c r="C15" s="55" t="s">
        <v>14</v>
      </c>
      <c r="E15" s="78">
        <v>1132075</v>
      </c>
      <c r="G15" s="78">
        <v>4499671798</v>
      </c>
      <c r="I15" s="78">
        <v>6369419610.2250004</v>
      </c>
      <c r="K15" s="78">
        <v>0</v>
      </c>
      <c r="L15" s="129"/>
      <c r="M15" s="78">
        <v>0</v>
      </c>
      <c r="O15" s="78">
        <v>0</v>
      </c>
      <c r="Q15" s="78">
        <v>0</v>
      </c>
      <c r="S15" s="78">
        <v>1132075</v>
      </c>
      <c r="U15" s="78">
        <v>4960</v>
      </c>
      <c r="V15" s="129"/>
      <c r="W15" s="78">
        <v>4499671798</v>
      </c>
      <c r="Y15" s="78">
        <v>5581682202.6000004</v>
      </c>
      <c r="AA15" s="122">
        <f>Y15/'سرمایه گذاری ها'!$O$16</f>
        <v>1.4759685548468725E-2</v>
      </c>
    </row>
    <row r="16" spans="3:27" x14ac:dyDescent="0.8">
      <c r="C16" s="55" t="s">
        <v>178</v>
      </c>
      <c r="E16" s="78">
        <v>520000</v>
      </c>
      <c r="G16" s="78">
        <v>4979116299</v>
      </c>
      <c r="I16" s="78">
        <v>7045428780</v>
      </c>
      <c r="K16" s="78">
        <v>0</v>
      </c>
      <c r="L16" s="129"/>
      <c r="M16" s="78">
        <v>0</v>
      </c>
      <c r="O16" s="78">
        <v>0</v>
      </c>
      <c r="Q16" s="78">
        <v>0</v>
      </c>
      <c r="S16" s="78">
        <v>520000</v>
      </c>
      <c r="U16" s="78">
        <v>10310</v>
      </c>
      <c r="V16" s="129"/>
      <c r="W16" s="78">
        <v>4979116299</v>
      </c>
      <c r="Y16" s="78">
        <v>5329300860</v>
      </c>
      <c r="AA16" s="122">
        <f>Y16/'سرمایه گذاری ها'!$O$16</f>
        <v>1.4092311606372705E-2</v>
      </c>
    </row>
    <row r="17" spans="3:27" x14ac:dyDescent="0.8">
      <c r="C17" s="55" t="s">
        <v>230</v>
      </c>
      <c r="E17" s="78">
        <v>50000</v>
      </c>
      <c r="G17" s="78">
        <v>1689516318</v>
      </c>
      <c r="I17" s="78">
        <v>1661057550</v>
      </c>
      <c r="K17" s="78">
        <v>100000</v>
      </c>
      <c r="L17" s="129"/>
      <c r="M17" s="78">
        <v>3658766839</v>
      </c>
      <c r="O17" s="78">
        <v>0</v>
      </c>
      <c r="Q17" s="78">
        <v>0</v>
      </c>
      <c r="S17" s="78">
        <v>150000</v>
      </c>
      <c r="U17" s="78">
        <v>32810</v>
      </c>
      <c r="V17" s="129"/>
      <c r="W17" s="78">
        <v>5348283157</v>
      </c>
      <c r="Y17" s="78">
        <v>4892217075</v>
      </c>
      <c r="AA17" s="122">
        <f>Y17/'سرمایه گذاری ها'!$O$16</f>
        <v>1.293652756300143E-2</v>
      </c>
    </row>
    <row r="18" spans="3:27" x14ac:dyDescent="0.8">
      <c r="C18" s="55" t="s">
        <v>195</v>
      </c>
      <c r="E18" s="78">
        <v>310000</v>
      </c>
      <c r="G18" s="78">
        <v>6515440689</v>
      </c>
      <c r="I18" s="78">
        <v>7611440850</v>
      </c>
      <c r="K18" s="78">
        <v>0</v>
      </c>
      <c r="L18" s="129"/>
      <c r="M18" s="78">
        <v>0</v>
      </c>
      <c r="O18" s="78">
        <v>-110000</v>
      </c>
      <c r="Q18" s="78">
        <v>2895194525</v>
      </c>
      <c r="S18" s="78">
        <v>200000</v>
      </c>
      <c r="U18" s="78">
        <v>22980</v>
      </c>
      <c r="V18" s="129"/>
      <c r="W18" s="78">
        <v>4203510123</v>
      </c>
      <c r="Y18" s="78">
        <v>4568653800</v>
      </c>
      <c r="AA18" s="122">
        <f>Y18/'سرمایه گذاری ها'!$O$16</f>
        <v>1.2080926684863267E-2</v>
      </c>
    </row>
    <row r="19" spans="3:27" x14ac:dyDescent="0.8">
      <c r="C19" s="55" t="s">
        <v>245</v>
      </c>
      <c r="E19" s="78">
        <v>0</v>
      </c>
      <c r="G19" s="78">
        <v>0</v>
      </c>
      <c r="I19" s="78">
        <v>0</v>
      </c>
      <c r="K19" s="78">
        <v>40000</v>
      </c>
      <c r="L19" s="129"/>
      <c r="M19" s="78">
        <v>4285691620</v>
      </c>
      <c r="O19" s="78">
        <v>0</v>
      </c>
      <c r="Q19" s="78">
        <v>0</v>
      </c>
      <c r="S19" s="78">
        <v>40000</v>
      </c>
      <c r="U19" s="78">
        <v>110990</v>
      </c>
      <c r="V19" s="129"/>
      <c r="W19" s="78">
        <v>4285691620</v>
      </c>
      <c r="Y19" s="78">
        <v>4413184380</v>
      </c>
      <c r="AA19" s="122">
        <f>Y19/'سرمایه گذاری ها'!$O$16</f>
        <v>1.1669817691496729E-2</v>
      </c>
    </row>
    <row r="20" spans="3:27" x14ac:dyDescent="0.8">
      <c r="C20" s="55" t="s">
        <v>194</v>
      </c>
      <c r="E20" s="78">
        <v>41000</v>
      </c>
      <c r="G20" s="78">
        <v>7241018855</v>
      </c>
      <c r="I20" s="78">
        <v>6105256290</v>
      </c>
      <c r="K20" s="78">
        <v>0</v>
      </c>
      <c r="L20" s="129"/>
      <c r="M20" s="78">
        <v>0</v>
      </c>
      <c r="O20" s="78">
        <v>-14000</v>
      </c>
      <c r="Q20" s="78">
        <v>1972249655</v>
      </c>
      <c r="S20" s="78">
        <v>27000</v>
      </c>
      <c r="U20" s="78">
        <v>126350</v>
      </c>
      <c r="V20" s="129"/>
      <c r="W20" s="78">
        <v>4768475830</v>
      </c>
      <c r="Y20" s="78">
        <v>3391151872.5</v>
      </c>
      <c r="AA20" s="122">
        <f>Y20/'سرمایه گذاری ها'!$O$16</f>
        <v>8.9672492034544807E-3</v>
      </c>
    </row>
    <row r="21" spans="3:27" x14ac:dyDescent="0.8">
      <c r="C21" s="55" t="s">
        <v>152</v>
      </c>
      <c r="E21" s="78">
        <v>36434</v>
      </c>
      <c r="G21" s="78">
        <v>2002747543</v>
      </c>
      <c r="I21" s="78">
        <v>3686912761.8600001</v>
      </c>
      <c r="K21" s="78">
        <v>0</v>
      </c>
      <c r="L21" s="129"/>
      <c r="M21" s="78">
        <v>0</v>
      </c>
      <c r="O21" s="78">
        <v>0</v>
      </c>
      <c r="Q21" s="78">
        <v>0</v>
      </c>
      <c r="S21" s="78">
        <v>36434</v>
      </c>
      <c r="U21" s="78">
        <v>80000</v>
      </c>
      <c r="V21" s="129"/>
      <c r="W21" s="78">
        <v>2002747543</v>
      </c>
      <c r="Y21" s="78">
        <v>2897377416</v>
      </c>
      <c r="AA21" s="122">
        <f>Y21/'سرمایه گذاری ها'!$O$16</f>
        <v>7.6615575776554975E-3</v>
      </c>
    </row>
    <row r="22" spans="3:27" x14ac:dyDescent="0.8">
      <c r="C22" s="55" t="s">
        <v>203</v>
      </c>
      <c r="E22" s="78">
        <v>244449</v>
      </c>
      <c r="G22" s="78">
        <v>2213729927</v>
      </c>
      <c r="I22" s="78">
        <v>2517423314.7420001</v>
      </c>
      <c r="K22" s="78">
        <v>0</v>
      </c>
      <c r="L22" s="129"/>
      <c r="M22" s="78">
        <v>0</v>
      </c>
      <c r="O22" s="78">
        <v>-144449</v>
      </c>
      <c r="Q22" s="78">
        <v>1411568358</v>
      </c>
      <c r="S22" s="78">
        <v>100000</v>
      </c>
      <c r="U22" s="78">
        <v>8070</v>
      </c>
      <c r="V22" s="129"/>
      <c r="W22" s="78">
        <v>905599911</v>
      </c>
      <c r="Y22" s="78">
        <v>802198350</v>
      </c>
      <c r="AA22" s="122">
        <f>Y22/'سرمایه گذاری ها'!$O$16</f>
        <v>2.1212593199923103E-3</v>
      </c>
    </row>
    <row r="23" spans="3:27" x14ac:dyDescent="0.8">
      <c r="C23" s="55" t="s">
        <v>155</v>
      </c>
      <c r="E23" s="78">
        <v>464</v>
      </c>
      <c r="G23" s="78">
        <v>1348848</v>
      </c>
      <c r="I23" s="78">
        <v>1825123.5144</v>
      </c>
      <c r="K23" s="78">
        <v>0</v>
      </c>
      <c r="L23" s="129"/>
      <c r="M23" s="78">
        <v>0</v>
      </c>
      <c r="O23" s="78">
        <v>0</v>
      </c>
      <c r="Q23" s="78">
        <v>0</v>
      </c>
      <c r="S23" s="78">
        <v>464</v>
      </c>
      <c r="U23" s="78">
        <v>3957</v>
      </c>
      <c r="V23" s="129"/>
      <c r="W23" s="78">
        <v>1348848</v>
      </c>
      <c r="Y23" s="78">
        <v>1825123.5144</v>
      </c>
      <c r="AA23" s="122">
        <f>Y23/'سرمایه گذاری ها'!$O$16</f>
        <v>4.8261882676000504E-6</v>
      </c>
    </row>
    <row r="24" spans="3:27" x14ac:dyDescent="0.8">
      <c r="C24" s="55" t="s">
        <v>197</v>
      </c>
      <c r="E24" s="78">
        <v>940</v>
      </c>
      <c r="G24" s="78">
        <v>14583519</v>
      </c>
      <c r="I24" s="78">
        <v>23509680.120000001</v>
      </c>
      <c r="K24" s="78">
        <v>0</v>
      </c>
      <c r="L24" s="129"/>
      <c r="M24" s="78">
        <v>0</v>
      </c>
      <c r="O24" s="78">
        <v>-940</v>
      </c>
      <c r="Q24" s="78">
        <v>23313457</v>
      </c>
      <c r="S24" s="78">
        <v>0</v>
      </c>
      <c r="U24" s="78">
        <v>0</v>
      </c>
      <c r="V24" s="129"/>
      <c r="W24" s="78">
        <v>0</v>
      </c>
      <c r="Y24" s="78">
        <v>0</v>
      </c>
      <c r="AA24" s="122">
        <f>Y24/'سرمایه گذاری ها'!$O$16</f>
        <v>0</v>
      </c>
    </row>
    <row r="25" spans="3:27" x14ac:dyDescent="0.8">
      <c r="C25" s="55" t="s">
        <v>13</v>
      </c>
      <c r="E25" s="78">
        <v>937</v>
      </c>
      <c r="G25" s="78">
        <v>3646032</v>
      </c>
      <c r="I25" s="78">
        <v>5309121.6449999996</v>
      </c>
      <c r="K25" s="78">
        <v>0</v>
      </c>
      <c r="L25" s="129"/>
      <c r="M25" s="78">
        <v>0</v>
      </c>
      <c r="O25" s="78">
        <v>-937</v>
      </c>
      <c r="Q25" s="78">
        <v>5318438</v>
      </c>
      <c r="S25" s="78">
        <v>0</v>
      </c>
      <c r="U25" s="78">
        <v>0</v>
      </c>
      <c r="V25" s="129"/>
      <c r="W25" s="78">
        <v>0</v>
      </c>
      <c r="Y25" s="78">
        <v>0</v>
      </c>
      <c r="AA25" s="122">
        <f>Y25/'سرمایه گذاری ها'!$O$16</f>
        <v>0</v>
      </c>
    </row>
    <row r="26" spans="3:27" x14ac:dyDescent="0.8">
      <c r="C26" s="55" t="s">
        <v>181</v>
      </c>
      <c r="E26" s="78">
        <v>93666</v>
      </c>
      <c r="G26" s="78">
        <v>804024689</v>
      </c>
      <c r="I26" s="78">
        <v>1250449670.4389999</v>
      </c>
      <c r="K26" s="78">
        <v>0</v>
      </c>
      <c r="L26" s="129"/>
      <c r="M26" s="78">
        <v>0</v>
      </c>
      <c r="O26" s="78">
        <v>-93666</v>
      </c>
      <c r="Q26" s="78">
        <v>1699825511</v>
      </c>
      <c r="S26" s="78">
        <v>0</v>
      </c>
      <c r="U26" s="78">
        <v>0</v>
      </c>
      <c r="V26" s="129"/>
      <c r="W26" s="78">
        <v>0</v>
      </c>
      <c r="Y26" s="78">
        <v>0</v>
      </c>
      <c r="AA26" s="122">
        <f>Y26/'سرمایه گذاری ها'!$O$16</f>
        <v>0</v>
      </c>
    </row>
    <row r="27" spans="3:27" x14ac:dyDescent="0.8">
      <c r="C27" s="55" t="s">
        <v>156</v>
      </c>
      <c r="E27" s="78">
        <v>24148</v>
      </c>
      <c r="G27" s="78">
        <v>1607332221</v>
      </c>
      <c r="I27" s="78">
        <v>1680062314.806</v>
      </c>
      <c r="K27" s="78">
        <v>0</v>
      </c>
      <c r="L27" s="129"/>
      <c r="M27" s="78">
        <v>0</v>
      </c>
      <c r="O27" s="78">
        <v>-24148</v>
      </c>
      <c r="Q27" s="78">
        <v>1659707780</v>
      </c>
      <c r="S27" s="78">
        <v>0</v>
      </c>
      <c r="U27" s="78">
        <v>0</v>
      </c>
      <c r="V27" s="129"/>
      <c r="W27" s="78">
        <v>0</v>
      </c>
      <c r="Y27" s="78">
        <v>0</v>
      </c>
      <c r="AA27" s="122">
        <f>Y27/'سرمایه گذاری ها'!$O$16</f>
        <v>0</v>
      </c>
    </row>
    <row r="28" spans="3:27" x14ac:dyDescent="0.8">
      <c r="C28" s="55" t="s">
        <v>196</v>
      </c>
      <c r="E28" s="78">
        <v>500000</v>
      </c>
      <c r="G28" s="78">
        <v>3595347105</v>
      </c>
      <c r="I28" s="78">
        <v>4403641500</v>
      </c>
      <c r="K28" s="78">
        <v>0</v>
      </c>
      <c r="L28" s="129"/>
      <c r="M28" s="78">
        <v>0</v>
      </c>
      <c r="O28" s="78">
        <v>-500000</v>
      </c>
      <c r="Q28" s="78">
        <v>4476360041</v>
      </c>
      <c r="S28" s="78">
        <v>0</v>
      </c>
      <c r="U28" s="78">
        <v>0</v>
      </c>
      <c r="V28" s="129"/>
      <c r="W28" s="78">
        <v>0</v>
      </c>
      <c r="Y28" s="78">
        <v>0</v>
      </c>
      <c r="AA28" s="122">
        <f>Y28/'سرمایه گذاری ها'!$O$16</f>
        <v>0</v>
      </c>
    </row>
    <row r="29" spans="3:27" x14ac:dyDescent="0.8">
      <c r="C29" s="55" t="s">
        <v>154</v>
      </c>
      <c r="E29" s="78">
        <v>80706</v>
      </c>
      <c r="G29" s="78">
        <v>993552784</v>
      </c>
      <c r="I29" s="78">
        <v>1079037000.585</v>
      </c>
      <c r="K29" s="78">
        <v>0</v>
      </c>
      <c r="L29" s="129"/>
      <c r="M29" s="78">
        <v>0</v>
      </c>
      <c r="O29" s="78">
        <v>-80706</v>
      </c>
      <c r="Q29" s="78">
        <v>1130381514</v>
      </c>
      <c r="S29" s="78">
        <v>0</v>
      </c>
      <c r="U29" s="78">
        <v>0</v>
      </c>
      <c r="V29" s="129"/>
      <c r="W29" s="78">
        <v>0</v>
      </c>
      <c r="Y29" s="78">
        <v>0</v>
      </c>
      <c r="AA29" s="122"/>
    </row>
    <row r="30" spans="3:27" x14ac:dyDescent="0.8">
      <c r="C30" s="55" t="s">
        <v>215</v>
      </c>
      <c r="E30" s="78">
        <v>71</v>
      </c>
      <c r="G30" s="78">
        <v>891145</v>
      </c>
      <c r="I30" s="78">
        <v>1556234.9775</v>
      </c>
      <c r="K30" s="78">
        <v>0</v>
      </c>
      <c r="L30" s="129"/>
      <c r="M30" s="78">
        <v>0</v>
      </c>
      <c r="O30" s="78">
        <v>-71</v>
      </c>
      <c r="Q30" s="78">
        <v>1482131</v>
      </c>
      <c r="S30" s="78">
        <v>0</v>
      </c>
      <c r="U30" s="78">
        <v>0</v>
      </c>
      <c r="V30" s="129"/>
      <c r="W30" s="78">
        <v>0</v>
      </c>
      <c r="Y30" s="78">
        <v>0</v>
      </c>
      <c r="AA30" s="122">
        <f>Y30/'سرمایه گذاری ها'!$O$16</f>
        <v>0</v>
      </c>
    </row>
    <row r="31" spans="3:27" x14ac:dyDescent="0.8">
      <c r="E31" s="78"/>
      <c r="G31" s="78"/>
      <c r="I31" s="78"/>
      <c r="K31" s="78"/>
      <c r="L31" s="129"/>
      <c r="M31" s="78"/>
      <c r="O31" s="78"/>
      <c r="Q31" s="78"/>
      <c r="S31" s="78"/>
      <c r="U31" s="78"/>
      <c r="V31" s="129"/>
      <c r="W31" s="78"/>
      <c r="Y31" s="78"/>
      <c r="AA31" s="122"/>
    </row>
    <row r="32" spans="3:27" ht="33.75" thickBot="1" x14ac:dyDescent="0.85">
      <c r="C32" s="55" t="s">
        <v>84</v>
      </c>
      <c r="E32" s="79"/>
      <c r="F32" s="78"/>
      <c r="G32" s="79">
        <f>SUM(G11:G30)</f>
        <v>62311857071</v>
      </c>
      <c r="H32" s="79"/>
      <c r="I32" s="79">
        <f>SUM(I11:I30)</f>
        <v>70402099019.913895</v>
      </c>
      <c r="J32" s="79"/>
      <c r="K32" s="79">
        <f>SUM(K11:K30)</f>
        <v>2480000</v>
      </c>
      <c r="L32" s="79"/>
      <c r="M32" s="79">
        <f>SUM(M11:M30)</f>
        <v>24962938550</v>
      </c>
      <c r="N32" s="79"/>
      <c r="O32" s="79">
        <f>SUM(O11:O30)</f>
        <v>-1177917</v>
      </c>
      <c r="P32" s="79"/>
      <c r="Q32" s="79">
        <f>SUM(Q11:Q30)</f>
        <v>21004189860</v>
      </c>
      <c r="R32" s="79"/>
      <c r="S32" s="79">
        <f>SUM(S11:S30)</f>
        <v>5305973</v>
      </c>
      <c r="T32" s="79"/>
      <c r="U32" s="79">
        <f>SUM(U11:U30)</f>
        <v>493390</v>
      </c>
      <c r="V32" s="79"/>
      <c r="W32" s="79">
        <f>SUM(W11:W30)</f>
        <v>69110892650</v>
      </c>
      <c r="X32" s="79"/>
      <c r="Y32" s="79">
        <f>SUM(Y11:Y30)</f>
        <v>65951239359.614395</v>
      </c>
      <c r="Z32" s="78"/>
      <c r="AA32" s="123">
        <f>SUM(AA11:AA30)</f>
        <v>0.17439537385813086</v>
      </c>
    </row>
    <row r="33" spans="12:22" ht="63.75" customHeight="1" thickTop="1" x14ac:dyDescent="0.8">
      <c r="L33"/>
      <c r="V33"/>
    </row>
    <row r="34" spans="12:22" ht="30.75" customHeight="1" x14ac:dyDescent="0.95">
      <c r="L34"/>
      <c r="O34" s="117">
        <v>2</v>
      </c>
      <c r="V34"/>
    </row>
    <row r="35" spans="12:22" x14ac:dyDescent="0.8">
      <c r="L35"/>
      <c r="V35"/>
    </row>
    <row r="36" spans="12:22" x14ac:dyDescent="0.8">
      <c r="L36"/>
      <c r="V36"/>
    </row>
    <row r="37" spans="12:22" x14ac:dyDescent="0.8">
      <c r="L37"/>
      <c r="V37"/>
    </row>
    <row r="38" spans="12:22" x14ac:dyDescent="0.8">
      <c r="L38"/>
      <c r="V38"/>
    </row>
    <row r="39" spans="12:22" x14ac:dyDescent="0.8">
      <c r="L39"/>
      <c r="V39"/>
    </row>
    <row r="40" spans="12:22" x14ac:dyDescent="0.8">
      <c r="L40"/>
      <c r="V40"/>
    </row>
    <row r="41" spans="12:22" x14ac:dyDescent="0.8">
      <c r="L41"/>
      <c r="V41"/>
    </row>
    <row r="42" spans="12:22" x14ac:dyDescent="0.8">
      <c r="L42"/>
      <c r="V42"/>
    </row>
    <row r="43" spans="12:22" x14ac:dyDescent="0.8">
      <c r="L43"/>
      <c r="V43"/>
    </row>
  </sheetData>
  <sortState xmlns:xlrd2="http://schemas.microsoft.com/office/spreadsheetml/2017/richdata2" ref="C11:AA30">
    <sortCondition descending="1" ref="Y11:Y30"/>
  </sortState>
  <mergeCells count="30">
    <mergeCell ref="C6:AA6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8:C10"/>
    <mergeCell ref="E9:E10"/>
    <mergeCell ref="G9:G10"/>
    <mergeCell ref="I9:I10"/>
    <mergeCell ref="E8:I8"/>
  </mergeCells>
  <printOptions horizontalCentered="1" verticalCentered="1"/>
  <pageMargins left="0.2" right="0.2" top="0.25" bottom="0.25" header="0.3" footer="0.3"/>
  <pageSetup paperSize="9" scale="3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AB41"/>
  <sheetViews>
    <sheetView rightToLeft="1" view="pageBreakPreview" zoomScale="60" zoomScaleNormal="110" workbookViewId="0">
      <selection activeCell="AC16" sqref="AC16"/>
    </sheetView>
  </sheetViews>
  <sheetFormatPr defaultRowHeight="21" x14ac:dyDescent="0.6"/>
  <cols>
    <col min="1" max="1" width="4.5703125" style="1" customWidth="1"/>
    <col min="2" max="2" width="13.7109375" style="1" bestFit="1" customWidth="1"/>
    <col min="3" max="3" width="1" style="1" customWidth="1"/>
    <col min="4" max="4" width="22.5703125" style="1" bestFit="1" customWidth="1"/>
    <col min="5" max="5" width="1" style="1" customWidth="1"/>
    <col min="6" max="6" width="16.28515625" style="1" bestFit="1" customWidth="1"/>
    <col min="7" max="7" width="1" style="1" customWidth="1"/>
    <col min="8" max="8" width="15.85546875" style="1" bestFit="1" customWidth="1"/>
    <col min="9" max="9" width="1" style="1" customWidth="1"/>
    <col min="10" max="10" width="11.85546875" style="1" bestFit="1" customWidth="1"/>
    <col min="11" max="11" width="1" style="1" customWidth="1"/>
    <col min="12" max="12" width="22.5703125" style="1" bestFit="1" customWidth="1"/>
    <col min="13" max="13" width="1" style="1" customWidth="1"/>
    <col min="14" max="14" width="16.28515625" style="1" bestFit="1" customWidth="1"/>
    <col min="15" max="15" width="1" style="1" customWidth="1"/>
    <col min="16" max="16" width="15.85546875" style="1" bestFit="1" customWidth="1"/>
    <col min="17" max="17" width="1" style="1" customWidth="1"/>
    <col min="18" max="18" width="11.8554687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47" t="s">
        <v>124</v>
      </c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</row>
    <row r="3" spans="2:28" ht="30" x14ac:dyDescent="0.6">
      <c r="B3" s="147" t="s">
        <v>0</v>
      </c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</row>
    <row r="4" spans="2:28" ht="30" x14ac:dyDescent="0.6">
      <c r="B4" s="147" t="s">
        <v>242</v>
      </c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</row>
    <row r="5" spans="2:28" s="2" customFormat="1" ht="30" x14ac:dyDescent="0.55000000000000004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28" s="2" customFormat="1" ht="30" x14ac:dyDescent="0.55000000000000004">
      <c r="B6" s="14" t="s">
        <v>94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28" ht="24" customHeight="1" x14ac:dyDescent="0.6">
      <c r="B8" s="20"/>
      <c r="C8" s="15"/>
      <c r="D8" s="163" t="s">
        <v>228</v>
      </c>
      <c r="E8" s="163" t="s">
        <v>2</v>
      </c>
      <c r="F8" s="163" t="s">
        <v>2</v>
      </c>
      <c r="G8" s="163" t="s">
        <v>2</v>
      </c>
      <c r="H8" s="163" t="s">
        <v>2</v>
      </c>
      <c r="I8" s="163" t="s">
        <v>2</v>
      </c>
      <c r="J8" s="163" t="s">
        <v>2</v>
      </c>
      <c r="K8" s="15"/>
      <c r="L8" s="163" t="s">
        <v>243</v>
      </c>
      <c r="M8" s="163" t="s">
        <v>4</v>
      </c>
      <c r="N8" s="163" t="s">
        <v>4</v>
      </c>
      <c r="O8" s="163" t="s">
        <v>4</v>
      </c>
      <c r="P8" s="163" t="s">
        <v>4</v>
      </c>
      <c r="Q8" s="163" t="s">
        <v>4</v>
      </c>
      <c r="R8" s="163" t="s">
        <v>4</v>
      </c>
      <c r="S8" s="15"/>
    </row>
    <row r="9" spans="2:28" ht="30" x14ac:dyDescent="0.6">
      <c r="B9" s="21" t="s">
        <v>1</v>
      </c>
      <c r="C9" s="15"/>
      <c r="D9" s="18" t="s">
        <v>15</v>
      </c>
      <c r="E9" s="19"/>
      <c r="F9" s="18" t="s">
        <v>16</v>
      </c>
      <c r="G9" s="19"/>
      <c r="H9" s="18" t="s">
        <v>17</v>
      </c>
      <c r="I9" s="19"/>
      <c r="J9" s="18" t="s">
        <v>18</v>
      </c>
      <c r="K9" s="15"/>
      <c r="L9" s="18" t="s">
        <v>15</v>
      </c>
      <c r="M9" s="19"/>
      <c r="N9" s="18" t="s">
        <v>16</v>
      </c>
      <c r="O9" s="19"/>
      <c r="P9" s="18" t="s">
        <v>17</v>
      </c>
      <c r="Q9" s="19"/>
      <c r="R9" s="18" t="s">
        <v>18</v>
      </c>
      <c r="S9" s="15"/>
    </row>
    <row r="10" spans="2:28" x14ac:dyDescent="0.6">
      <c r="D10" s="83">
        <v>0</v>
      </c>
      <c r="E10" s="83"/>
      <c r="F10" s="83">
        <v>0</v>
      </c>
      <c r="G10" s="83"/>
      <c r="H10" s="83">
        <v>0</v>
      </c>
      <c r="I10" s="83"/>
      <c r="J10" s="83">
        <v>0</v>
      </c>
      <c r="K10" s="83"/>
      <c r="L10" s="83">
        <v>0</v>
      </c>
      <c r="M10" s="83"/>
      <c r="N10" s="83">
        <v>0</v>
      </c>
      <c r="O10" s="83"/>
      <c r="P10" s="83">
        <v>0</v>
      </c>
      <c r="Q10" s="83"/>
      <c r="R10" s="83">
        <v>0</v>
      </c>
      <c r="V10"/>
    </row>
    <row r="11" spans="2:28" ht="26.25" customHeight="1" thickBot="1" x14ac:dyDescent="0.65">
      <c r="B11" s="22" t="s">
        <v>84</v>
      </c>
      <c r="D11" s="82">
        <v>0</v>
      </c>
      <c r="E11" s="83"/>
      <c r="F11" s="82">
        <v>0</v>
      </c>
      <c r="G11" s="83"/>
      <c r="H11" s="82">
        <v>0</v>
      </c>
      <c r="I11" s="83"/>
      <c r="J11" s="82">
        <v>0</v>
      </c>
      <c r="K11" s="83"/>
      <c r="L11" s="82">
        <v>0</v>
      </c>
      <c r="M11" s="83"/>
      <c r="N11" s="82">
        <v>0</v>
      </c>
      <c r="O11" s="83"/>
      <c r="P11" s="82">
        <v>0</v>
      </c>
      <c r="Q11" s="83"/>
      <c r="R11" s="82">
        <v>0</v>
      </c>
      <c r="V11"/>
    </row>
    <row r="12" spans="2:28" ht="21.75" thickTop="1" x14ac:dyDescent="0.6">
      <c r="L12"/>
      <c r="V12"/>
    </row>
    <row r="13" spans="2:28" x14ac:dyDescent="0.6">
      <c r="L13"/>
      <c r="V13"/>
    </row>
    <row r="14" spans="2:28" x14ac:dyDescent="0.6">
      <c r="L14"/>
      <c r="V14"/>
    </row>
    <row r="15" spans="2:28" x14ac:dyDescent="0.6">
      <c r="L15"/>
      <c r="V15"/>
    </row>
    <row r="16" spans="2:28" x14ac:dyDescent="0.6">
      <c r="L16"/>
      <c r="V16"/>
    </row>
    <row r="17" spans="10:22" ht="30" x14ac:dyDescent="0.75">
      <c r="J17" s="53">
        <v>3</v>
      </c>
      <c r="L17"/>
      <c r="V17"/>
    </row>
    <row r="18" spans="10:22" x14ac:dyDescent="0.6">
      <c r="L18"/>
      <c r="V18"/>
    </row>
    <row r="19" spans="10:22" x14ac:dyDescent="0.6">
      <c r="L19"/>
      <c r="V19"/>
    </row>
    <row r="20" spans="10:22" x14ac:dyDescent="0.6">
      <c r="L20"/>
      <c r="V20"/>
    </row>
    <row r="21" spans="10:22" x14ac:dyDescent="0.6">
      <c r="L21"/>
      <c r="V21"/>
    </row>
    <row r="22" spans="10:22" x14ac:dyDescent="0.6">
      <c r="L22"/>
      <c r="V22"/>
    </row>
    <row r="23" spans="10:22" x14ac:dyDescent="0.6">
      <c r="L23"/>
      <c r="V23"/>
    </row>
    <row r="24" spans="10:22" x14ac:dyDescent="0.6">
      <c r="L24"/>
      <c r="V24"/>
    </row>
    <row r="25" spans="10:22" x14ac:dyDescent="0.6">
      <c r="L25"/>
      <c r="V25"/>
    </row>
    <row r="26" spans="10:22" x14ac:dyDescent="0.6">
      <c r="L26"/>
      <c r="V26"/>
    </row>
    <row r="27" spans="10:22" x14ac:dyDescent="0.6">
      <c r="L27"/>
      <c r="V27"/>
    </row>
    <row r="28" spans="10:22" x14ac:dyDescent="0.6">
      <c r="L28"/>
      <c r="V28"/>
    </row>
    <row r="29" spans="10:22" x14ac:dyDescent="0.6">
      <c r="L29"/>
      <c r="V29"/>
    </row>
    <row r="30" spans="10:22" x14ac:dyDescent="0.6">
      <c r="L30"/>
      <c r="V30"/>
    </row>
    <row r="31" spans="10:22" x14ac:dyDescent="0.6">
      <c r="L31"/>
      <c r="V31"/>
    </row>
    <row r="32" spans="10:22" x14ac:dyDescent="0.6">
      <c r="L32"/>
      <c r="V32"/>
    </row>
    <row r="33" spans="12:22" x14ac:dyDescent="0.6">
      <c r="L33"/>
      <c r="V33"/>
    </row>
    <row r="34" spans="12:22" x14ac:dyDescent="0.6">
      <c r="L34"/>
      <c r="V34"/>
    </row>
    <row r="35" spans="12:22" x14ac:dyDescent="0.6">
      <c r="L35"/>
      <c r="V35"/>
    </row>
    <row r="36" spans="12:22" x14ac:dyDescent="0.6">
      <c r="L36"/>
      <c r="V36"/>
    </row>
    <row r="37" spans="12:22" x14ac:dyDescent="0.6">
      <c r="L37"/>
      <c r="V37"/>
    </row>
    <row r="38" spans="12:22" x14ac:dyDescent="0.6">
      <c r="L38"/>
      <c r="V38"/>
    </row>
    <row r="39" spans="12:22" x14ac:dyDescent="0.6">
      <c r="L39"/>
      <c r="V39"/>
    </row>
    <row r="40" spans="12:22" x14ac:dyDescent="0.6">
      <c r="L40"/>
      <c r="V40"/>
    </row>
    <row r="41" spans="12:22" x14ac:dyDescent="0.6">
      <c r="L41"/>
      <c r="V41"/>
    </row>
  </sheetData>
  <mergeCells count="5">
    <mergeCell ref="B2:S2"/>
    <mergeCell ref="B3:S3"/>
    <mergeCell ref="B4:S4"/>
    <mergeCell ref="L8:R8"/>
    <mergeCell ref="D8:J8"/>
  </mergeCells>
  <printOptions horizontalCentered="1" verticalCentered="1"/>
  <pageMargins left="0.7" right="0.7" top="0.75" bottom="0.75" header="0.3" footer="0.3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CB45"/>
  <sheetViews>
    <sheetView rightToLeft="1" view="pageBreakPreview" topLeftCell="A7" zoomScale="70" zoomScaleNormal="70" zoomScaleSheetLayoutView="70" workbookViewId="0">
      <selection activeCell="S34" sqref="S34"/>
    </sheetView>
  </sheetViews>
  <sheetFormatPr defaultRowHeight="21" x14ac:dyDescent="0.6"/>
  <cols>
    <col min="1" max="1" width="4.7109375" style="1" customWidth="1"/>
    <col min="2" max="2" width="33.42578125" style="1" bestFit="1" customWidth="1"/>
    <col min="3" max="3" width="1" style="1" customWidth="1"/>
    <col min="4" max="4" width="15" style="1" customWidth="1"/>
    <col min="5" max="5" width="1" style="1" customWidth="1"/>
    <col min="6" max="6" width="15.42578125" style="1" customWidth="1"/>
    <col min="7" max="7" width="1" style="1" customWidth="1"/>
    <col min="8" max="8" width="12.140625" style="1" customWidth="1"/>
    <col min="9" max="9" width="1" style="1" customWidth="1"/>
    <col min="10" max="10" width="12.42578125" style="1" customWidth="1"/>
    <col min="11" max="12" width="1" style="1" customWidth="1"/>
    <col min="13" max="13" width="12" style="1" bestFit="1" customWidth="1"/>
    <col min="14" max="14" width="1" style="1" customWidth="1"/>
    <col min="15" max="15" width="9.140625" style="1" bestFit="1" customWidth="1"/>
    <col min="16" max="16" width="1" style="1" customWidth="1"/>
    <col min="17" max="17" width="19.140625" style="1" bestFit="1" customWidth="1"/>
    <col min="18" max="18" width="1" style="1" customWidth="1"/>
    <col min="19" max="19" width="17.7109375" style="1" customWidth="1"/>
    <col min="20" max="20" width="1" style="1" customWidth="1"/>
    <col min="21" max="21" width="9.140625" style="1" bestFit="1" customWidth="1"/>
    <col min="22" max="22" width="1" style="1" customWidth="1"/>
    <col min="23" max="23" width="19.140625" style="1" bestFit="1" customWidth="1"/>
    <col min="24" max="24" width="1" style="1" customWidth="1"/>
    <col min="25" max="25" width="9.140625" style="1" bestFit="1" customWidth="1"/>
    <col min="26" max="26" width="1" style="1" customWidth="1"/>
    <col min="27" max="27" width="17.5703125" style="1" bestFit="1" customWidth="1"/>
    <col min="28" max="28" width="1" style="1" customWidth="1"/>
    <col min="29" max="29" width="9.140625" style="1" bestFit="1" customWidth="1"/>
    <col min="30" max="30" width="1" style="1" customWidth="1"/>
    <col min="31" max="31" width="12.7109375" style="1" customWidth="1"/>
    <col min="32" max="32" width="1" style="1" customWidth="1"/>
    <col min="33" max="33" width="19.140625" style="1" bestFit="1" customWidth="1"/>
    <col min="34" max="34" width="1" style="1" customWidth="1"/>
    <col min="35" max="35" width="17.7109375" style="1" customWidth="1"/>
    <col min="36" max="36" width="1" style="1" customWidth="1"/>
    <col min="37" max="37" width="18.42578125" style="1" customWidth="1"/>
    <col min="38" max="38" width="1" style="1" customWidth="1"/>
    <col min="39" max="39" width="4.5703125" style="1" customWidth="1"/>
    <col min="40" max="16384" width="9.140625" style="1"/>
  </cols>
  <sheetData>
    <row r="2" spans="2:37" ht="39" x14ac:dyDescent="0.6">
      <c r="B2" s="168" t="s">
        <v>124</v>
      </c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168"/>
      <c r="W2" s="168"/>
      <c r="X2" s="168"/>
      <c r="Y2" s="168"/>
      <c r="Z2" s="168"/>
      <c r="AA2" s="168"/>
      <c r="AB2" s="168"/>
      <c r="AC2" s="168"/>
      <c r="AD2" s="168"/>
      <c r="AE2" s="168"/>
      <c r="AF2" s="168"/>
      <c r="AG2" s="168"/>
      <c r="AH2" s="168"/>
      <c r="AI2" s="168"/>
      <c r="AJ2" s="168"/>
      <c r="AK2" s="168"/>
    </row>
    <row r="3" spans="2:37" ht="39" x14ac:dyDescent="0.6">
      <c r="B3" s="168" t="s">
        <v>0</v>
      </c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  <c r="S3" s="168"/>
      <c r="T3" s="168"/>
      <c r="U3" s="168"/>
      <c r="V3" s="168"/>
      <c r="W3" s="168"/>
      <c r="X3" s="168"/>
      <c r="Y3" s="168"/>
      <c r="Z3" s="168"/>
      <c r="AA3" s="168"/>
      <c r="AB3" s="168"/>
      <c r="AC3" s="168"/>
      <c r="AD3" s="168"/>
      <c r="AE3" s="168"/>
      <c r="AF3" s="168"/>
      <c r="AG3" s="168"/>
      <c r="AH3" s="168"/>
      <c r="AI3" s="168"/>
      <c r="AJ3" s="168"/>
      <c r="AK3" s="168"/>
    </row>
    <row r="4" spans="2:37" ht="39" x14ac:dyDescent="0.6">
      <c r="B4" s="168" t="s">
        <v>242</v>
      </c>
      <c r="C4" s="168"/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168"/>
      <c r="Q4" s="168"/>
      <c r="R4" s="168"/>
      <c r="S4" s="168"/>
      <c r="T4" s="168"/>
      <c r="U4" s="168"/>
      <c r="V4" s="168"/>
      <c r="W4" s="168"/>
      <c r="X4" s="168"/>
      <c r="Y4" s="168"/>
      <c r="Z4" s="168"/>
      <c r="AA4" s="168"/>
      <c r="AB4" s="168"/>
      <c r="AC4" s="168"/>
      <c r="AD4" s="168"/>
      <c r="AE4" s="168"/>
      <c r="AF4" s="168"/>
      <c r="AG4" s="168"/>
      <c r="AH4" s="168"/>
      <c r="AI4" s="168"/>
      <c r="AJ4" s="168"/>
      <c r="AK4" s="168"/>
    </row>
    <row r="5" spans="2:37" ht="39" x14ac:dyDescent="0.6"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</row>
    <row r="6" spans="2:37" ht="39" x14ac:dyDescent="0.6"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</row>
    <row r="7" spans="2:37" s="2" customFormat="1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</row>
    <row r="8" spans="2:37" s="2" customFormat="1" ht="30" x14ac:dyDescent="0.55000000000000004">
      <c r="B8" s="166" t="s">
        <v>113</v>
      </c>
      <c r="C8" s="166"/>
      <c r="D8" s="166"/>
      <c r="E8" s="166"/>
      <c r="F8" s="166"/>
      <c r="G8" s="166"/>
      <c r="H8" s="166"/>
      <c r="I8" s="166"/>
      <c r="J8" s="166"/>
      <c r="K8" s="166"/>
      <c r="L8" s="166"/>
      <c r="M8" s="166"/>
      <c r="N8" s="166"/>
      <c r="O8" s="166"/>
      <c r="P8" s="166"/>
      <c r="Q8" s="166"/>
      <c r="R8" s="13"/>
      <c r="S8" s="13"/>
      <c r="T8" s="13"/>
      <c r="U8" s="13"/>
      <c r="V8" s="13"/>
      <c r="W8" s="13"/>
      <c r="X8" s="13"/>
      <c r="Y8" s="13"/>
      <c r="Z8" s="13"/>
      <c r="AA8" s="13"/>
    </row>
    <row r="10" spans="2:37" ht="30" x14ac:dyDescent="0.6">
      <c r="B10" s="147" t="s">
        <v>19</v>
      </c>
      <c r="C10" s="147" t="s">
        <v>19</v>
      </c>
      <c r="D10" s="147" t="s">
        <v>19</v>
      </c>
      <c r="E10" s="147" t="s">
        <v>19</v>
      </c>
      <c r="F10" s="147" t="s">
        <v>19</v>
      </c>
      <c r="G10" s="147" t="s">
        <v>19</v>
      </c>
      <c r="H10" s="147" t="s">
        <v>19</v>
      </c>
      <c r="I10" s="147" t="s">
        <v>19</v>
      </c>
      <c r="J10" s="147" t="s">
        <v>19</v>
      </c>
      <c r="K10" s="147" t="s">
        <v>19</v>
      </c>
      <c r="L10" s="147" t="s">
        <v>19</v>
      </c>
      <c r="M10" s="147" t="s">
        <v>19</v>
      </c>
      <c r="O10" s="147" t="s">
        <v>228</v>
      </c>
      <c r="P10" s="147" t="s">
        <v>2</v>
      </c>
      <c r="Q10" s="147" t="s">
        <v>2</v>
      </c>
      <c r="R10" s="147" t="s">
        <v>2</v>
      </c>
      <c r="S10" s="147" t="s">
        <v>2</v>
      </c>
      <c r="U10" s="169" t="s">
        <v>3</v>
      </c>
      <c r="V10" s="147" t="s">
        <v>3</v>
      </c>
      <c r="W10" s="147" t="s">
        <v>3</v>
      </c>
      <c r="X10" s="147" t="s">
        <v>3</v>
      </c>
      <c r="Y10" s="147" t="s">
        <v>3</v>
      </c>
      <c r="Z10" s="147" t="s">
        <v>3</v>
      </c>
      <c r="AA10" s="147" t="s">
        <v>3</v>
      </c>
      <c r="AC10" s="147" t="s">
        <v>243</v>
      </c>
      <c r="AD10" s="147" t="s">
        <v>4</v>
      </c>
      <c r="AE10" s="147" t="s">
        <v>4</v>
      </c>
      <c r="AF10" s="147" t="s">
        <v>4</v>
      </c>
      <c r="AG10" s="147" t="s">
        <v>4</v>
      </c>
      <c r="AH10" s="147" t="s">
        <v>4</v>
      </c>
      <c r="AI10" s="147" t="s">
        <v>4</v>
      </c>
      <c r="AJ10" s="147" t="s">
        <v>4</v>
      </c>
      <c r="AK10" s="147" t="s">
        <v>4</v>
      </c>
    </row>
    <row r="11" spans="2:37" s="16" customFormat="1" ht="45.75" customHeight="1" x14ac:dyDescent="0.6">
      <c r="B11" s="150" t="s">
        <v>20</v>
      </c>
      <c r="C11" s="23"/>
      <c r="D11" s="150" t="s">
        <v>21</v>
      </c>
      <c r="E11" s="23"/>
      <c r="F11" s="150" t="s">
        <v>22</v>
      </c>
      <c r="G11" s="23"/>
      <c r="H11" s="150" t="s">
        <v>23</v>
      </c>
      <c r="I11" s="23"/>
      <c r="J11" s="150" t="s">
        <v>90</v>
      </c>
      <c r="K11" s="23"/>
      <c r="L11" s="23"/>
      <c r="M11" s="150" t="s">
        <v>18</v>
      </c>
      <c r="O11" s="150" t="s">
        <v>5</v>
      </c>
      <c r="P11" s="23"/>
      <c r="Q11" s="150" t="s">
        <v>6</v>
      </c>
      <c r="R11" s="23"/>
      <c r="S11" s="150" t="s">
        <v>7</v>
      </c>
      <c r="U11" s="165" t="s">
        <v>8</v>
      </c>
      <c r="V11" s="150" t="s">
        <v>8</v>
      </c>
      <c r="W11" s="150" t="s">
        <v>8</v>
      </c>
      <c r="Y11" s="150" t="s">
        <v>9</v>
      </c>
      <c r="Z11" s="150" t="s">
        <v>9</v>
      </c>
      <c r="AA11" s="150" t="s">
        <v>9</v>
      </c>
      <c r="AC11" s="150" t="s">
        <v>5</v>
      </c>
      <c r="AD11" s="23"/>
      <c r="AE11" s="150" t="s">
        <v>26</v>
      </c>
      <c r="AF11" s="23"/>
      <c r="AG11" s="150" t="s">
        <v>6</v>
      </c>
      <c r="AH11" s="23"/>
      <c r="AI11" s="150" t="s">
        <v>7</v>
      </c>
      <c r="AJ11" s="23"/>
      <c r="AK11" s="150" t="s">
        <v>11</v>
      </c>
    </row>
    <row r="12" spans="2:37" s="16" customFormat="1" ht="45.75" customHeight="1" x14ac:dyDescent="0.6">
      <c r="B12" s="151" t="s">
        <v>20</v>
      </c>
      <c r="C12" s="24"/>
      <c r="D12" s="151" t="s">
        <v>21</v>
      </c>
      <c r="E12" s="24"/>
      <c r="F12" s="151" t="s">
        <v>22</v>
      </c>
      <c r="G12" s="24"/>
      <c r="H12" s="151" t="s">
        <v>23</v>
      </c>
      <c r="I12" s="24"/>
      <c r="J12" s="151" t="s">
        <v>24</v>
      </c>
      <c r="K12" s="24"/>
      <c r="L12" s="24"/>
      <c r="M12" s="151" t="s">
        <v>18</v>
      </c>
      <c r="O12" s="151" t="s">
        <v>5</v>
      </c>
      <c r="P12" s="24"/>
      <c r="Q12" s="151" t="s">
        <v>6</v>
      </c>
      <c r="R12" s="24"/>
      <c r="S12" s="151" t="s">
        <v>7</v>
      </c>
      <c r="U12" s="164" t="s">
        <v>5</v>
      </c>
      <c r="V12" s="24"/>
      <c r="W12" s="151" t="s">
        <v>6</v>
      </c>
      <c r="Y12" s="151" t="s">
        <v>5</v>
      </c>
      <c r="Z12" s="24"/>
      <c r="AA12" s="151" t="s">
        <v>12</v>
      </c>
      <c r="AC12" s="151" t="s">
        <v>5</v>
      </c>
      <c r="AD12" s="24"/>
      <c r="AE12" s="151" t="s">
        <v>26</v>
      </c>
      <c r="AF12" s="24"/>
      <c r="AG12" s="151" t="s">
        <v>6</v>
      </c>
      <c r="AH12" s="24"/>
      <c r="AI12" s="151" t="s">
        <v>7</v>
      </c>
      <c r="AJ12" s="24"/>
      <c r="AK12" s="151" t="s">
        <v>11</v>
      </c>
    </row>
    <row r="13" spans="2:37" ht="21.75" x14ac:dyDescent="0.6">
      <c r="B13" s="3" t="s">
        <v>182</v>
      </c>
      <c r="C13" s="3"/>
      <c r="D13" s="3" t="s">
        <v>97</v>
      </c>
      <c r="E13" s="3"/>
      <c r="F13" s="3" t="s">
        <v>97</v>
      </c>
      <c r="G13" s="3"/>
      <c r="H13" s="3" t="s">
        <v>183</v>
      </c>
      <c r="I13" s="3"/>
      <c r="J13" s="3" t="s">
        <v>184</v>
      </c>
      <c r="K13" s="3"/>
      <c r="L13" s="3"/>
      <c r="M13" s="3">
        <v>0</v>
      </c>
      <c r="N13" s="3"/>
      <c r="O13" s="3">
        <v>84100</v>
      </c>
      <c r="P13" s="3"/>
      <c r="Q13" s="3">
        <v>46767127234</v>
      </c>
      <c r="R13" s="3"/>
      <c r="S13" s="3">
        <v>51141358148</v>
      </c>
      <c r="T13" s="3"/>
      <c r="U13" s="3">
        <v>0</v>
      </c>
      <c r="V13" s="3"/>
      <c r="W13" s="3">
        <v>0</v>
      </c>
      <c r="X13" s="3"/>
      <c r="Y13" s="3">
        <v>2100</v>
      </c>
      <c r="Z13" s="3"/>
      <c r="AA13" s="3">
        <v>1367923021</v>
      </c>
      <c r="AB13" s="3"/>
      <c r="AC13" s="3">
        <v>82000</v>
      </c>
      <c r="AD13" s="3"/>
      <c r="AE13" s="3">
        <v>649332</v>
      </c>
      <c r="AF13" s="3"/>
      <c r="AG13" s="3">
        <v>45599339277</v>
      </c>
      <c r="AH13" s="3"/>
      <c r="AI13" s="3">
        <v>53235573303</v>
      </c>
      <c r="AJ13" s="2"/>
      <c r="AK13" s="63">
        <f>AI13/'سرمایه گذاری ها'!$O$16</f>
        <v>0.14077123946231324</v>
      </c>
    </row>
    <row r="14" spans="2:37" ht="21.75" x14ac:dyDescent="0.6">
      <c r="B14" s="3" t="s">
        <v>157</v>
      </c>
      <c r="C14" s="3"/>
      <c r="D14" s="3" t="s">
        <v>97</v>
      </c>
      <c r="E14" s="3"/>
      <c r="F14" s="3" t="s">
        <v>97</v>
      </c>
      <c r="G14" s="3"/>
      <c r="H14" s="3" t="s">
        <v>158</v>
      </c>
      <c r="I14" s="3"/>
      <c r="J14" s="3" t="s">
        <v>159</v>
      </c>
      <c r="K14" s="3"/>
      <c r="L14" s="3"/>
      <c r="M14" s="3">
        <v>18</v>
      </c>
      <c r="N14" s="3"/>
      <c r="O14" s="3">
        <v>41100</v>
      </c>
      <c r="P14" s="3"/>
      <c r="Q14" s="3">
        <v>39157484211</v>
      </c>
      <c r="R14" s="3"/>
      <c r="S14" s="3">
        <v>38285765047</v>
      </c>
      <c r="T14" s="3"/>
      <c r="U14" s="3">
        <v>0</v>
      </c>
      <c r="V14" s="3"/>
      <c r="W14" s="3">
        <v>0</v>
      </c>
      <c r="X14" s="3"/>
      <c r="Y14" s="3">
        <v>0</v>
      </c>
      <c r="Z14" s="3"/>
      <c r="AA14" s="3">
        <v>0</v>
      </c>
      <c r="AB14" s="3"/>
      <c r="AC14" s="3">
        <v>41100</v>
      </c>
      <c r="AD14" s="3"/>
      <c r="AE14" s="3">
        <v>972486</v>
      </c>
      <c r="AF14" s="3"/>
      <c r="AG14" s="3">
        <v>39157484211</v>
      </c>
      <c r="AH14" s="3"/>
      <c r="AI14" s="3">
        <v>39961930187</v>
      </c>
      <c r="AJ14" s="2"/>
      <c r="AK14" s="63">
        <f>AI14/'سرمایه گذاری ها'!$O$16</f>
        <v>0.10567164199983183</v>
      </c>
    </row>
    <row r="15" spans="2:37" ht="21.75" x14ac:dyDescent="0.6">
      <c r="B15" s="3" t="s">
        <v>185</v>
      </c>
      <c r="C15" s="3"/>
      <c r="D15" s="3" t="s">
        <v>97</v>
      </c>
      <c r="E15" s="3"/>
      <c r="F15" s="3" t="s">
        <v>97</v>
      </c>
      <c r="G15" s="3"/>
      <c r="H15" s="3" t="s">
        <v>186</v>
      </c>
      <c r="I15" s="3"/>
      <c r="J15" s="3" t="s">
        <v>187</v>
      </c>
      <c r="K15" s="3"/>
      <c r="L15" s="3"/>
      <c r="M15" s="3">
        <v>0</v>
      </c>
      <c r="N15" s="3"/>
      <c r="O15" s="3">
        <v>22800</v>
      </c>
      <c r="P15" s="3"/>
      <c r="Q15" s="3">
        <v>12207702263</v>
      </c>
      <c r="R15" s="3"/>
      <c r="S15" s="3">
        <v>13276267640</v>
      </c>
      <c r="T15" s="3"/>
      <c r="U15" s="3">
        <v>0</v>
      </c>
      <c r="V15" s="3"/>
      <c r="W15" s="3">
        <v>0</v>
      </c>
      <c r="X15" s="3"/>
      <c r="Y15" s="3">
        <v>0</v>
      </c>
      <c r="Z15" s="3"/>
      <c r="AA15" s="3">
        <v>0</v>
      </c>
      <c r="AB15" s="3"/>
      <c r="AC15" s="3">
        <v>22800</v>
      </c>
      <c r="AD15" s="3"/>
      <c r="AE15" s="3">
        <v>628128</v>
      </c>
      <c r="AF15" s="3"/>
      <c r="AG15" s="3">
        <v>12207702263</v>
      </c>
      <c r="AH15" s="3"/>
      <c r="AI15" s="3">
        <v>14318722661</v>
      </c>
      <c r="AJ15" s="2"/>
      <c r="AK15" s="63">
        <f>AI15/'سرمایه گذاری ها'!$O$16</f>
        <v>3.7863109410573262E-2</v>
      </c>
    </row>
    <row r="16" spans="2:37" ht="21.75" x14ac:dyDescent="0.6">
      <c r="B16" s="3" t="s">
        <v>99</v>
      </c>
      <c r="C16" s="3"/>
      <c r="D16" s="3" t="s">
        <v>97</v>
      </c>
      <c r="E16" s="3"/>
      <c r="F16" s="3" t="s">
        <v>97</v>
      </c>
      <c r="G16" s="3"/>
      <c r="H16" s="3" t="s">
        <v>64</v>
      </c>
      <c r="I16" s="3"/>
      <c r="J16" s="3" t="s">
        <v>100</v>
      </c>
      <c r="K16" s="3"/>
      <c r="L16" s="3"/>
      <c r="M16" s="3">
        <v>0</v>
      </c>
      <c r="N16" s="3"/>
      <c r="O16" s="3">
        <v>14491</v>
      </c>
      <c r="P16" s="3"/>
      <c r="Q16" s="3">
        <v>9029504678</v>
      </c>
      <c r="R16" s="3"/>
      <c r="S16" s="3">
        <v>10892040457</v>
      </c>
      <c r="T16" s="3"/>
      <c r="U16" s="3">
        <v>0</v>
      </c>
      <c r="V16" s="3"/>
      <c r="W16" s="3">
        <v>0</v>
      </c>
      <c r="X16" s="3"/>
      <c r="Y16" s="3">
        <v>0</v>
      </c>
      <c r="Z16" s="3"/>
      <c r="AA16" s="3">
        <v>0</v>
      </c>
      <c r="AB16" s="3"/>
      <c r="AC16" s="3">
        <v>14491</v>
      </c>
      <c r="AD16" s="3"/>
      <c r="AE16" s="3">
        <v>805966</v>
      </c>
      <c r="AF16" s="3"/>
      <c r="AG16" s="3">
        <v>9029504678</v>
      </c>
      <c r="AH16" s="3"/>
      <c r="AI16" s="3">
        <v>11677136441</v>
      </c>
      <c r="AJ16" s="2"/>
      <c r="AK16" s="63">
        <f>AI16/'سرمایه گذاری ها'!$O$16</f>
        <v>3.0877942476811481E-2</v>
      </c>
    </row>
    <row r="17" spans="2:37" ht="21.75" x14ac:dyDescent="0.6">
      <c r="B17" s="3" t="s">
        <v>212</v>
      </c>
      <c r="C17" s="3"/>
      <c r="D17" s="3" t="s">
        <v>97</v>
      </c>
      <c r="E17" s="3"/>
      <c r="F17" s="3" t="s">
        <v>97</v>
      </c>
      <c r="G17" s="3"/>
      <c r="H17" s="3" t="s">
        <v>163</v>
      </c>
      <c r="I17" s="3"/>
      <c r="J17" s="3" t="s">
        <v>213</v>
      </c>
      <c r="K17" s="3"/>
      <c r="L17" s="3"/>
      <c r="M17" s="3">
        <v>0</v>
      </c>
      <c r="N17" s="3"/>
      <c r="O17" s="3">
        <v>11000</v>
      </c>
      <c r="P17" s="3"/>
      <c r="Q17" s="3">
        <v>10241476925</v>
      </c>
      <c r="R17" s="3"/>
      <c r="S17" s="3">
        <v>9901582012</v>
      </c>
      <c r="T17" s="3"/>
      <c r="U17" s="3">
        <v>0</v>
      </c>
      <c r="V17" s="3"/>
      <c r="W17" s="3">
        <v>0</v>
      </c>
      <c r="X17" s="3"/>
      <c r="Y17" s="3">
        <v>0</v>
      </c>
      <c r="Z17" s="3"/>
      <c r="AA17" s="3">
        <v>0</v>
      </c>
      <c r="AB17" s="3"/>
      <c r="AC17" s="3">
        <v>11000</v>
      </c>
      <c r="AD17" s="3"/>
      <c r="AE17" s="3">
        <v>954036</v>
      </c>
      <c r="AF17" s="3"/>
      <c r="AG17" s="3">
        <v>10241476925</v>
      </c>
      <c r="AH17" s="3"/>
      <c r="AI17" s="3">
        <v>10492493890</v>
      </c>
      <c r="AJ17" s="2"/>
      <c r="AK17" s="63">
        <f>AI17/'سرمایه گذاری ها'!$O$16</f>
        <v>2.774538298928796E-2</v>
      </c>
    </row>
    <row r="18" spans="2:37" ht="23.25" customHeight="1" x14ac:dyDescent="0.6">
      <c r="B18" s="3" t="s">
        <v>104</v>
      </c>
      <c r="C18" s="3"/>
      <c r="D18" s="3" t="s">
        <v>97</v>
      </c>
      <c r="E18" s="3"/>
      <c r="F18" s="3" t="s">
        <v>97</v>
      </c>
      <c r="G18" s="3"/>
      <c r="H18" s="3" t="s">
        <v>105</v>
      </c>
      <c r="I18" s="3"/>
      <c r="J18" s="3" t="s">
        <v>106</v>
      </c>
      <c r="K18" s="3"/>
      <c r="L18" s="3"/>
      <c r="M18" s="3">
        <v>18</v>
      </c>
      <c r="N18" s="3"/>
      <c r="O18" s="3">
        <v>8000</v>
      </c>
      <c r="P18" s="3"/>
      <c r="Q18" s="3">
        <v>8003602283</v>
      </c>
      <c r="R18" s="3"/>
      <c r="S18" s="3">
        <v>7820334307</v>
      </c>
      <c r="T18" s="3"/>
      <c r="U18" s="3">
        <v>0</v>
      </c>
      <c r="V18" s="3"/>
      <c r="W18" s="3">
        <v>0</v>
      </c>
      <c r="X18" s="3"/>
      <c r="Y18" s="3">
        <v>0</v>
      </c>
      <c r="Z18" s="3"/>
      <c r="AA18" s="3">
        <v>0</v>
      </c>
      <c r="AB18" s="3"/>
      <c r="AC18" s="3">
        <v>8000</v>
      </c>
      <c r="AD18" s="3"/>
      <c r="AE18" s="3">
        <v>994564</v>
      </c>
      <c r="AF18" s="3"/>
      <c r="AG18" s="3">
        <v>8003602283</v>
      </c>
      <c r="AH18" s="3"/>
      <c r="AI18" s="3">
        <v>7955069882</v>
      </c>
      <c r="AJ18" s="2"/>
      <c r="AK18" s="63">
        <f>AI18/'سرمایه گذاری ها'!$O$16</f>
        <v>2.1035653000760508E-2</v>
      </c>
    </row>
    <row r="19" spans="2:37" ht="23.25" customHeight="1" x14ac:dyDescent="0.6">
      <c r="B19" s="3" t="s">
        <v>162</v>
      </c>
      <c r="C19" s="3"/>
      <c r="D19" s="3" t="s">
        <v>97</v>
      </c>
      <c r="E19" s="3"/>
      <c r="F19" s="3" t="s">
        <v>97</v>
      </c>
      <c r="G19" s="3"/>
      <c r="H19" s="3" t="s">
        <v>163</v>
      </c>
      <c r="I19" s="3"/>
      <c r="J19" s="3" t="s">
        <v>164</v>
      </c>
      <c r="K19" s="3"/>
      <c r="L19" s="3"/>
      <c r="M19" s="3">
        <v>17</v>
      </c>
      <c r="N19" s="3"/>
      <c r="O19" s="3">
        <v>7200</v>
      </c>
      <c r="P19" s="3"/>
      <c r="Q19" s="3">
        <v>6772827352</v>
      </c>
      <c r="R19" s="3"/>
      <c r="S19" s="3">
        <v>6718419665</v>
      </c>
      <c r="T19" s="3"/>
      <c r="U19" s="3">
        <v>0</v>
      </c>
      <c r="V19" s="3"/>
      <c r="W19" s="3">
        <v>0</v>
      </c>
      <c r="X19" s="3"/>
      <c r="Y19" s="3">
        <v>0</v>
      </c>
      <c r="Z19" s="3"/>
      <c r="AA19" s="3">
        <v>0</v>
      </c>
      <c r="AB19" s="3"/>
      <c r="AC19" s="3">
        <v>7200</v>
      </c>
      <c r="AD19" s="3"/>
      <c r="AE19" s="3">
        <v>964400</v>
      </c>
      <c r="AF19" s="3"/>
      <c r="AG19" s="3">
        <v>6772827352</v>
      </c>
      <c r="AH19" s="3"/>
      <c r="AI19" s="3">
        <v>6942421458</v>
      </c>
      <c r="AJ19" s="2"/>
      <c r="AK19" s="63">
        <f>AI19/'سرمایه گذاری ها'!$O$16</f>
        <v>1.8357898917514728E-2</v>
      </c>
    </row>
    <row r="20" spans="2:37" ht="23.25" customHeight="1" x14ac:dyDescent="0.6">
      <c r="B20" s="3" t="s">
        <v>231</v>
      </c>
      <c r="C20" s="3"/>
      <c r="D20" s="3" t="s">
        <v>97</v>
      </c>
      <c r="E20" s="3"/>
      <c r="F20" s="3" t="s">
        <v>97</v>
      </c>
      <c r="G20" s="3"/>
      <c r="H20" s="3" t="s">
        <v>189</v>
      </c>
      <c r="I20" s="3"/>
      <c r="J20" s="3" t="s">
        <v>232</v>
      </c>
      <c r="K20" s="3"/>
      <c r="L20" s="3"/>
      <c r="M20" s="3">
        <v>0</v>
      </c>
      <c r="N20" s="3"/>
      <c r="O20" s="3">
        <v>5000</v>
      </c>
      <c r="P20" s="3"/>
      <c r="Q20" s="3">
        <v>4710353595</v>
      </c>
      <c r="R20" s="3"/>
      <c r="S20" s="3">
        <v>4792061281</v>
      </c>
      <c r="T20" s="3"/>
      <c r="U20" s="3">
        <v>0</v>
      </c>
      <c r="V20" s="3"/>
      <c r="W20" s="3">
        <v>0</v>
      </c>
      <c r="X20" s="3"/>
      <c r="Y20" s="3">
        <v>0</v>
      </c>
      <c r="Z20" s="3"/>
      <c r="AA20" s="3">
        <v>0</v>
      </c>
      <c r="AB20" s="3"/>
      <c r="AC20" s="3">
        <v>5000</v>
      </c>
      <c r="AD20" s="3"/>
      <c r="AE20" s="3">
        <v>971264</v>
      </c>
      <c r="AF20" s="3"/>
      <c r="AG20" s="3">
        <v>4710353595</v>
      </c>
      <c r="AH20" s="3"/>
      <c r="AI20" s="3">
        <v>4855439792</v>
      </c>
      <c r="AJ20" s="2"/>
      <c r="AK20" s="63">
        <f>AI20/'سرمایه گذاری ها'!$O$16</f>
        <v>1.2839277108263216E-2</v>
      </c>
    </row>
    <row r="21" spans="2:37" ht="23.25" customHeight="1" x14ac:dyDescent="0.6">
      <c r="B21" s="3" t="s">
        <v>208</v>
      </c>
      <c r="C21" s="3"/>
      <c r="D21" s="3" t="s">
        <v>97</v>
      </c>
      <c r="E21" s="3"/>
      <c r="F21" s="3" t="s">
        <v>97</v>
      </c>
      <c r="G21" s="3"/>
      <c r="H21" s="3" t="s">
        <v>209</v>
      </c>
      <c r="I21" s="3"/>
      <c r="J21" s="3" t="s">
        <v>210</v>
      </c>
      <c r="K21" s="3"/>
      <c r="L21" s="3"/>
      <c r="M21" s="3">
        <v>0</v>
      </c>
      <c r="N21" s="3"/>
      <c r="O21" s="3">
        <v>5000</v>
      </c>
      <c r="P21" s="3"/>
      <c r="Q21" s="3">
        <v>4578329670</v>
      </c>
      <c r="R21" s="3"/>
      <c r="S21" s="3">
        <v>4610164256</v>
      </c>
      <c r="T21" s="3"/>
      <c r="U21" s="3">
        <v>0</v>
      </c>
      <c r="V21" s="3"/>
      <c r="W21" s="3">
        <v>0</v>
      </c>
      <c r="X21" s="3"/>
      <c r="Y21" s="3">
        <v>0</v>
      </c>
      <c r="Z21" s="3"/>
      <c r="AA21" s="3">
        <v>0</v>
      </c>
      <c r="AB21" s="3"/>
      <c r="AC21" s="3">
        <v>5000</v>
      </c>
      <c r="AD21" s="3"/>
      <c r="AE21" s="3">
        <v>935985</v>
      </c>
      <c r="AF21" s="3"/>
      <c r="AG21" s="3">
        <v>4578329670</v>
      </c>
      <c r="AH21" s="3"/>
      <c r="AI21" s="3">
        <v>4679076763</v>
      </c>
      <c r="AJ21" s="2"/>
      <c r="AK21" s="63">
        <f>AI21/'سرمایه گذاری ها'!$O$16</f>
        <v>1.237291898253493E-2</v>
      </c>
    </row>
    <row r="22" spans="2:37" ht="23.25" customHeight="1" x14ac:dyDescent="0.6">
      <c r="B22" s="3" t="s">
        <v>188</v>
      </c>
      <c r="C22" s="3"/>
      <c r="D22" s="3" t="s">
        <v>97</v>
      </c>
      <c r="E22" s="3"/>
      <c r="F22" s="3" t="s">
        <v>97</v>
      </c>
      <c r="G22" s="3"/>
      <c r="H22" s="3" t="s">
        <v>189</v>
      </c>
      <c r="I22" s="3"/>
      <c r="J22" s="3" t="s">
        <v>190</v>
      </c>
      <c r="K22" s="3"/>
      <c r="L22" s="3"/>
      <c r="M22" s="3">
        <v>0</v>
      </c>
      <c r="N22" s="3"/>
      <c r="O22" s="3">
        <v>5000</v>
      </c>
      <c r="P22" s="3"/>
      <c r="Q22" s="3">
        <v>4050724056</v>
      </c>
      <c r="R22" s="3"/>
      <c r="S22" s="3">
        <v>4381850645</v>
      </c>
      <c r="T22" s="3"/>
      <c r="U22" s="3">
        <v>0</v>
      </c>
      <c r="V22" s="3"/>
      <c r="W22" s="3">
        <v>0</v>
      </c>
      <c r="X22" s="3"/>
      <c r="Y22" s="3">
        <v>0</v>
      </c>
      <c r="Z22" s="3"/>
      <c r="AA22" s="3">
        <v>0</v>
      </c>
      <c r="AB22" s="3"/>
      <c r="AC22" s="3">
        <v>5000</v>
      </c>
      <c r="AD22" s="3"/>
      <c r="AE22" s="3">
        <v>930018</v>
      </c>
      <c r="AF22" s="3"/>
      <c r="AG22" s="3">
        <v>4050724056</v>
      </c>
      <c r="AH22" s="3"/>
      <c r="AI22" s="3">
        <v>4649247171</v>
      </c>
      <c r="AJ22" s="2"/>
      <c r="AK22" s="63">
        <f>AI22/'سرمایه گذاری ها'!$O$16</f>
        <v>1.229404036100502E-2</v>
      </c>
    </row>
    <row r="23" spans="2:37" ht="23.25" customHeight="1" x14ac:dyDescent="0.6">
      <c r="B23" s="3" t="s">
        <v>233</v>
      </c>
      <c r="C23" s="3"/>
      <c r="D23" s="3" t="s">
        <v>97</v>
      </c>
      <c r="E23" s="3"/>
      <c r="F23" s="3" t="s">
        <v>97</v>
      </c>
      <c r="G23" s="3"/>
      <c r="H23" s="3" t="s">
        <v>234</v>
      </c>
      <c r="I23" s="3"/>
      <c r="J23" s="3" t="s">
        <v>235</v>
      </c>
      <c r="K23" s="3"/>
      <c r="L23" s="3"/>
      <c r="M23" s="3">
        <v>0</v>
      </c>
      <c r="N23" s="3"/>
      <c r="O23" s="3">
        <v>5000</v>
      </c>
      <c r="P23" s="3"/>
      <c r="Q23" s="3">
        <v>4403297952</v>
      </c>
      <c r="R23" s="3"/>
      <c r="S23" s="3">
        <v>4495335072</v>
      </c>
      <c r="T23" s="3"/>
      <c r="U23" s="3">
        <v>0</v>
      </c>
      <c r="V23" s="3"/>
      <c r="W23" s="3">
        <v>0</v>
      </c>
      <c r="X23" s="3"/>
      <c r="Y23" s="3">
        <v>0</v>
      </c>
      <c r="Z23" s="3"/>
      <c r="AA23" s="3">
        <v>0</v>
      </c>
      <c r="AB23" s="3"/>
      <c r="AC23" s="3">
        <v>5000</v>
      </c>
      <c r="AD23" s="3"/>
      <c r="AE23" s="3">
        <v>911906</v>
      </c>
      <c r="AF23" s="3"/>
      <c r="AG23" s="3">
        <v>4403297952</v>
      </c>
      <c r="AH23" s="3"/>
      <c r="AI23" s="3">
        <v>4558703585</v>
      </c>
      <c r="AJ23" s="2"/>
      <c r="AK23" s="63">
        <f>AI23/'سرمایه گذاری ها'!$O$16</f>
        <v>1.2054615254149558E-2</v>
      </c>
    </row>
    <row r="24" spans="2:37" ht="23.25" customHeight="1" x14ac:dyDescent="0.6">
      <c r="B24" s="3" t="s">
        <v>101</v>
      </c>
      <c r="C24" s="3"/>
      <c r="D24" s="3" t="s">
        <v>97</v>
      </c>
      <c r="E24" s="3"/>
      <c r="F24" s="3" t="s">
        <v>97</v>
      </c>
      <c r="G24" s="3"/>
      <c r="H24" s="3" t="s">
        <v>64</v>
      </c>
      <c r="I24" s="3"/>
      <c r="J24" s="3" t="s">
        <v>102</v>
      </c>
      <c r="K24" s="3"/>
      <c r="L24" s="3"/>
      <c r="M24" s="3">
        <v>0</v>
      </c>
      <c r="N24" s="3"/>
      <c r="O24" s="3">
        <v>2810</v>
      </c>
      <c r="P24" s="3"/>
      <c r="Q24" s="3">
        <v>2064798799</v>
      </c>
      <c r="R24" s="3"/>
      <c r="S24" s="3">
        <v>1984806838</v>
      </c>
      <c r="T24" s="3"/>
      <c r="U24" s="3">
        <v>0</v>
      </c>
      <c r="V24" s="3"/>
      <c r="W24" s="3">
        <v>0</v>
      </c>
      <c r="X24" s="3"/>
      <c r="Y24" s="3">
        <v>0</v>
      </c>
      <c r="Z24" s="3"/>
      <c r="AA24" s="3">
        <v>0</v>
      </c>
      <c r="AB24" s="3"/>
      <c r="AC24" s="3">
        <v>2810</v>
      </c>
      <c r="AD24" s="3"/>
      <c r="AE24" s="3">
        <v>759987</v>
      </c>
      <c r="AF24" s="3"/>
      <c r="AG24" s="3">
        <v>2064798799</v>
      </c>
      <c r="AH24" s="3"/>
      <c r="AI24" s="3">
        <v>2135176399</v>
      </c>
      <c r="AJ24" s="2"/>
      <c r="AK24" s="63">
        <f>AI24/'سرمایه گذاری ها'!$O$16</f>
        <v>5.6460635155960734E-3</v>
      </c>
    </row>
    <row r="25" spans="2:37" ht="23.25" customHeight="1" x14ac:dyDescent="0.6">
      <c r="B25" s="3" t="s">
        <v>198</v>
      </c>
      <c r="C25" s="3"/>
      <c r="D25" s="3" t="s">
        <v>97</v>
      </c>
      <c r="E25" s="3"/>
      <c r="F25" s="3" t="s">
        <v>97</v>
      </c>
      <c r="G25" s="3"/>
      <c r="H25" s="3" t="s">
        <v>199</v>
      </c>
      <c r="I25" s="3"/>
      <c r="J25" s="3" t="s">
        <v>200</v>
      </c>
      <c r="K25" s="3"/>
      <c r="L25" s="3"/>
      <c r="M25" s="3">
        <v>0</v>
      </c>
      <c r="N25" s="3"/>
      <c r="O25" s="3">
        <v>6600</v>
      </c>
      <c r="P25" s="3"/>
      <c r="Q25" s="3">
        <v>5963125610</v>
      </c>
      <c r="R25" s="3"/>
      <c r="S25" s="3">
        <v>6059556106</v>
      </c>
      <c r="T25" s="3"/>
      <c r="U25" s="3">
        <v>0</v>
      </c>
      <c r="V25" s="3"/>
      <c r="W25" s="3">
        <v>0</v>
      </c>
      <c r="X25" s="3"/>
      <c r="Y25" s="3">
        <v>4600</v>
      </c>
      <c r="Z25" s="3"/>
      <c r="AA25" s="3">
        <v>4471419411</v>
      </c>
      <c r="AB25" s="3"/>
      <c r="AC25" s="3">
        <v>2000</v>
      </c>
      <c r="AD25" s="3"/>
      <c r="AE25" s="3">
        <v>970247</v>
      </c>
      <c r="AF25" s="3"/>
      <c r="AG25" s="3">
        <v>1807007761</v>
      </c>
      <c r="AH25" s="3"/>
      <c r="AI25" s="3">
        <v>1940142285</v>
      </c>
      <c r="AJ25" s="2"/>
      <c r="AK25" s="63">
        <f>AI25/'سرمایه گذاری ها'!$O$16</f>
        <v>5.1303332949605629E-3</v>
      </c>
    </row>
    <row r="26" spans="2:37" ht="23.25" customHeight="1" x14ac:dyDescent="0.6">
      <c r="B26" s="3" t="s">
        <v>98</v>
      </c>
      <c r="C26" s="3"/>
      <c r="D26" s="3" t="s">
        <v>97</v>
      </c>
      <c r="E26" s="3"/>
      <c r="F26" s="3" t="s">
        <v>97</v>
      </c>
      <c r="G26" s="3"/>
      <c r="H26" s="3" t="s">
        <v>64</v>
      </c>
      <c r="I26" s="3"/>
      <c r="J26" s="3" t="s">
        <v>211</v>
      </c>
      <c r="K26" s="3"/>
      <c r="L26" s="3"/>
      <c r="M26" s="3">
        <v>0</v>
      </c>
      <c r="N26" s="3"/>
      <c r="O26" s="3">
        <v>2500</v>
      </c>
      <c r="P26" s="3"/>
      <c r="Q26" s="3">
        <v>1832417061</v>
      </c>
      <c r="R26" s="3"/>
      <c r="S26" s="3">
        <v>1825669037</v>
      </c>
      <c r="T26" s="3"/>
      <c r="U26" s="3">
        <v>0</v>
      </c>
      <c r="V26" s="3"/>
      <c r="W26" s="3">
        <v>0</v>
      </c>
      <c r="X26" s="3"/>
      <c r="Y26" s="3">
        <v>0</v>
      </c>
      <c r="Z26" s="3"/>
      <c r="AA26" s="3">
        <v>0</v>
      </c>
      <c r="AB26" s="3"/>
      <c r="AC26" s="3">
        <v>2500</v>
      </c>
      <c r="AD26" s="3"/>
      <c r="AE26" s="3">
        <v>748141</v>
      </c>
      <c r="AF26" s="3"/>
      <c r="AG26" s="3">
        <v>1832417061</v>
      </c>
      <c r="AH26" s="3"/>
      <c r="AI26" s="3">
        <v>1870013498</v>
      </c>
      <c r="AJ26" s="2"/>
      <c r="AK26" s="63">
        <f>AI26/'سرمایه گذاری ها'!$O$16</f>
        <v>4.944891199469459E-3</v>
      </c>
    </row>
    <row r="27" spans="2:37" ht="23.25" customHeight="1" x14ac:dyDescent="0.6">
      <c r="B27" s="3" t="s">
        <v>151</v>
      </c>
      <c r="C27" s="3"/>
      <c r="D27" s="3" t="s">
        <v>97</v>
      </c>
      <c r="E27" s="3"/>
      <c r="F27" s="3" t="s">
        <v>97</v>
      </c>
      <c r="G27" s="3"/>
      <c r="H27" s="3" t="s">
        <v>191</v>
      </c>
      <c r="I27" s="3"/>
      <c r="J27" s="3" t="s">
        <v>192</v>
      </c>
      <c r="K27" s="3"/>
      <c r="L27" s="3"/>
      <c r="M27" s="3">
        <v>0</v>
      </c>
      <c r="N27" s="3"/>
      <c r="O27" s="3">
        <v>4000</v>
      </c>
      <c r="P27" s="3"/>
      <c r="Q27" s="3">
        <v>2420478632</v>
      </c>
      <c r="R27" s="3"/>
      <c r="S27" s="3">
        <v>2626491862</v>
      </c>
      <c r="T27" s="3"/>
      <c r="U27" s="3">
        <v>0</v>
      </c>
      <c r="V27" s="3"/>
      <c r="W27" s="3">
        <v>0</v>
      </c>
      <c r="X27" s="3"/>
      <c r="Y27" s="3">
        <v>1804</v>
      </c>
      <c r="Z27" s="3"/>
      <c r="AA27" s="3">
        <v>1276927598</v>
      </c>
      <c r="AB27" s="3"/>
      <c r="AC27" s="3">
        <v>2196</v>
      </c>
      <c r="AD27" s="3"/>
      <c r="AE27" s="3">
        <v>711332</v>
      </c>
      <c r="AF27" s="3"/>
      <c r="AG27" s="3">
        <v>1328842769</v>
      </c>
      <c r="AH27" s="3"/>
      <c r="AI27" s="3">
        <v>1561801944</v>
      </c>
      <c r="AJ27" s="2"/>
      <c r="AK27" s="63">
        <f>AI27/'سرمایه گذاری ها'!$O$16</f>
        <v>4.1298849962632164E-3</v>
      </c>
    </row>
    <row r="28" spans="2:37" ht="21.75" x14ac:dyDescent="0.6">
      <c r="B28" s="3" t="s">
        <v>103</v>
      </c>
      <c r="C28" s="3"/>
      <c r="D28" s="3" t="s">
        <v>97</v>
      </c>
      <c r="E28" s="3"/>
      <c r="F28" s="3" t="s">
        <v>97</v>
      </c>
      <c r="G28" s="3"/>
      <c r="H28" s="3" t="s">
        <v>201</v>
      </c>
      <c r="I28" s="3"/>
      <c r="J28" s="3" t="s">
        <v>202</v>
      </c>
      <c r="K28" s="3"/>
      <c r="L28" s="3"/>
      <c r="M28" s="3">
        <v>0</v>
      </c>
      <c r="N28" s="3"/>
      <c r="O28" s="3">
        <v>1700</v>
      </c>
      <c r="P28" s="3"/>
      <c r="Q28" s="3">
        <v>1114426950</v>
      </c>
      <c r="R28" s="3"/>
      <c r="S28" s="3">
        <v>1163065156</v>
      </c>
      <c r="T28" s="3"/>
      <c r="U28" s="3">
        <v>0</v>
      </c>
      <c r="V28" s="3"/>
      <c r="W28" s="3">
        <v>0</v>
      </c>
      <c r="X28" s="3"/>
      <c r="Y28" s="3">
        <v>600</v>
      </c>
      <c r="Z28" s="3"/>
      <c r="AA28" s="3">
        <v>443019690</v>
      </c>
      <c r="AB28" s="3"/>
      <c r="AC28" s="3">
        <v>1100</v>
      </c>
      <c r="AD28" s="3"/>
      <c r="AE28" s="3">
        <v>738464</v>
      </c>
      <c r="AF28" s="3"/>
      <c r="AG28" s="3">
        <v>721099791</v>
      </c>
      <c r="AH28" s="3"/>
      <c r="AI28" s="3">
        <v>812163168</v>
      </c>
      <c r="AJ28" s="2"/>
      <c r="AK28" s="63">
        <f>AI28/'سرمایه گذاری ها'!$O$16</f>
        <v>2.1476093655322034E-3</v>
      </c>
    </row>
    <row r="29" spans="2:37" ht="21.75" x14ac:dyDescent="0.6">
      <c r="B29" s="3" t="s">
        <v>236</v>
      </c>
      <c r="C29" s="3"/>
      <c r="D29" s="3" t="s">
        <v>97</v>
      </c>
      <c r="E29" s="3"/>
      <c r="F29" s="3" t="s">
        <v>97</v>
      </c>
      <c r="G29" s="3"/>
      <c r="H29" s="3" t="s">
        <v>64</v>
      </c>
      <c r="I29" s="3"/>
      <c r="J29" s="3" t="s">
        <v>237</v>
      </c>
      <c r="K29" s="3"/>
      <c r="L29" s="3"/>
      <c r="M29" s="3">
        <v>0</v>
      </c>
      <c r="N29" s="3"/>
      <c r="O29" s="3">
        <v>6100</v>
      </c>
      <c r="P29" s="3"/>
      <c r="Q29" s="3">
        <v>4300763355</v>
      </c>
      <c r="R29" s="3"/>
      <c r="S29" s="3">
        <v>4294109551</v>
      </c>
      <c r="T29" s="3"/>
      <c r="U29" s="3">
        <v>0</v>
      </c>
      <c r="V29" s="3"/>
      <c r="W29" s="3">
        <v>0</v>
      </c>
      <c r="X29" s="3"/>
      <c r="Y29" s="3">
        <v>6100</v>
      </c>
      <c r="Z29" s="3"/>
      <c r="AA29" s="3">
        <v>4372957260</v>
      </c>
      <c r="AB29" s="3"/>
      <c r="AC29" s="3">
        <v>0</v>
      </c>
      <c r="AD29" s="3"/>
      <c r="AE29" s="3">
        <v>0</v>
      </c>
      <c r="AF29" s="3"/>
      <c r="AG29" s="3">
        <v>0</v>
      </c>
      <c r="AH29" s="3"/>
      <c r="AI29" s="3">
        <v>0</v>
      </c>
      <c r="AJ29" s="2"/>
      <c r="AK29" s="63">
        <f>AI29/'سرمایه گذاری ها'!$O$16</f>
        <v>0</v>
      </c>
    </row>
    <row r="30" spans="2:37" ht="21.75" x14ac:dyDescent="0.6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>
        <v>5.1000000000000004E-3</v>
      </c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2"/>
      <c r="AK30" s="63"/>
    </row>
    <row r="31" spans="2:37" ht="27" thickBot="1" x14ac:dyDescent="0.65">
      <c r="B31" s="167" t="s">
        <v>84</v>
      </c>
      <c r="C31" s="167"/>
      <c r="D31" s="167"/>
      <c r="E31" s="167"/>
      <c r="F31" s="167"/>
      <c r="G31" s="167"/>
      <c r="H31" s="167"/>
      <c r="I31" s="167"/>
      <c r="J31" s="167"/>
      <c r="K31" s="167"/>
      <c r="L31" s="167"/>
      <c r="M31" s="167"/>
      <c r="N31" s="2"/>
      <c r="O31" s="68">
        <f>SUM(O13:O29)</f>
        <v>232401</v>
      </c>
      <c r="P31" s="28"/>
      <c r="Q31" s="68">
        <f>SUM(Q13:Q29)</f>
        <v>167618440626</v>
      </c>
      <c r="R31" s="28"/>
      <c r="S31" s="68">
        <f>SUM(S13:S29)</f>
        <v>174268877080</v>
      </c>
      <c r="T31" s="28"/>
      <c r="U31" s="68">
        <f>SUM(U13:U30)</f>
        <v>5.1000000000000004E-3</v>
      </c>
      <c r="V31" s="28"/>
      <c r="W31" s="68">
        <f>SUM(W13:W29)</f>
        <v>0</v>
      </c>
      <c r="X31" s="28"/>
      <c r="Y31" s="68">
        <f>SUM(Y13:Y29)</f>
        <v>15204</v>
      </c>
      <c r="Z31" s="28"/>
      <c r="AA31" s="68">
        <f>SUM(AA13:AA29)</f>
        <v>11932246980</v>
      </c>
      <c r="AB31" s="28"/>
      <c r="AC31" s="68">
        <f>SUM(AC13:AC29)</f>
        <v>217197</v>
      </c>
      <c r="AD31" s="69"/>
      <c r="AE31" s="68"/>
      <c r="AF31" s="28"/>
      <c r="AG31" s="68">
        <f>SUM(AG13:AG29)</f>
        <v>156508808443</v>
      </c>
      <c r="AH31" s="28"/>
      <c r="AI31" s="68">
        <f>SUM(AI13:AI29)</f>
        <v>171645112427</v>
      </c>
      <c r="AJ31" s="28"/>
      <c r="AK31" s="81">
        <f>SUM(AK13:AK29)</f>
        <v>0.45388250233486721</v>
      </c>
    </row>
    <row r="32" spans="2:37" ht="21" customHeight="1" thickTop="1" x14ac:dyDescent="0.6">
      <c r="U32"/>
      <c r="V32"/>
    </row>
    <row r="33" spans="19:80" x14ac:dyDescent="0.6">
      <c r="U33"/>
      <c r="V33"/>
    </row>
    <row r="34" spans="19:80" ht="21.75" x14ac:dyDescent="0.6">
      <c r="U34"/>
      <c r="V34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</row>
    <row r="35" spans="19:80" ht="21.75" x14ac:dyDescent="0.6">
      <c r="U35"/>
      <c r="V35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</row>
    <row r="36" spans="19:80" ht="21.75" x14ac:dyDescent="0.6">
      <c r="U36"/>
      <c r="V36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</row>
    <row r="37" spans="19:80" ht="21.75" x14ac:dyDescent="0.6">
      <c r="U37"/>
      <c r="V37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</row>
    <row r="38" spans="19:80" ht="33" x14ac:dyDescent="0.8">
      <c r="S38" s="55">
        <v>4</v>
      </c>
      <c r="U38"/>
      <c r="V38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</row>
    <row r="39" spans="19:80" ht="21.75" x14ac:dyDescent="0.6">
      <c r="U39"/>
      <c r="V39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</row>
    <row r="40" spans="19:80" ht="21.75" x14ac:dyDescent="0.6">
      <c r="U40"/>
      <c r="V40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</row>
    <row r="41" spans="19:80" ht="21.75" x14ac:dyDescent="0.6">
      <c r="U41"/>
      <c r="V41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</row>
    <row r="42" spans="19:80" ht="21.75" x14ac:dyDescent="0.6">
      <c r="U42"/>
      <c r="V42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</row>
    <row r="43" spans="19:80" ht="21.75" x14ac:dyDescent="0.6">
      <c r="U43"/>
      <c r="V4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</row>
    <row r="44" spans="19:80" ht="21.75" x14ac:dyDescent="0.6">
      <c r="U44"/>
      <c r="V44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</row>
    <row r="45" spans="19:80" x14ac:dyDescent="0.6">
      <c r="U45"/>
      <c r="V45"/>
    </row>
  </sheetData>
  <sortState xmlns:xlrd2="http://schemas.microsoft.com/office/spreadsheetml/2017/richdata2" ref="B13:AK30">
    <sortCondition descending="1" ref="AI13:AI30"/>
  </sortState>
  <mergeCells count="29">
    <mergeCell ref="B8:Q8"/>
    <mergeCell ref="B31:M31"/>
    <mergeCell ref="B2:AK2"/>
    <mergeCell ref="B3:AK3"/>
    <mergeCell ref="B4:AK4"/>
    <mergeCell ref="AE11:AE12"/>
    <mergeCell ref="AG11:AG12"/>
    <mergeCell ref="AI11:AI12"/>
    <mergeCell ref="AK11:AK12"/>
    <mergeCell ref="AC10:AK10"/>
    <mergeCell ref="Y12"/>
    <mergeCell ref="AA12"/>
    <mergeCell ref="Y11:AA11"/>
    <mergeCell ref="U10:AA10"/>
    <mergeCell ref="AC11:AC12"/>
    <mergeCell ref="S11:S12"/>
    <mergeCell ref="O10:S10"/>
    <mergeCell ref="U12"/>
    <mergeCell ref="W12"/>
    <mergeCell ref="U11:W11"/>
    <mergeCell ref="M11:M12"/>
    <mergeCell ref="B10:M10"/>
    <mergeCell ref="O11:O12"/>
    <mergeCell ref="Q11:Q12"/>
    <mergeCell ref="B11:B12"/>
    <mergeCell ref="D11:D12"/>
    <mergeCell ref="F11:F12"/>
    <mergeCell ref="H11:H12"/>
    <mergeCell ref="J11:J12"/>
  </mergeCells>
  <printOptions horizontalCentered="1" verticalCentered="1"/>
  <pageMargins left="0" right="0" top="0.25" bottom="0" header="0.3" footer="0.3"/>
  <pageSetup paperSize="9" scale="4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AF44"/>
  <sheetViews>
    <sheetView rightToLeft="1" view="pageBreakPreview" topLeftCell="A7" zoomScale="70" zoomScaleNormal="110" zoomScaleSheetLayoutView="70" workbookViewId="0">
      <selection activeCell="H30" sqref="H30"/>
    </sheetView>
  </sheetViews>
  <sheetFormatPr defaultRowHeight="21" x14ac:dyDescent="0.6"/>
  <cols>
    <col min="1" max="1" width="4.7109375" style="1" customWidth="1"/>
    <col min="2" max="2" width="49.7109375" style="1" customWidth="1"/>
    <col min="3" max="3" width="1" style="1" customWidth="1"/>
    <col min="4" max="4" width="17.140625" style="1" customWidth="1"/>
    <col min="5" max="5" width="1" style="1" customWidth="1"/>
    <col min="6" max="6" width="11.85546875" style="1" bestFit="1" customWidth="1"/>
    <col min="7" max="7" width="1" style="1" customWidth="1"/>
    <col min="8" max="8" width="14.28515625" style="1" bestFit="1" customWidth="1"/>
    <col min="9" max="9" width="1" style="1" customWidth="1"/>
    <col min="10" max="10" width="14" style="1" customWidth="1"/>
    <col min="11" max="11" width="1" style="1" customWidth="1"/>
    <col min="12" max="12" width="12.85546875" style="1" bestFit="1" customWidth="1"/>
    <col min="13" max="13" width="1" style="1" customWidth="1"/>
    <col min="14" max="14" width="22" style="1" bestFit="1" customWidth="1"/>
    <col min="15" max="15" width="1" style="1" customWidth="1"/>
    <col min="16" max="16" width="22.42578125" style="1" customWidth="1"/>
    <col min="17" max="17" width="1" style="1" customWidth="1"/>
    <col min="18" max="18" width="11.42578125" style="1" bestFit="1" customWidth="1"/>
    <col min="19" max="19" width="1" style="1" customWidth="1"/>
    <col min="20" max="20" width="22" style="1" bestFit="1" customWidth="1"/>
    <col min="21" max="21" width="1" style="1" customWidth="1"/>
    <col min="22" max="22" width="11.7109375" style="1" bestFit="1" customWidth="1"/>
    <col min="23" max="23" width="1" style="1" customWidth="1"/>
    <col min="24" max="24" width="22" style="1" bestFit="1" customWidth="1"/>
    <col min="25" max="25" width="1" style="1" customWidth="1"/>
    <col min="26" max="26" width="12.85546875" style="1" bestFit="1" customWidth="1"/>
    <col min="27" max="27" width="1" style="1" customWidth="1"/>
    <col min="28" max="28" width="22" style="1" bestFit="1" customWidth="1"/>
    <col min="29" max="29" width="1" style="1" customWidth="1"/>
    <col min="30" max="30" width="21.7109375" style="1" customWidth="1"/>
    <col min="31" max="31" width="1" style="1" hidden="1" customWidth="1"/>
    <col min="32" max="32" width="22.14062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 x14ac:dyDescent="0.6">
      <c r="B2" s="168" t="s">
        <v>124</v>
      </c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168"/>
      <c r="W2" s="168"/>
      <c r="X2" s="168"/>
      <c r="Y2" s="168"/>
      <c r="Z2" s="168"/>
      <c r="AA2" s="168"/>
      <c r="AB2" s="168"/>
      <c r="AC2" s="168"/>
      <c r="AD2" s="168"/>
      <c r="AE2" s="168"/>
      <c r="AF2" s="168"/>
    </row>
    <row r="3" spans="2:32" ht="39" x14ac:dyDescent="0.6">
      <c r="B3" s="168" t="s">
        <v>0</v>
      </c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  <c r="S3" s="168"/>
      <c r="T3" s="168"/>
      <c r="U3" s="168"/>
      <c r="V3" s="168"/>
      <c r="W3" s="168"/>
      <c r="X3" s="168"/>
      <c r="Y3" s="168"/>
      <c r="Z3" s="168"/>
      <c r="AA3" s="168"/>
      <c r="AB3" s="168"/>
      <c r="AC3" s="168"/>
      <c r="AD3" s="168"/>
      <c r="AE3" s="168"/>
      <c r="AF3" s="168"/>
    </row>
    <row r="4" spans="2:32" ht="39" x14ac:dyDescent="0.6">
      <c r="B4" s="168" t="s">
        <v>242</v>
      </c>
      <c r="C4" s="168"/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168"/>
      <c r="Q4" s="168"/>
      <c r="R4" s="168"/>
      <c r="S4" s="168"/>
      <c r="T4" s="168"/>
      <c r="U4" s="168"/>
      <c r="V4" s="168"/>
      <c r="W4" s="168"/>
      <c r="X4" s="168"/>
      <c r="Y4" s="168"/>
      <c r="Z4" s="168"/>
      <c r="AA4" s="168"/>
      <c r="AB4" s="168"/>
      <c r="AC4" s="168"/>
      <c r="AD4" s="168"/>
      <c r="AE4" s="168"/>
      <c r="AF4" s="168"/>
    </row>
    <row r="5" spans="2:32" ht="129" customHeight="1" x14ac:dyDescent="0.6"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</row>
    <row r="6" spans="2:32" ht="129" customHeight="1" x14ac:dyDescent="0.6"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</row>
    <row r="7" spans="2:32" s="2" customFormat="1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32" s="2" customFormat="1" ht="30" x14ac:dyDescent="0.55000000000000004">
      <c r="B8" s="14" t="s">
        <v>114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10" spans="2:32" s="16" customFormat="1" ht="31.5" customHeight="1" x14ac:dyDescent="0.6">
      <c r="B10" s="149" t="s">
        <v>32</v>
      </c>
      <c r="C10" s="149" t="s">
        <v>32</v>
      </c>
      <c r="D10" s="149" t="s">
        <v>32</v>
      </c>
      <c r="E10" s="149" t="s">
        <v>32</v>
      </c>
      <c r="F10" s="149" t="s">
        <v>32</v>
      </c>
      <c r="G10" s="149" t="s">
        <v>32</v>
      </c>
      <c r="H10" s="149" t="s">
        <v>32</v>
      </c>
      <c r="I10" s="149" t="s">
        <v>32</v>
      </c>
      <c r="J10" s="149" t="s">
        <v>32</v>
      </c>
      <c r="L10" s="170"/>
      <c r="M10" s="149" t="s">
        <v>2</v>
      </c>
      <c r="N10" s="149" t="s">
        <v>2</v>
      </c>
      <c r="O10" s="149" t="s">
        <v>2</v>
      </c>
      <c r="P10" s="149" t="s">
        <v>2</v>
      </c>
      <c r="R10" s="149" t="s">
        <v>3</v>
      </c>
      <c r="S10" s="149" t="s">
        <v>3</v>
      </c>
      <c r="T10" s="149" t="s">
        <v>3</v>
      </c>
      <c r="U10" s="149" t="s">
        <v>3</v>
      </c>
      <c r="V10" s="149"/>
      <c r="W10" s="149" t="s">
        <v>3</v>
      </c>
      <c r="X10" s="149" t="s">
        <v>3</v>
      </c>
      <c r="Z10" s="149" t="s">
        <v>243</v>
      </c>
      <c r="AA10" s="149" t="s">
        <v>4</v>
      </c>
      <c r="AB10" s="149" t="s">
        <v>4</v>
      </c>
      <c r="AC10" s="149" t="s">
        <v>4</v>
      </c>
      <c r="AD10" s="149" t="s">
        <v>4</v>
      </c>
      <c r="AE10" s="149" t="s">
        <v>4</v>
      </c>
      <c r="AF10" s="149" t="s">
        <v>4</v>
      </c>
    </row>
    <row r="11" spans="2:32" s="16" customFormat="1" x14ac:dyDescent="0.6">
      <c r="B11" s="150" t="s">
        <v>33</v>
      </c>
      <c r="C11" s="23"/>
      <c r="D11" s="150" t="s">
        <v>90</v>
      </c>
      <c r="E11" s="23"/>
      <c r="F11" s="150" t="s">
        <v>25</v>
      </c>
      <c r="G11" s="23"/>
      <c r="H11" s="150" t="s">
        <v>34</v>
      </c>
      <c r="I11" s="23"/>
      <c r="J11" s="150" t="s">
        <v>22</v>
      </c>
      <c r="L11" s="165" t="s">
        <v>5</v>
      </c>
      <c r="M11" s="23"/>
      <c r="N11" s="150" t="s">
        <v>6</v>
      </c>
      <c r="O11" s="23"/>
      <c r="P11" s="150" t="s">
        <v>7</v>
      </c>
      <c r="R11" s="150" t="s">
        <v>8</v>
      </c>
      <c r="S11" s="150" t="s">
        <v>8</v>
      </c>
      <c r="T11" s="150" t="s">
        <v>8</v>
      </c>
      <c r="U11" s="23"/>
      <c r="V11" s="165" t="s">
        <v>9</v>
      </c>
      <c r="W11" s="150" t="s">
        <v>9</v>
      </c>
      <c r="X11" s="150" t="s">
        <v>9</v>
      </c>
      <c r="Z11" s="150" t="s">
        <v>5</v>
      </c>
      <c r="AA11" s="23"/>
      <c r="AB11" s="150" t="s">
        <v>6</v>
      </c>
      <c r="AC11" s="23"/>
      <c r="AD11" s="150" t="s">
        <v>7</v>
      </c>
      <c r="AE11" s="23"/>
      <c r="AF11" s="150" t="s">
        <v>35</v>
      </c>
    </row>
    <row r="12" spans="2:32" s="16" customFormat="1" ht="75.75" customHeight="1" x14ac:dyDescent="0.6">
      <c r="B12" s="151" t="s">
        <v>33</v>
      </c>
      <c r="C12" s="24"/>
      <c r="D12" s="151" t="s">
        <v>24</v>
      </c>
      <c r="E12" s="24"/>
      <c r="F12" s="151" t="s">
        <v>25</v>
      </c>
      <c r="G12" s="24"/>
      <c r="H12" s="151" t="s">
        <v>34</v>
      </c>
      <c r="I12" s="24"/>
      <c r="J12" s="151" t="s">
        <v>22</v>
      </c>
      <c r="L12" s="151"/>
      <c r="M12" s="24"/>
      <c r="N12" s="151" t="s">
        <v>6</v>
      </c>
      <c r="O12" s="24"/>
      <c r="P12" s="151" t="s">
        <v>7</v>
      </c>
      <c r="R12" s="151" t="s">
        <v>5</v>
      </c>
      <c r="S12" s="24"/>
      <c r="T12" s="151" t="s">
        <v>6</v>
      </c>
      <c r="U12" s="24"/>
      <c r="V12" s="164" t="s">
        <v>5</v>
      </c>
      <c r="W12" s="24"/>
      <c r="X12" s="151" t="s">
        <v>12</v>
      </c>
      <c r="Z12" s="151" t="s">
        <v>5</v>
      </c>
      <c r="AA12" s="24"/>
      <c r="AB12" s="151" t="s">
        <v>6</v>
      </c>
      <c r="AC12" s="24"/>
      <c r="AD12" s="151" t="s">
        <v>7</v>
      </c>
      <c r="AE12" s="24"/>
      <c r="AF12" s="151" t="s">
        <v>35</v>
      </c>
    </row>
    <row r="13" spans="2:32" s="16" customFormat="1" ht="32.25" customHeight="1" x14ac:dyDescent="0.65">
      <c r="B13" s="27" t="s">
        <v>216</v>
      </c>
      <c r="C13" s="27"/>
      <c r="D13" s="139" t="s">
        <v>217</v>
      </c>
      <c r="E13" s="139"/>
      <c r="F13" s="139">
        <v>18</v>
      </c>
      <c r="G13" s="139"/>
      <c r="H13" s="139">
        <v>0</v>
      </c>
      <c r="I13" s="139"/>
      <c r="J13" s="139" t="s">
        <v>218</v>
      </c>
      <c r="K13" s="139"/>
      <c r="L13" s="140">
        <v>3000</v>
      </c>
      <c r="M13" s="140"/>
      <c r="N13" s="140">
        <v>3000000000</v>
      </c>
      <c r="O13" s="140"/>
      <c r="P13" s="140">
        <v>3000000000</v>
      </c>
      <c r="Q13" s="140"/>
      <c r="R13" s="140">
        <v>0</v>
      </c>
      <c r="S13" s="140"/>
      <c r="T13" s="140">
        <v>0</v>
      </c>
      <c r="U13" s="140"/>
      <c r="V13" s="140">
        <v>3000</v>
      </c>
      <c r="W13" s="140"/>
      <c r="X13" s="140">
        <v>3000000000</v>
      </c>
      <c r="Y13" s="140"/>
      <c r="Z13" s="140">
        <v>0</v>
      </c>
      <c r="AA13" s="140"/>
      <c r="AB13" s="140">
        <v>0</v>
      </c>
      <c r="AC13" s="84"/>
      <c r="AD13" s="84">
        <v>0</v>
      </c>
      <c r="AE13" s="27"/>
      <c r="AF13" s="135">
        <f>AD13/'سرمایه گذاری ها'!$O$16</f>
        <v>0</v>
      </c>
    </row>
    <row r="14" spans="2:32" s="16" customFormat="1" ht="32.25" customHeight="1" x14ac:dyDescent="0.65"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84">
        <v>0</v>
      </c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  <c r="AB14" s="84"/>
      <c r="AC14" s="84"/>
      <c r="AD14" s="84"/>
      <c r="AE14" s="27"/>
      <c r="AF14" s="85"/>
    </row>
    <row r="15" spans="2:32" ht="27" thickBot="1" x14ac:dyDescent="0.7">
      <c r="B15" s="171" t="s">
        <v>84</v>
      </c>
      <c r="C15" s="171"/>
      <c r="D15" s="171"/>
      <c r="E15" s="171"/>
      <c r="F15" s="171"/>
      <c r="G15" s="171"/>
      <c r="H15" s="171"/>
      <c r="I15" s="171"/>
      <c r="J15" s="171"/>
      <c r="K15" s="27"/>
      <c r="L15" s="86">
        <f>SUM(L13:L14)</f>
        <v>3000</v>
      </c>
      <c r="M15" s="27"/>
      <c r="N15" s="86">
        <f>SUM(N13:N13)</f>
        <v>3000000000</v>
      </c>
      <c r="O15" s="27"/>
      <c r="P15" s="86">
        <f>SUM(P13:P13)</f>
        <v>3000000000</v>
      </c>
      <c r="Q15" s="27"/>
      <c r="R15" s="86">
        <f>SUM(R13:R13)</f>
        <v>0</v>
      </c>
      <c r="S15" s="27"/>
      <c r="T15" s="86">
        <f>SUM(T13:T13)</f>
        <v>0</v>
      </c>
      <c r="U15" s="27"/>
      <c r="V15" s="86" t="s">
        <v>241</v>
      </c>
      <c r="W15" s="27"/>
      <c r="X15" s="86">
        <f>SUM(X13:X13)</f>
        <v>3000000000</v>
      </c>
      <c r="Y15" s="27"/>
      <c r="Z15" s="86">
        <f>SUM(Z13:Z13)</f>
        <v>0</v>
      </c>
      <c r="AA15" s="27"/>
      <c r="AB15" s="86">
        <f>SUM(AB13:AB13)</f>
        <v>0</v>
      </c>
      <c r="AC15" s="27"/>
      <c r="AD15" s="86">
        <f>SUM(AD13:AD13)</f>
        <v>0</v>
      </c>
      <c r="AE15" s="27"/>
      <c r="AF15" s="136">
        <f>SUM(AF13:AF14)</f>
        <v>0</v>
      </c>
    </row>
    <row r="16" spans="2:32" ht="21.75" thickTop="1" x14ac:dyDescent="0.6">
      <c r="L16" s="138"/>
      <c r="V16"/>
    </row>
    <row r="17" spans="12:22" x14ac:dyDescent="0.6">
      <c r="L17"/>
      <c r="V17"/>
    </row>
    <row r="18" spans="12:22" x14ac:dyDescent="0.6">
      <c r="L18"/>
      <c r="V18"/>
    </row>
    <row r="19" spans="12:22" x14ac:dyDescent="0.6">
      <c r="L19"/>
      <c r="V19"/>
    </row>
    <row r="20" spans="12:22" x14ac:dyDescent="0.6">
      <c r="L20"/>
      <c r="V20"/>
    </row>
    <row r="21" spans="12:22" ht="33" x14ac:dyDescent="0.8">
      <c r="L21"/>
      <c r="P21" s="55">
        <v>5</v>
      </c>
      <c r="V21"/>
    </row>
    <row r="22" spans="12:22" x14ac:dyDescent="0.6">
      <c r="L22"/>
      <c r="V22"/>
    </row>
    <row r="23" spans="12:22" x14ac:dyDescent="0.6">
      <c r="L23"/>
      <c r="V23"/>
    </row>
    <row r="24" spans="12:22" x14ac:dyDescent="0.6">
      <c r="L24"/>
      <c r="V24"/>
    </row>
    <row r="25" spans="12:22" x14ac:dyDescent="0.6">
      <c r="L25"/>
      <c r="V25"/>
    </row>
    <row r="26" spans="12:22" x14ac:dyDescent="0.6">
      <c r="L26"/>
      <c r="V26"/>
    </row>
    <row r="27" spans="12:22" x14ac:dyDescent="0.6">
      <c r="L27"/>
      <c r="V27"/>
    </row>
    <row r="28" spans="12:22" x14ac:dyDescent="0.6">
      <c r="L28"/>
      <c r="V28"/>
    </row>
    <row r="29" spans="12:22" x14ac:dyDescent="0.6">
      <c r="L29"/>
      <c r="V29"/>
    </row>
    <row r="30" spans="12:22" x14ac:dyDescent="0.6">
      <c r="L30"/>
      <c r="V30"/>
    </row>
    <row r="31" spans="12:22" x14ac:dyDescent="0.6">
      <c r="L31"/>
      <c r="V31"/>
    </row>
    <row r="32" spans="12:22" x14ac:dyDescent="0.6">
      <c r="L32"/>
      <c r="V32"/>
    </row>
    <row r="33" spans="12:26" x14ac:dyDescent="0.6">
      <c r="L33"/>
      <c r="V33"/>
    </row>
    <row r="34" spans="12:26" x14ac:dyDescent="0.6">
      <c r="L34"/>
      <c r="V34"/>
    </row>
    <row r="35" spans="12:26" x14ac:dyDescent="0.6">
      <c r="L35"/>
      <c r="V35"/>
    </row>
    <row r="36" spans="12:26" x14ac:dyDescent="0.6">
      <c r="L36"/>
      <c r="V36"/>
    </row>
    <row r="37" spans="12:26" x14ac:dyDescent="0.6">
      <c r="L37"/>
      <c r="V37"/>
      <c r="X37"/>
      <c r="Y37"/>
      <c r="Z37"/>
    </row>
    <row r="38" spans="12:26" x14ac:dyDescent="0.6">
      <c r="L38"/>
      <c r="V38"/>
    </row>
    <row r="39" spans="12:26" x14ac:dyDescent="0.6">
      <c r="L39"/>
      <c r="V39"/>
    </row>
    <row r="40" spans="12:26" x14ac:dyDescent="0.6">
      <c r="L40"/>
      <c r="V40"/>
    </row>
    <row r="41" spans="12:26" x14ac:dyDescent="0.6">
      <c r="L41"/>
      <c r="V41"/>
    </row>
    <row r="42" spans="12:26" x14ac:dyDescent="0.6">
      <c r="L42"/>
    </row>
    <row r="43" spans="12:26" x14ac:dyDescent="0.6">
      <c r="L43"/>
    </row>
    <row r="44" spans="12:26" x14ac:dyDescent="0.6">
      <c r="L44"/>
    </row>
  </sheetData>
  <sortState xmlns:xlrd2="http://schemas.microsoft.com/office/spreadsheetml/2017/richdata2" ref="B13:AF13">
    <sortCondition descending="1" ref="AD13"/>
  </sortState>
  <mergeCells count="26">
    <mergeCell ref="B15:J15"/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</mergeCells>
  <printOptions horizontalCentered="1" verticalCentered="1"/>
  <pageMargins left="0.7" right="0.7" top="0.75" bottom="0.75" header="0.3" footer="0.3"/>
  <pageSetup paperSize="9" scale="3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AB50"/>
  <sheetViews>
    <sheetView rightToLeft="1" view="pageBreakPreview" topLeftCell="A7" zoomScale="70" zoomScaleNormal="100" zoomScaleSheetLayoutView="70" workbookViewId="0">
      <selection activeCell="T38" sqref="T38"/>
    </sheetView>
  </sheetViews>
  <sheetFormatPr defaultRowHeight="21" x14ac:dyDescent="0.55000000000000004"/>
  <cols>
    <col min="1" max="1" width="4.5703125" style="2" customWidth="1"/>
    <col min="2" max="2" width="40.140625" style="2" customWidth="1"/>
    <col min="3" max="3" width="1" style="2" customWidth="1"/>
    <col min="4" max="4" width="24.85546875" style="2" customWidth="1"/>
    <col min="5" max="5" width="1" style="2" customWidth="1"/>
    <col min="6" max="6" width="15.85546875" style="2" bestFit="1" customWidth="1"/>
    <col min="7" max="7" width="1" style="2" customWidth="1"/>
    <col min="8" max="8" width="15.7109375" style="2" bestFit="1" customWidth="1"/>
    <col min="9" max="9" width="1" style="2" customWidth="1"/>
    <col min="10" max="10" width="8.140625" style="2" customWidth="1"/>
    <col min="11" max="11" width="1" style="2" customWidth="1"/>
    <col min="12" max="12" width="17.5703125" style="2" bestFit="1" customWidth="1"/>
    <col min="13" max="13" width="1" style="2" customWidth="1"/>
    <col min="14" max="14" width="17.5703125" style="2" bestFit="1" customWidth="1"/>
    <col min="15" max="15" width="1" style="2" customWidth="1"/>
    <col min="16" max="16" width="17.5703125" style="2" bestFit="1" customWidth="1"/>
    <col min="17" max="17" width="1" style="2" customWidth="1"/>
    <col min="18" max="18" width="17.5703125" style="2" bestFit="1" customWidth="1"/>
    <col min="19" max="19" width="1" style="2" customWidth="1"/>
    <col min="20" max="20" width="10.28515625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147" t="s">
        <v>124</v>
      </c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</row>
    <row r="3" spans="2:28" ht="30" x14ac:dyDescent="0.55000000000000004">
      <c r="B3" s="147" t="s">
        <v>0</v>
      </c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</row>
    <row r="4" spans="2:28" ht="30" x14ac:dyDescent="0.55000000000000004">
      <c r="B4" s="147" t="s">
        <v>242</v>
      </c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</row>
    <row r="5" spans="2:28" ht="30" x14ac:dyDescent="0.55000000000000004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28" ht="30" x14ac:dyDescent="0.55000000000000004">
      <c r="B6" s="14" t="s">
        <v>95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28" s="4" customFormat="1" x14ac:dyDescent="0.55000000000000004">
      <c r="B8" s="148" t="s">
        <v>36</v>
      </c>
      <c r="D8" s="149" t="s">
        <v>37</v>
      </c>
      <c r="E8" s="149" t="s">
        <v>37</v>
      </c>
      <c r="F8" s="149" t="s">
        <v>37</v>
      </c>
      <c r="G8" s="149" t="s">
        <v>37</v>
      </c>
      <c r="H8" s="149" t="s">
        <v>37</v>
      </c>
      <c r="I8" s="149" t="s">
        <v>37</v>
      </c>
      <c r="J8" s="149" t="s">
        <v>37</v>
      </c>
      <c r="L8" s="149" t="s">
        <v>228</v>
      </c>
      <c r="N8" s="149" t="s">
        <v>3</v>
      </c>
      <c r="O8" s="149" t="s">
        <v>3</v>
      </c>
      <c r="P8" s="149" t="s">
        <v>3</v>
      </c>
      <c r="R8" s="149" t="s">
        <v>243</v>
      </c>
      <c r="S8" s="149" t="s">
        <v>4</v>
      </c>
      <c r="T8" s="149" t="s">
        <v>4</v>
      </c>
    </row>
    <row r="9" spans="2:28" s="4" customFormat="1" x14ac:dyDescent="0.55000000000000004">
      <c r="B9" s="174" t="s">
        <v>36</v>
      </c>
      <c r="D9" s="172" t="s">
        <v>38</v>
      </c>
      <c r="E9" s="38"/>
      <c r="F9" s="172" t="s">
        <v>39</v>
      </c>
      <c r="G9" s="38"/>
      <c r="H9" s="172" t="s">
        <v>40</v>
      </c>
      <c r="I9" s="38"/>
      <c r="J9" s="172" t="s">
        <v>25</v>
      </c>
      <c r="L9" s="172" t="s">
        <v>41</v>
      </c>
      <c r="N9" s="172" t="s">
        <v>42</v>
      </c>
      <c r="O9" s="38"/>
      <c r="P9" s="172" t="s">
        <v>43</v>
      </c>
      <c r="R9" s="172" t="s">
        <v>41</v>
      </c>
      <c r="S9" s="38"/>
      <c r="T9" s="173" t="s">
        <v>35</v>
      </c>
    </row>
    <row r="10" spans="2:28" s="4" customFormat="1" x14ac:dyDescent="0.55000000000000004">
      <c r="B10" s="3" t="s">
        <v>246</v>
      </c>
      <c r="C10" s="3"/>
      <c r="D10" s="3" t="s">
        <v>247</v>
      </c>
      <c r="E10" s="3"/>
      <c r="F10" s="3" t="s">
        <v>108</v>
      </c>
      <c r="G10" s="3"/>
      <c r="H10" s="3" t="s">
        <v>248</v>
      </c>
      <c r="I10" s="3"/>
      <c r="J10" s="3">
        <v>23</v>
      </c>
      <c r="K10" s="3"/>
      <c r="L10" s="3">
        <v>0</v>
      </c>
      <c r="M10" s="3"/>
      <c r="N10" s="3">
        <v>30000000000</v>
      </c>
      <c r="O10" s="3"/>
      <c r="P10" s="3">
        <v>0</v>
      </c>
      <c r="Q10" s="3"/>
      <c r="R10" s="3">
        <v>30000000000</v>
      </c>
      <c r="S10" s="5"/>
      <c r="T10" s="34">
        <f>R10/'سرمایه گذاری ها'!$O$16</f>
        <v>7.9329232726256915E-2</v>
      </c>
      <c r="V10"/>
    </row>
    <row r="11" spans="2:28" s="4" customFormat="1" x14ac:dyDescent="0.55000000000000004">
      <c r="B11" s="3" t="s">
        <v>219</v>
      </c>
      <c r="C11" s="3"/>
      <c r="D11" s="3" t="s">
        <v>220</v>
      </c>
      <c r="E11" s="3"/>
      <c r="F11" s="3" t="s">
        <v>108</v>
      </c>
      <c r="G11" s="3"/>
      <c r="H11" s="3" t="s">
        <v>221</v>
      </c>
      <c r="I11" s="3"/>
      <c r="J11" s="3">
        <v>22</v>
      </c>
      <c r="K11" s="3"/>
      <c r="L11" s="3">
        <v>28000000000</v>
      </c>
      <c r="M11" s="3"/>
      <c r="N11" s="3">
        <v>0</v>
      </c>
      <c r="O11" s="3"/>
      <c r="P11" s="3">
        <v>0</v>
      </c>
      <c r="Q11" s="3"/>
      <c r="R11" s="3">
        <v>28000000000</v>
      </c>
      <c r="S11" s="5"/>
      <c r="T11" s="34">
        <f>R11/'سرمایه گذاری ها'!$O$16</f>
        <v>7.4040617211173124E-2</v>
      </c>
      <c r="V11"/>
    </row>
    <row r="12" spans="2:28" s="4" customFormat="1" x14ac:dyDescent="0.55000000000000004">
      <c r="B12" s="3" t="s">
        <v>224</v>
      </c>
      <c r="C12" s="3"/>
      <c r="D12" s="3" t="s">
        <v>225</v>
      </c>
      <c r="E12" s="3"/>
      <c r="F12" s="3" t="s">
        <v>108</v>
      </c>
      <c r="G12" s="3"/>
      <c r="H12" s="3" t="s">
        <v>207</v>
      </c>
      <c r="I12" s="3"/>
      <c r="J12" s="3">
        <v>22</v>
      </c>
      <c r="K12" s="3"/>
      <c r="L12" s="3">
        <v>20000000000</v>
      </c>
      <c r="M12" s="3"/>
      <c r="N12" s="3">
        <v>0</v>
      </c>
      <c r="O12" s="3"/>
      <c r="P12" s="3">
        <v>0</v>
      </c>
      <c r="Q12" s="3"/>
      <c r="R12" s="3">
        <v>20000000000</v>
      </c>
      <c r="S12" s="5"/>
      <c r="T12" s="34">
        <f>R12/'سرمایه گذاری ها'!$O$16</f>
        <v>5.288615515083795E-2</v>
      </c>
      <c r="V12"/>
    </row>
    <row r="13" spans="2:28" s="4" customFormat="1" x14ac:dyDescent="0.55000000000000004">
      <c r="B13" s="3" t="s">
        <v>219</v>
      </c>
      <c r="C13" s="3"/>
      <c r="D13" s="3" t="s">
        <v>222</v>
      </c>
      <c r="E13" s="3"/>
      <c r="F13" s="3" t="s">
        <v>108</v>
      </c>
      <c r="G13" s="3"/>
      <c r="H13" s="3" t="s">
        <v>223</v>
      </c>
      <c r="I13" s="3"/>
      <c r="J13" s="3">
        <v>22</v>
      </c>
      <c r="K13" s="3"/>
      <c r="L13" s="3">
        <v>25000000000</v>
      </c>
      <c r="M13" s="3"/>
      <c r="N13" s="3">
        <v>0</v>
      </c>
      <c r="O13" s="3"/>
      <c r="P13" s="3">
        <v>6000000000</v>
      </c>
      <c r="Q13" s="3"/>
      <c r="R13" s="3">
        <v>19000000000</v>
      </c>
      <c r="S13" s="5"/>
      <c r="T13" s="34">
        <f>R13/'سرمایه گذاری ها'!$O$16</f>
        <v>5.0241847393296048E-2</v>
      </c>
      <c r="V13"/>
    </row>
    <row r="14" spans="2:28" s="4" customFormat="1" x14ac:dyDescent="0.55000000000000004">
      <c r="B14" s="3" t="s">
        <v>224</v>
      </c>
      <c r="C14" s="3"/>
      <c r="D14" s="3" t="s">
        <v>238</v>
      </c>
      <c r="E14" s="3"/>
      <c r="F14" s="3" t="s">
        <v>108</v>
      </c>
      <c r="G14" s="3"/>
      <c r="H14" s="3" t="s">
        <v>239</v>
      </c>
      <c r="I14" s="3"/>
      <c r="J14" s="3">
        <v>22</v>
      </c>
      <c r="K14" s="3"/>
      <c r="L14" s="3">
        <v>17000000000</v>
      </c>
      <c r="M14" s="3"/>
      <c r="N14" s="3">
        <v>0</v>
      </c>
      <c r="O14" s="3"/>
      <c r="P14" s="3">
        <v>0</v>
      </c>
      <c r="Q14" s="3"/>
      <c r="R14" s="3">
        <v>17000000000</v>
      </c>
      <c r="S14" s="5"/>
      <c r="T14" s="34">
        <f>R14/'سرمایه گذاری ها'!$O$16</f>
        <v>4.4953231878212256E-2</v>
      </c>
      <c r="V14"/>
    </row>
    <row r="15" spans="2:28" s="4" customFormat="1" x14ac:dyDescent="0.55000000000000004">
      <c r="B15" s="3" t="s">
        <v>224</v>
      </c>
      <c r="C15" s="3"/>
      <c r="D15" s="3" t="s">
        <v>249</v>
      </c>
      <c r="E15" s="3"/>
      <c r="F15" s="3" t="s">
        <v>108</v>
      </c>
      <c r="G15" s="3"/>
      <c r="H15" s="3" t="s">
        <v>248</v>
      </c>
      <c r="I15" s="3"/>
      <c r="J15" s="3">
        <v>23</v>
      </c>
      <c r="K15" s="3"/>
      <c r="L15" s="3">
        <v>0</v>
      </c>
      <c r="M15" s="3"/>
      <c r="N15" s="3">
        <v>10000000000</v>
      </c>
      <c r="O15" s="3"/>
      <c r="P15" s="3">
        <v>0</v>
      </c>
      <c r="Q15" s="3"/>
      <c r="R15" s="3">
        <v>10000000000</v>
      </c>
      <c r="S15" s="5"/>
      <c r="T15" s="34">
        <f>R15/'سرمایه گذاری ها'!$O$16</f>
        <v>2.6443077575418975E-2</v>
      </c>
      <c r="V15"/>
    </row>
    <row r="16" spans="2:28" s="4" customFormat="1" x14ac:dyDescent="0.55000000000000004">
      <c r="B16" s="3" t="s">
        <v>246</v>
      </c>
      <c r="C16" s="3"/>
      <c r="D16" s="3" t="s">
        <v>250</v>
      </c>
      <c r="E16" s="3"/>
      <c r="F16" s="3" t="s">
        <v>108</v>
      </c>
      <c r="G16" s="3"/>
      <c r="H16" s="3" t="s">
        <v>251</v>
      </c>
      <c r="I16" s="3"/>
      <c r="J16" s="3">
        <v>23</v>
      </c>
      <c r="K16" s="3"/>
      <c r="L16" s="3">
        <v>0</v>
      </c>
      <c r="M16" s="3"/>
      <c r="N16" s="3">
        <v>10000000000</v>
      </c>
      <c r="O16" s="3"/>
      <c r="P16" s="3">
        <v>0</v>
      </c>
      <c r="Q16" s="3"/>
      <c r="R16" s="3">
        <v>10000000000</v>
      </c>
      <c r="S16" s="5"/>
      <c r="T16" s="34">
        <f>R16/'سرمایه گذاری ها'!$O$16</f>
        <v>2.6443077575418975E-2</v>
      </c>
      <c r="V16"/>
    </row>
    <row r="17" spans="2:22" s="4" customFormat="1" x14ac:dyDescent="0.55000000000000004">
      <c r="B17" s="3" t="s">
        <v>173</v>
      </c>
      <c r="C17" s="3"/>
      <c r="D17" s="3" t="s">
        <v>174</v>
      </c>
      <c r="E17" s="3"/>
      <c r="F17" s="3" t="s">
        <v>44</v>
      </c>
      <c r="G17" s="3"/>
      <c r="H17" s="3" t="s">
        <v>175</v>
      </c>
      <c r="I17" s="3"/>
      <c r="J17" s="3">
        <v>0</v>
      </c>
      <c r="K17" s="3"/>
      <c r="L17" s="3">
        <v>6370275573</v>
      </c>
      <c r="M17" s="3"/>
      <c r="N17" s="3">
        <v>70782596153</v>
      </c>
      <c r="O17" s="3"/>
      <c r="P17" s="3">
        <v>70608085683</v>
      </c>
      <c r="Q17" s="3"/>
      <c r="R17" s="3">
        <v>6544786043</v>
      </c>
      <c r="S17" s="5"/>
      <c r="T17" s="34">
        <f>R17/'سرمایه گذاری ها'!$O$16</f>
        <v>1.7306428504956839E-2</v>
      </c>
      <c r="V17"/>
    </row>
    <row r="18" spans="2:22" s="4" customFormat="1" x14ac:dyDescent="0.55000000000000004">
      <c r="B18" s="3" t="s">
        <v>45</v>
      </c>
      <c r="C18" s="3"/>
      <c r="D18" s="3" t="s">
        <v>125</v>
      </c>
      <c r="E18" s="3"/>
      <c r="F18" s="3" t="s">
        <v>47</v>
      </c>
      <c r="G18" s="3"/>
      <c r="H18" s="3" t="s">
        <v>126</v>
      </c>
      <c r="I18" s="3"/>
      <c r="J18" s="3">
        <v>0</v>
      </c>
      <c r="K18" s="3"/>
      <c r="L18" s="3">
        <v>20000000</v>
      </c>
      <c r="M18" s="3"/>
      <c r="N18" s="3">
        <v>0</v>
      </c>
      <c r="O18" s="3"/>
      <c r="P18" s="3">
        <v>0</v>
      </c>
      <c r="Q18" s="3"/>
      <c r="R18" s="3">
        <v>20000000</v>
      </c>
      <c r="S18" s="5"/>
      <c r="T18" s="34">
        <f>R18/'سرمایه گذاری ها'!$O$16</f>
        <v>5.2886155150837946E-5</v>
      </c>
      <c r="V18"/>
    </row>
    <row r="19" spans="2:22" s="4" customFormat="1" x14ac:dyDescent="0.55000000000000004">
      <c r="B19" s="3" t="s">
        <v>134</v>
      </c>
      <c r="C19" s="3"/>
      <c r="D19" s="3" t="s">
        <v>135</v>
      </c>
      <c r="E19" s="3"/>
      <c r="F19" s="3" t="s">
        <v>108</v>
      </c>
      <c r="G19" s="3"/>
      <c r="H19" s="3" t="s">
        <v>136</v>
      </c>
      <c r="I19" s="3"/>
      <c r="J19" s="3">
        <v>0</v>
      </c>
      <c r="K19" s="3"/>
      <c r="L19" s="3">
        <v>1970356</v>
      </c>
      <c r="M19" s="3"/>
      <c r="N19" s="3">
        <v>0</v>
      </c>
      <c r="O19" s="3"/>
      <c r="P19" s="3">
        <v>0</v>
      </c>
      <c r="Q19" s="3"/>
      <c r="R19" s="3">
        <v>1970356</v>
      </c>
      <c r="S19" s="5"/>
      <c r="T19" s="34">
        <f>R19/'سرمایه گذاری ها'!$O$16</f>
        <v>5.2102276559192228E-6</v>
      </c>
      <c r="V19"/>
    </row>
    <row r="20" spans="2:22" s="4" customFormat="1" x14ac:dyDescent="0.55000000000000004">
      <c r="B20" s="3" t="s">
        <v>45</v>
      </c>
      <c r="C20" s="3"/>
      <c r="D20" s="3" t="s">
        <v>128</v>
      </c>
      <c r="E20" s="3"/>
      <c r="F20" s="3" t="s">
        <v>44</v>
      </c>
      <c r="G20" s="3"/>
      <c r="H20" s="3" t="s">
        <v>129</v>
      </c>
      <c r="I20" s="3"/>
      <c r="J20" s="3">
        <v>0</v>
      </c>
      <c r="K20" s="3"/>
      <c r="L20" s="3">
        <v>9116469</v>
      </c>
      <c r="M20" s="3"/>
      <c r="N20" s="3">
        <v>300006103</v>
      </c>
      <c r="O20" s="3"/>
      <c r="P20" s="3">
        <v>307679269</v>
      </c>
      <c r="Q20" s="3"/>
      <c r="R20" s="3">
        <v>1443303</v>
      </c>
      <c r="S20" s="5"/>
      <c r="T20" s="34">
        <f>R20/'سرمایه گذاری ها'!$O$16</f>
        <v>3.8165373193834935E-6</v>
      </c>
      <c r="V20"/>
    </row>
    <row r="21" spans="2:22" s="4" customFormat="1" x14ac:dyDescent="0.55000000000000004">
      <c r="B21" s="3" t="s">
        <v>224</v>
      </c>
      <c r="C21" s="3"/>
      <c r="D21" s="3" t="s">
        <v>226</v>
      </c>
      <c r="E21" s="3"/>
      <c r="F21" s="3" t="s">
        <v>44</v>
      </c>
      <c r="G21" s="3"/>
      <c r="H21" s="3" t="s">
        <v>207</v>
      </c>
      <c r="I21" s="3"/>
      <c r="J21" s="3">
        <v>0</v>
      </c>
      <c r="K21" s="3"/>
      <c r="L21" s="3">
        <v>60428000</v>
      </c>
      <c r="M21" s="3"/>
      <c r="N21" s="3">
        <v>10802607914</v>
      </c>
      <c r="O21" s="3"/>
      <c r="P21" s="3">
        <v>10862065914</v>
      </c>
      <c r="Q21" s="3"/>
      <c r="R21" s="3">
        <v>970000</v>
      </c>
      <c r="S21" s="5"/>
      <c r="T21" s="34">
        <f>R21/'سرمایه گذاری ها'!$O$16</f>
        <v>2.5649785248156402E-6</v>
      </c>
      <c r="V21"/>
    </row>
    <row r="22" spans="2:22" s="4" customFormat="1" x14ac:dyDescent="0.55000000000000004">
      <c r="B22" s="3" t="s">
        <v>165</v>
      </c>
      <c r="C22" s="3"/>
      <c r="D22" s="3" t="s">
        <v>166</v>
      </c>
      <c r="E22" s="3"/>
      <c r="F22" s="3" t="s">
        <v>44</v>
      </c>
      <c r="G22" s="3"/>
      <c r="H22" s="3" t="s">
        <v>167</v>
      </c>
      <c r="I22" s="3"/>
      <c r="J22" s="3">
        <v>0</v>
      </c>
      <c r="K22" s="3"/>
      <c r="L22" s="3">
        <v>882866</v>
      </c>
      <c r="M22" s="3"/>
      <c r="N22" s="3">
        <v>30415890411</v>
      </c>
      <c r="O22" s="3"/>
      <c r="P22" s="3">
        <v>30415823277</v>
      </c>
      <c r="Q22" s="3"/>
      <c r="R22" s="3">
        <v>950000</v>
      </c>
      <c r="S22" s="5"/>
      <c r="T22" s="34">
        <f>R22/'سرمایه گذاری ها'!$O$16</f>
        <v>2.5120923696648025E-6</v>
      </c>
      <c r="V22"/>
    </row>
    <row r="23" spans="2:22" s="4" customFormat="1" x14ac:dyDescent="0.55000000000000004">
      <c r="B23" s="3" t="s">
        <v>219</v>
      </c>
      <c r="C23" s="3"/>
      <c r="D23" s="3" t="s">
        <v>227</v>
      </c>
      <c r="E23" s="3"/>
      <c r="F23" s="3" t="s">
        <v>44</v>
      </c>
      <c r="G23" s="3"/>
      <c r="H23" s="3" t="s">
        <v>223</v>
      </c>
      <c r="I23" s="3"/>
      <c r="J23" s="3">
        <v>0</v>
      </c>
      <c r="K23" s="3"/>
      <c r="L23" s="3">
        <v>644940</v>
      </c>
      <c r="M23" s="3"/>
      <c r="N23" s="3">
        <v>7133561643</v>
      </c>
      <c r="O23" s="3"/>
      <c r="P23" s="3">
        <v>7133347063</v>
      </c>
      <c r="Q23" s="3"/>
      <c r="R23" s="3">
        <v>859520</v>
      </c>
      <c r="S23" s="5"/>
      <c r="T23" s="34">
        <f>R23/'سرمایه گذاری ها'!$O$16</f>
        <v>2.2728354037624117E-6</v>
      </c>
      <c r="V23"/>
    </row>
    <row r="24" spans="2:22" s="4" customFormat="1" x14ac:dyDescent="0.55000000000000004">
      <c r="B24" s="3" t="s">
        <v>45</v>
      </c>
      <c r="C24" s="3"/>
      <c r="D24" s="3" t="s">
        <v>127</v>
      </c>
      <c r="E24" s="3"/>
      <c r="F24" s="3" t="s">
        <v>44</v>
      </c>
      <c r="G24" s="3"/>
      <c r="H24" s="3" t="s">
        <v>126</v>
      </c>
      <c r="I24" s="3"/>
      <c r="J24" s="3">
        <v>0</v>
      </c>
      <c r="K24" s="3"/>
      <c r="L24" s="3">
        <v>878700</v>
      </c>
      <c r="M24" s="3"/>
      <c r="N24" s="3">
        <v>2784</v>
      </c>
      <c r="O24" s="3"/>
      <c r="P24" s="3">
        <v>223200</v>
      </c>
      <c r="Q24" s="3"/>
      <c r="R24" s="3">
        <v>658284</v>
      </c>
      <c r="S24" s="5"/>
      <c r="T24" s="34">
        <f>R24/'سرمایه گذاری ها'!$O$16</f>
        <v>1.7407054878657105E-6</v>
      </c>
      <c r="V24"/>
    </row>
    <row r="25" spans="2:22" s="4" customFormat="1" x14ac:dyDescent="0.55000000000000004">
      <c r="B25" s="3" t="s">
        <v>141</v>
      </c>
      <c r="C25" s="3"/>
      <c r="D25" s="3" t="s">
        <v>142</v>
      </c>
      <c r="E25" s="3"/>
      <c r="F25" s="3" t="s">
        <v>44</v>
      </c>
      <c r="G25" s="3"/>
      <c r="H25" s="3" t="s">
        <v>143</v>
      </c>
      <c r="I25" s="3"/>
      <c r="J25" s="3">
        <v>0</v>
      </c>
      <c r="K25" s="3"/>
      <c r="L25" s="3">
        <v>453971</v>
      </c>
      <c r="M25" s="3"/>
      <c r="N25" s="3">
        <v>1919</v>
      </c>
      <c r="O25" s="3"/>
      <c r="P25" s="3">
        <v>0</v>
      </c>
      <c r="Q25" s="3"/>
      <c r="R25" s="3">
        <v>455890</v>
      </c>
      <c r="S25" s="5"/>
      <c r="T25" s="34">
        <f>R25/'سرمایه گذاری ها'!$O$16</f>
        <v>1.2055134635857755E-6</v>
      </c>
      <c r="V25"/>
    </row>
    <row r="26" spans="2:22" s="4" customFormat="1" x14ac:dyDescent="0.55000000000000004">
      <c r="B26" s="3" t="s">
        <v>112</v>
      </c>
      <c r="C26" s="3"/>
      <c r="D26" s="3" t="s">
        <v>148</v>
      </c>
      <c r="E26" s="3"/>
      <c r="F26" s="3" t="s">
        <v>44</v>
      </c>
      <c r="G26" s="3"/>
      <c r="H26" s="3" t="s">
        <v>147</v>
      </c>
      <c r="I26" s="3"/>
      <c r="J26" s="3">
        <v>0</v>
      </c>
      <c r="K26" s="3"/>
      <c r="L26" s="3">
        <v>1055969</v>
      </c>
      <c r="M26" s="3"/>
      <c r="N26" s="3">
        <v>0</v>
      </c>
      <c r="O26" s="3"/>
      <c r="P26" s="3">
        <v>612000</v>
      </c>
      <c r="Q26" s="3"/>
      <c r="R26" s="3">
        <v>443969</v>
      </c>
      <c r="S26" s="5"/>
      <c r="T26" s="34">
        <f>R26/'سرمایه گذاری ها'!$O$16</f>
        <v>1.1739906708081187E-6</v>
      </c>
      <c r="V26"/>
    </row>
    <row r="27" spans="2:22" s="4" customFormat="1" x14ac:dyDescent="0.55000000000000004">
      <c r="B27" s="3" t="s">
        <v>110</v>
      </c>
      <c r="C27" s="3"/>
      <c r="D27" s="3" t="s">
        <v>145</v>
      </c>
      <c r="E27" s="3"/>
      <c r="F27" s="3" t="s">
        <v>44</v>
      </c>
      <c r="G27" s="3"/>
      <c r="H27" s="3" t="s">
        <v>146</v>
      </c>
      <c r="I27" s="3"/>
      <c r="J27" s="3">
        <v>0</v>
      </c>
      <c r="K27" s="3"/>
      <c r="L27" s="3">
        <v>362334</v>
      </c>
      <c r="M27" s="3"/>
      <c r="N27" s="3">
        <v>501539</v>
      </c>
      <c r="O27" s="3"/>
      <c r="P27" s="3">
        <v>456000</v>
      </c>
      <c r="Q27" s="3"/>
      <c r="R27" s="3">
        <v>407873</v>
      </c>
      <c r="S27" s="5"/>
      <c r="T27" s="34">
        <f>R27/'سرمایه گذاری ها'!$O$16</f>
        <v>1.0785417379918864E-6</v>
      </c>
      <c r="V27"/>
    </row>
    <row r="28" spans="2:22" s="4" customFormat="1" x14ac:dyDescent="0.55000000000000004">
      <c r="B28" s="3" t="s">
        <v>46</v>
      </c>
      <c r="C28" s="3"/>
      <c r="D28" s="3" t="s">
        <v>139</v>
      </c>
      <c r="E28" s="3"/>
      <c r="F28" s="3" t="s">
        <v>44</v>
      </c>
      <c r="G28" s="3"/>
      <c r="H28" s="3" t="s">
        <v>140</v>
      </c>
      <c r="I28" s="3"/>
      <c r="J28" s="3">
        <v>0</v>
      </c>
      <c r="K28" s="3"/>
      <c r="L28" s="3">
        <v>406206</v>
      </c>
      <c r="M28" s="3"/>
      <c r="N28" s="3">
        <v>0</v>
      </c>
      <c r="O28" s="3"/>
      <c r="P28" s="3">
        <v>0</v>
      </c>
      <c r="Q28" s="3"/>
      <c r="R28" s="3">
        <v>406206</v>
      </c>
      <c r="S28" s="5"/>
      <c r="T28" s="34"/>
      <c r="V28"/>
    </row>
    <row r="29" spans="2:22" s="4" customFormat="1" x14ac:dyDescent="0.55000000000000004">
      <c r="B29" s="3" t="s">
        <v>130</v>
      </c>
      <c r="C29" s="3"/>
      <c r="D29" s="3" t="s">
        <v>131</v>
      </c>
      <c r="E29" s="3"/>
      <c r="F29" s="3" t="s">
        <v>47</v>
      </c>
      <c r="G29" s="3"/>
      <c r="H29" s="3" t="s">
        <v>132</v>
      </c>
      <c r="I29" s="3"/>
      <c r="J29" s="3">
        <v>0</v>
      </c>
      <c r="K29" s="3"/>
      <c r="L29" s="3">
        <v>221509</v>
      </c>
      <c r="M29" s="3"/>
      <c r="N29" s="3">
        <v>30547</v>
      </c>
      <c r="O29" s="3"/>
      <c r="P29" s="3">
        <v>0</v>
      </c>
      <c r="Q29" s="3"/>
      <c r="R29" s="3">
        <v>252056</v>
      </c>
      <c r="S29" s="5"/>
      <c r="T29" s="34"/>
      <c r="V29"/>
    </row>
    <row r="30" spans="2:22" s="4" customFormat="1" x14ac:dyDescent="0.55000000000000004">
      <c r="B30" s="3" t="s">
        <v>111</v>
      </c>
      <c r="C30" s="3"/>
      <c r="D30" s="3" t="s">
        <v>169</v>
      </c>
      <c r="E30" s="3"/>
      <c r="F30" s="3" t="s">
        <v>47</v>
      </c>
      <c r="G30" s="3"/>
      <c r="H30" s="3" t="s">
        <v>170</v>
      </c>
      <c r="I30" s="3"/>
      <c r="J30" s="3">
        <v>0</v>
      </c>
      <c r="K30" s="3"/>
      <c r="L30" s="3">
        <v>169993</v>
      </c>
      <c r="M30" s="3"/>
      <c r="N30" s="3">
        <v>500000</v>
      </c>
      <c r="O30" s="3"/>
      <c r="P30" s="3">
        <v>420000</v>
      </c>
      <c r="Q30" s="3"/>
      <c r="R30" s="3">
        <v>249993</v>
      </c>
      <c r="S30" s="5"/>
      <c r="T30" s="34"/>
      <c r="V30"/>
    </row>
    <row r="31" spans="2:22" s="4" customFormat="1" x14ac:dyDescent="0.55000000000000004">
      <c r="B31" s="3" t="s">
        <v>111</v>
      </c>
      <c r="C31" s="3"/>
      <c r="D31" s="3" t="s">
        <v>144</v>
      </c>
      <c r="E31" s="3"/>
      <c r="F31" s="3" t="s">
        <v>44</v>
      </c>
      <c r="G31" s="3"/>
      <c r="H31" s="3" t="s">
        <v>109</v>
      </c>
      <c r="I31" s="3"/>
      <c r="J31" s="3">
        <v>0</v>
      </c>
      <c r="K31" s="3"/>
      <c r="L31" s="3">
        <v>263371</v>
      </c>
      <c r="M31" s="3"/>
      <c r="N31" s="3">
        <v>0</v>
      </c>
      <c r="O31" s="3"/>
      <c r="P31" s="3">
        <v>50400</v>
      </c>
      <c r="Q31" s="3"/>
      <c r="R31" s="3">
        <v>212971</v>
      </c>
      <c r="S31" s="5"/>
      <c r="T31" s="34"/>
      <c r="V31"/>
    </row>
    <row r="32" spans="2:22" s="4" customFormat="1" x14ac:dyDescent="0.55000000000000004">
      <c r="B32" s="3" t="s">
        <v>130</v>
      </c>
      <c r="C32" s="3"/>
      <c r="D32" s="3" t="s">
        <v>133</v>
      </c>
      <c r="E32" s="3"/>
      <c r="F32" s="3" t="s">
        <v>44</v>
      </c>
      <c r="G32" s="3"/>
      <c r="H32" s="3" t="s">
        <v>132</v>
      </c>
      <c r="I32" s="3"/>
      <c r="J32" s="3">
        <v>0</v>
      </c>
      <c r="K32" s="3"/>
      <c r="L32" s="3">
        <v>132705</v>
      </c>
      <c r="M32" s="3"/>
      <c r="N32" s="3">
        <v>600564</v>
      </c>
      <c r="O32" s="3"/>
      <c r="P32" s="3">
        <v>564000</v>
      </c>
      <c r="Q32" s="3"/>
      <c r="R32" s="3">
        <v>169269</v>
      </c>
      <c r="S32" s="5"/>
      <c r="T32" s="34">
        <f>R32/'سرمایه گذاری ها'!$O$16</f>
        <v>4.4759932981135943E-7</v>
      </c>
      <c r="V32"/>
    </row>
    <row r="33" spans="2:22" s="4" customFormat="1" x14ac:dyDescent="0.55000000000000004">
      <c r="B33" s="3" t="s">
        <v>246</v>
      </c>
      <c r="C33" s="3"/>
      <c r="D33" s="3" t="s">
        <v>252</v>
      </c>
      <c r="E33" s="3"/>
      <c r="F33" s="3" t="s">
        <v>44</v>
      </c>
      <c r="G33" s="3"/>
      <c r="H33" s="3" t="s">
        <v>248</v>
      </c>
      <c r="I33" s="3"/>
      <c r="J33" s="3">
        <v>0</v>
      </c>
      <c r="K33" s="3"/>
      <c r="L33" s="3">
        <v>0</v>
      </c>
      <c r="M33" s="3"/>
      <c r="N33" s="3">
        <v>40001000000</v>
      </c>
      <c r="O33" s="3"/>
      <c r="P33" s="3">
        <v>40000880000</v>
      </c>
      <c r="Q33" s="3"/>
      <c r="R33" s="3">
        <v>120000</v>
      </c>
      <c r="S33" s="5"/>
      <c r="T33" s="34">
        <f>R33/'سرمایه گذاری ها'!$O$16</f>
        <v>3.1731693090502767E-7</v>
      </c>
      <c r="V33"/>
    </row>
    <row r="34" spans="2:22" s="4" customFormat="1" x14ac:dyDescent="0.55000000000000004">
      <c r="B34" s="3" t="s">
        <v>107</v>
      </c>
      <c r="C34" s="3"/>
      <c r="D34" s="3" t="s">
        <v>137</v>
      </c>
      <c r="E34" s="3"/>
      <c r="F34" s="3" t="s">
        <v>44</v>
      </c>
      <c r="G34" s="3"/>
      <c r="H34" s="3" t="s">
        <v>138</v>
      </c>
      <c r="I34" s="3"/>
      <c r="J34" s="3">
        <v>0</v>
      </c>
      <c r="K34" s="3"/>
      <c r="L34" s="3">
        <v>100000</v>
      </c>
      <c r="M34" s="3"/>
      <c r="N34" s="3">
        <v>425</v>
      </c>
      <c r="O34" s="3"/>
      <c r="P34" s="3">
        <v>425</v>
      </c>
      <c r="Q34" s="3"/>
      <c r="R34" s="3">
        <v>100000</v>
      </c>
      <c r="S34" s="5"/>
      <c r="T34" s="34">
        <f>R34/'سرمایه گذاری ها'!$O$16</f>
        <v>2.6443077575418972E-7</v>
      </c>
      <c r="V34"/>
    </row>
    <row r="35" spans="2:22" s="4" customFormat="1" x14ac:dyDescent="0.55000000000000004">
      <c r="B35" s="3" t="s">
        <v>165</v>
      </c>
      <c r="C35" s="3"/>
      <c r="D35" s="3" t="s">
        <v>168</v>
      </c>
      <c r="E35" s="3"/>
      <c r="F35" s="3" t="s">
        <v>108</v>
      </c>
      <c r="G35" s="3"/>
      <c r="H35" s="3" t="s">
        <v>167</v>
      </c>
      <c r="I35" s="3"/>
      <c r="J35" s="3">
        <v>18</v>
      </c>
      <c r="K35" s="3"/>
      <c r="L35" s="3">
        <v>30000000000</v>
      </c>
      <c r="M35" s="3"/>
      <c r="N35" s="3">
        <v>0</v>
      </c>
      <c r="O35" s="3"/>
      <c r="P35" s="3">
        <v>30000000000</v>
      </c>
      <c r="Q35" s="3"/>
      <c r="R35" s="3">
        <v>0</v>
      </c>
      <c r="S35" s="5"/>
      <c r="T35" s="34">
        <f>R35/'سرمایه گذاری ها'!$O$16</f>
        <v>0</v>
      </c>
      <c r="V35"/>
    </row>
    <row r="36" spans="2:22" s="4" customFormat="1" x14ac:dyDescent="0.55000000000000004">
      <c r="B36" s="5"/>
      <c r="C36" s="5"/>
      <c r="D36" s="30"/>
      <c r="E36" s="5"/>
      <c r="F36" s="5"/>
      <c r="G36" s="5"/>
      <c r="H36" s="5"/>
      <c r="I36" s="5"/>
      <c r="J36" s="31"/>
      <c r="K36" s="5"/>
      <c r="L36" s="31">
        <v>3.6200000000000003E-2</v>
      </c>
      <c r="M36" s="5"/>
      <c r="N36" s="31"/>
      <c r="O36" s="5"/>
      <c r="P36" s="31"/>
      <c r="Q36" s="5"/>
      <c r="R36" s="31"/>
      <c r="S36" s="5"/>
      <c r="T36" s="34">
        <f>R36/'سرمایه گذاری ها'!$O$16</f>
        <v>0</v>
      </c>
      <c r="V36"/>
    </row>
    <row r="37" spans="2:22" ht="27" thickBot="1" x14ac:dyDescent="0.6">
      <c r="B37" s="65" t="s">
        <v>84</v>
      </c>
      <c r="C37" s="65"/>
      <c r="D37" s="65"/>
      <c r="E37" s="65"/>
      <c r="F37" s="65"/>
      <c r="G37" s="65"/>
      <c r="H37" s="65"/>
      <c r="I37" s="65"/>
      <c r="J37" s="65"/>
      <c r="L37" s="68">
        <f>SUM(L10:L36)</f>
        <v>126467362962.03619</v>
      </c>
      <c r="M37" s="68">
        <f t="shared" ref="M37:Q37" si="0">SUM(M10:M26)</f>
        <v>0</v>
      </c>
      <c r="N37" s="68">
        <f>SUM(N10:N36)</f>
        <v>209437300002</v>
      </c>
      <c r="O37" s="68">
        <f t="shared" si="0"/>
        <v>0</v>
      </c>
      <c r="P37" s="68">
        <f>SUM(P10:P36)</f>
        <v>195330207231</v>
      </c>
      <c r="Q37" s="68">
        <f t="shared" si="0"/>
        <v>0</v>
      </c>
      <c r="R37" s="68">
        <f>SUM(R10:R36)</f>
        <v>140574455733</v>
      </c>
      <c r="T37" s="33">
        <f>SUM(T10:T36)</f>
        <v>0.3717191589403922</v>
      </c>
      <c r="V37"/>
    </row>
    <row r="38" spans="2:22" ht="21.75" thickTop="1" x14ac:dyDescent="0.55000000000000004">
      <c r="L38"/>
      <c r="V38"/>
    </row>
    <row r="39" spans="2:22" ht="33" x14ac:dyDescent="0.8">
      <c r="J39" s="55">
        <v>6</v>
      </c>
      <c r="L39"/>
      <c r="V39"/>
    </row>
    <row r="40" spans="2:22" x14ac:dyDescent="0.55000000000000004">
      <c r="L40"/>
      <c r="V40"/>
    </row>
    <row r="41" spans="2:22" x14ac:dyDescent="0.55000000000000004">
      <c r="L41"/>
      <c r="V41"/>
    </row>
    <row r="42" spans="2:22" x14ac:dyDescent="0.55000000000000004">
      <c r="L42"/>
      <c r="V42"/>
    </row>
    <row r="43" spans="2:22" x14ac:dyDescent="0.55000000000000004">
      <c r="L43"/>
      <c r="V43"/>
    </row>
    <row r="44" spans="2:22" x14ac:dyDescent="0.55000000000000004">
      <c r="L44"/>
      <c r="V44"/>
    </row>
    <row r="45" spans="2:22" x14ac:dyDescent="0.55000000000000004">
      <c r="L45"/>
      <c r="V45"/>
    </row>
    <row r="46" spans="2:22" x14ac:dyDescent="0.55000000000000004">
      <c r="L46"/>
      <c r="V46"/>
    </row>
    <row r="47" spans="2:22" x14ac:dyDescent="0.55000000000000004">
      <c r="L47"/>
      <c r="V47"/>
    </row>
    <row r="48" spans="2:22" x14ac:dyDescent="0.55000000000000004">
      <c r="L48"/>
      <c r="V48"/>
    </row>
    <row r="49" spans="12:22" x14ac:dyDescent="0.55000000000000004">
      <c r="V49"/>
    </row>
    <row r="50" spans="12:22" x14ac:dyDescent="0.55000000000000004">
      <c r="L50" s="3"/>
      <c r="V50"/>
    </row>
  </sheetData>
  <sortState xmlns:xlrd2="http://schemas.microsoft.com/office/spreadsheetml/2017/richdata2" ref="B10:T26">
    <sortCondition descending="1" ref="R10:R26"/>
  </sortState>
  <mergeCells count="17">
    <mergeCell ref="J9"/>
    <mergeCell ref="D8:J8"/>
    <mergeCell ref="B2:T2"/>
    <mergeCell ref="B3:T3"/>
    <mergeCell ref="B4:T4"/>
    <mergeCell ref="R9"/>
    <mergeCell ref="T9"/>
    <mergeCell ref="R8:T8"/>
    <mergeCell ref="L9"/>
    <mergeCell ref="L8"/>
    <mergeCell ref="N9"/>
    <mergeCell ref="P9"/>
    <mergeCell ref="N8:P8"/>
    <mergeCell ref="B8:B9"/>
    <mergeCell ref="D9"/>
    <mergeCell ref="F9"/>
    <mergeCell ref="H9"/>
  </mergeCells>
  <printOptions horizontalCentered="1" verticalCentered="1"/>
  <pageMargins left="0.7" right="0.7" top="0.75" bottom="0.75" header="0.3" footer="0.3"/>
  <pageSetup paperSize="9" scale="5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AB52"/>
  <sheetViews>
    <sheetView rightToLeft="1" view="pageBreakPreview" topLeftCell="A10" zoomScale="55" zoomScaleNormal="70" zoomScaleSheetLayoutView="55" workbookViewId="0">
      <selection activeCell="X11" sqref="X11"/>
    </sheetView>
  </sheetViews>
  <sheetFormatPr defaultRowHeight="21" x14ac:dyDescent="0.6"/>
  <cols>
    <col min="1" max="1" width="1.5703125" style="1" customWidth="1"/>
    <col min="2" max="2" width="44.42578125" style="1" customWidth="1"/>
    <col min="3" max="3" width="1" style="1" customWidth="1"/>
    <col min="4" max="4" width="16.85546875" style="1" bestFit="1" customWidth="1"/>
    <col min="5" max="5" width="1" style="1" customWidth="1"/>
    <col min="6" max="6" width="18.5703125" style="1" bestFit="1" customWidth="1"/>
    <col min="7" max="7" width="1" style="1" customWidth="1"/>
    <col min="8" max="8" width="24.5703125" style="1" customWidth="1"/>
    <col min="9" max="9" width="1" style="1" customWidth="1"/>
    <col min="10" max="10" width="17.140625" style="1" bestFit="1" customWidth="1"/>
    <col min="11" max="11" width="1" style="1" customWidth="1"/>
    <col min="12" max="12" width="27" style="1" customWidth="1"/>
    <col min="13" max="13" width="1" style="1" customWidth="1"/>
    <col min="14" max="14" width="23" style="1" customWidth="1"/>
    <col min="15" max="15" width="1" style="1" customWidth="1"/>
    <col min="16" max="16" width="9.140625" style="1" customWidth="1"/>
    <col min="17" max="21" width="9.140625" style="1"/>
    <col min="23" max="16384" width="9.140625" style="1"/>
  </cols>
  <sheetData>
    <row r="2" spans="2:28" ht="35.25" x14ac:dyDescent="0.6">
      <c r="B2" s="175" t="s">
        <v>124</v>
      </c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</row>
    <row r="3" spans="2:28" ht="35.25" x14ac:dyDescent="0.6">
      <c r="B3" s="175" t="s">
        <v>0</v>
      </c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</row>
    <row r="4" spans="2:28" ht="35.25" x14ac:dyDescent="0.6">
      <c r="B4" s="175" t="s">
        <v>242</v>
      </c>
      <c r="C4" s="175"/>
      <c r="D4" s="175"/>
      <c r="E4" s="175"/>
      <c r="F4" s="175"/>
      <c r="G4" s="175"/>
      <c r="H4" s="175"/>
      <c r="I4" s="175"/>
      <c r="J4" s="175"/>
      <c r="K4" s="175"/>
      <c r="L4" s="175"/>
      <c r="M4" s="175"/>
      <c r="N4" s="175"/>
    </row>
    <row r="5" spans="2:28" ht="138.75" customHeight="1" x14ac:dyDescent="0.6"/>
    <row r="6" spans="2:28" s="2" customFormat="1" ht="30" x14ac:dyDescent="0.55000000000000004">
      <c r="B6" s="14" t="s">
        <v>96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/>
      <c r="W6" s="13"/>
      <c r="X6" s="13"/>
      <c r="Y6" s="13"/>
      <c r="Z6" s="13"/>
      <c r="AA6" s="13"/>
      <c r="AB6" s="13"/>
    </row>
    <row r="7" spans="2:28" s="2" customFormat="1" ht="69" customHeight="1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/>
      <c r="W7" s="13"/>
      <c r="X7" s="13"/>
      <c r="Y7" s="13"/>
      <c r="Z7" s="13"/>
      <c r="AA7" s="13"/>
      <c r="AB7" s="13"/>
    </row>
    <row r="8" spans="2:28" ht="30" x14ac:dyDescent="0.6">
      <c r="B8" s="177" t="s">
        <v>89</v>
      </c>
      <c r="D8" s="147" t="s">
        <v>243</v>
      </c>
      <c r="E8" s="147" t="s">
        <v>4</v>
      </c>
      <c r="F8" s="147" t="s">
        <v>4</v>
      </c>
      <c r="G8" s="147" t="s">
        <v>4</v>
      </c>
      <c r="H8" s="147" t="s">
        <v>4</v>
      </c>
      <c r="I8" s="147" t="s">
        <v>4</v>
      </c>
      <c r="J8" s="147" t="s">
        <v>4</v>
      </c>
      <c r="K8" s="147" t="s">
        <v>4</v>
      </c>
      <c r="L8" s="147" t="s">
        <v>4</v>
      </c>
      <c r="M8" s="147" t="s">
        <v>4</v>
      </c>
      <c r="N8" s="147" t="s">
        <v>4</v>
      </c>
    </row>
    <row r="9" spans="2:28" ht="30" x14ac:dyDescent="0.6">
      <c r="B9" s="177" t="s">
        <v>1</v>
      </c>
      <c r="D9" s="176" t="s">
        <v>5</v>
      </c>
      <c r="E9" s="25"/>
      <c r="F9" s="176" t="s">
        <v>27</v>
      </c>
      <c r="G9" s="25"/>
      <c r="H9" s="176" t="s">
        <v>28</v>
      </c>
      <c r="I9" s="25"/>
      <c r="J9" s="176" t="s">
        <v>29</v>
      </c>
      <c r="K9" s="25"/>
      <c r="L9" s="172" t="s">
        <v>30</v>
      </c>
      <c r="M9" s="25"/>
      <c r="N9" s="176" t="s">
        <v>31</v>
      </c>
    </row>
    <row r="10" spans="2:28" ht="30" x14ac:dyDescent="0.6">
      <c r="B10" s="121" t="s">
        <v>182</v>
      </c>
      <c r="D10" s="119">
        <v>82000</v>
      </c>
      <c r="E10" s="120"/>
      <c r="F10" s="119">
        <v>655310</v>
      </c>
      <c r="G10" s="120"/>
      <c r="H10" s="119">
        <v>649332</v>
      </c>
      <c r="J10" s="104">
        <v>-9.1000000000000004E-3</v>
      </c>
      <c r="L10" s="118">
        <v>53245224000</v>
      </c>
      <c r="N10" s="13" t="s">
        <v>179</v>
      </c>
    </row>
    <row r="11" spans="2:28" ht="30" x14ac:dyDescent="0.6">
      <c r="B11" s="121" t="s">
        <v>157</v>
      </c>
      <c r="D11" s="119">
        <v>41100</v>
      </c>
      <c r="E11" s="120"/>
      <c r="F11" s="119">
        <v>988800</v>
      </c>
      <c r="G11" s="120"/>
      <c r="H11" s="119">
        <v>972486</v>
      </c>
      <c r="J11" s="104">
        <v>-1.6500000000000001E-2</v>
      </c>
      <c r="L11" s="118">
        <v>39969174600</v>
      </c>
      <c r="N11" s="13" t="s">
        <v>179</v>
      </c>
    </row>
    <row r="12" spans="2:28" ht="30" x14ac:dyDescent="0.6">
      <c r="B12" s="121" t="s">
        <v>185</v>
      </c>
      <c r="D12" s="119">
        <v>22800</v>
      </c>
      <c r="E12" s="120"/>
      <c r="F12" s="119">
        <v>634180</v>
      </c>
      <c r="G12" s="120"/>
      <c r="H12" s="119">
        <v>628128</v>
      </c>
      <c r="J12" s="104">
        <v>-9.4999999999999998E-3</v>
      </c>
      <c r="L12" s="118">
        <v>14321318400</v>
      </c>
      <c r="N12" s="13" t="s">
        <v>179</v>
      </c>
    </row>
    <row r="13" spans="2:28" ht="30" x14ac:dyDescent="0.6">
      <c r="B13" s="121" t="s">
        <v>99</v>
      </c>
      <c r="D13" s="119">
        <v>14491</v>
      </c>
      <c r="E13" s="120"/>
      <c r="F13" s="119">
        <v>817330</v>
      </c>
      <c r="G13" s="120"/>
      <c r="H13" s="119">
        <v>805966</v>
      </c>
      <c r="J13" s="104">
        <v>-1.3899999999999999E-2</v>
      </c>
      <c r="L13" s="118">
        <v>11679253306</v>
      </c>
      <c r="N13" s="13" t="s">
        <v>179</v>
      </c>
    </row>
    <row r="14" spans="2:28" ht="30" x14ac:dyDescent="0.6">
      <c r="B14" s="121" t="s">
        <v>212</v>
      </c>
      <c r="D14" s="119">
        <v>11000</v>
      </c>
      <c r="E14" s="120"/>
      <c r="F14" s="119">
        <v>971000</v>
      </c>
      <c r="G14" s="120"/>
      <c r="H14" s="119">
        <v>954036</v>
      </c>
      <c r="J14" s="104">
        <v>-1.7500000000000002E-2</v>
      </c>
      <c r="L14" s="118">
        <v>10494396000</v>
      </c>
      <c r="N14" s="13" t="s">
        <v>179</v>
      </c>
    </row>
    <row r="15" spans="2:28" ht="30" x14ac:dyDescent="0.6">
      <c r="B15" s="121" t="s">
        <v>104</v>
      </c>
      <c r="D15" s="119">
        <v>8000</v>
      </c>
      <c r="E15" s="120"/>
      <c r="F15" s="119">
        <v>1000000</v>
      </c>
      <c r="G15" s="120"/>
      <c r="H15" s="119">
        <v>994564</v>
      </c>
      <c r="J15" s="104">
        <v>-5.4000000000000003E-3</v>
      </c>
      <c r="L15" s="118">
        <v>7956512000</v>
      </c>
      <c r="N15" s="13" t="s">
        <v>179</v>
      </c>
    </row>
    <row r="16" spans="2:28" ht="30" x14ac:dyDescent="0.6">
      <c r="B16" s="121" t="s">
        <v>162</v>
      </c>
      <c r="D16" s="119">
        <v>7200</v>
      </c>
      <c r="E16" s="120"/>
      <c r="F16" s="119">
        <v>969670</v>
      </c>
      <c r="G16" s="120"/>
      <c r="H16" s="119">
        <v>964400</v>
      </c>
      <c r="J16" s="104">
        <v>-5.4000000000000003E-3</v>
      </c>
      <c r="L16" s="118">
        <v>6943680000</v>
      </c>
      <c r="N16" s="13" t="s">
        <v>179</v>
      </c>
    </row>
    <row r="17" spans="2:14" ht="30" x14ac:dyDescent="0.6">
      <c r="B17" s="121" t="s">
        <v>231</v>
      </c>
      <c r="D17" s="119">
        <v>5000</v>
      </c>
      <c r="E17" s="120"/>
      <c r="F17" s="119">
        <v>978837</v>
      </c>
      <c r="G17" s="120"/>
      <c r="H17" s="119">
        <v>971264</v>
      </c>
      <c r="J17" s="104">
        <v>-7.7000000000000002E-3</v>
      </c>
      <c r="L17" s="118">
        <v>4856320000</v>
      </c>
      <c r="N17" s="13" t="s">
        <v>179</v>
      </c>
    </row>
    <row r="18" spans="2:14" ht="30" x14ac:dyDescent="0.6">
      <c r="B18" s="121" t="s">
        <v>208</v>
      </c>
      <c r="D18" s="119">
        <v>5000</v>
      </c>
      <c r="E18" s="120"/>
      <c r="F18" s="119">
        <v>943380</v>
      </c>
      <c r="G18" s="120"/>
      <c r="H18" s="119">
        <v>935985</v>
      </c>
      <c r="J18" s="104">
        <v>-7.7999999999999996E-3</v>
      </c>
      <c r="L18" s="118">
        <v>4679925000</v>
      </c>
      <c r="N18" s="13" t="s">
        <v>179</v>
      </c>
    </row>
    <row r="19" spans="2:14" ht="30" x14ac:dyDescent="0.6">
      <c r="B19" s="121" t="s">
        <v>188</v>
      </c>
      <c r="D19" s="119">
        <v>5000</v>
      </c>
      <c r="E19" s="120"/>
      <c r="F19" s="119">
        <v>939026</v>
      </c>
      <c r="G19" s="120"/>
      <c r="H19" s="119">
        <v>930018</v>
      </c>
      <c r="J19" s="104">
        <v>-9.5999999999999992E-3</v>
      </c>
      <c r="L19" s="118">
        <v>4650090000</v>
      </c>
      <c r="N19" s="13" t="s">
        <v>179</v>
      </c>
    </row>
    <row r="20" spans="2:14" ht="30" x14ac:dyDescent="0.6">
      <c r="B20" s="121" t="s">
        <v>233</v>
      </c>
      <c r="D20" s="119">
        <v>5000</v>
      </c>
      <c r="E20" s="120"/>
      <c r="F20" s="119">
        <v>920060</v>
      </c>
      <c r="G20" s="120"/>
      <c r="H20" s="119">
        <v>911906</v>
      </c>
      <c r="J20" s="104">
        <v>-8.8999999999999999E-3</v>
      </c>
      <c r="L20" s="118">
        <v>4559530000</v>
      </c>
      <c r="N20" s="13" t="s">
        <v>179</v>
      </c>
    </row>
    <row r="21" spans="2:14" ht="30" x14ac:dyDescent="0.6">
      <c r="B21" s="121" t="s">
        <v>101</v>
      </c>
      <c r="D21" s="119">
        <v>2810</v>
      </c>
      <c r="E21" s="120"/>
      <c r="F21" s="119">
        <v>764660</v>
      </c>
      <c r="G21" s="120"/>
      <c r="H21" s="119">
        <v>759987</v>
      </c>
      <c r="J21" s="104">
        <v>-6.1000000000000004E-3</v>
      </c>
      <c r="L21" s="118">
        <v>2135563470</v>
      </c>
      <c r="N21" s="13" t="s">
        <v>179</v>
      </c>
    </row>
    <row r="22" spans="2:14" ht="30" x14ac:dyDescent="0.6">
      <c r="B22" s="121" t="s">
        <v>198</v>
      </c>
      <c r="D22" s="119">
        <v>2000</v>
      </c>
      <c r="E22" s="120"/>
      <c r="F22" s="119">
        <v>978630</v>
      </c>
      <c r="G22" s="120"/>
      <c r="H22" s="119">
        <v>970247</v>
      </c>
      <c r="J22" s="104">
        <v>-8.6E-3</v>
      </c>
      <c r="L22" s="118">
        <v>1940494000</v>
      </c>
      <c r="N22" s="13" t="s">
        <v>179</v>
      </c>
    </row>
    <row r="23" spans="2:14" ht="30" x14ac:dyDescent="0.6">
      <c r="B23" s="121" t="s">
        <v>98</v>
      </c>
      <c r="D23" s="119">
        <v>2500</v>
      </c>
      <c r="E23" s="120"/>
      <c r="F23" s="119">
        <v>751680</v>
      </c>
      <c r="G23" s="120"/>
      <c r="H23" s="119">
        <v>748141</v>
      </c>
      <c r="J23" s="104">
        <v>-4.7000000000000002E-3</v>
      </c>
      <c r="L23" s="118">
        <v>1870352500</v>
      </c>
      <c r="N23" s="13" t="s">
        <v>179</v>
      </c>
    </row>
    <row r="24" spans="2:14" ht="30" x14ac:dyDescent="0.6">
      <c r="B24" s="121" t="s">
        <v>151</v>
      </c>
      <c r="D24" s="119">
        <v>2196</v>
      </c>
      <c r="E24" s="120"/>
      <c r="F24" s="119">
        <v>716780</v>
      </c>
      <c r="G24" s="120"/>
      <c r="H24" s="119">
        <v>711332</v>
      </c>
      <c r="J24" s="104">
        <v>-7.6E-3</v>
      </c>
      <c r="L24" s="118">
        <v>1562085072</v>
      </c>
      <c r="N24" s="13" t="s">
        <v>179</v>
      </c>
    </row>
    <row r="25" spans="2:14" ht="30" x14ac:dyDescent="0.6">
      <c r="B25" s="121" t="s">
        <v>103</v>
      </c>
      <c r="D25" s="119">
        <v>1100</v>
      </c>
      <c r="E25" s="120"/>
      <c r="F25" s="119">
        <v>744880</v>
      </c>
      <c r="G25" s="120"/>
      <c r="H25" s="119">
        <v>738464</v>
      </c>
      <c r="J25" s="104">
        <v>-8.6E-3</v>
      </c>
      <c r="L25" s="118">
        <v>812310400</v>
      </c>
      <c r="N25" s="13" t="s">
        <v>179</v>
      </c>
    </row>
    <row r="26" spans="2:14" ht="19.5" customHeight="1" x14ac:dyDescent="0.6">
      <c r="B26" s="99"/>
      <c r="D26" s="100"/>
      <c r="E26" s="88"/>
      <c r="F26" s="100"/>
      <c r="G26" s="88"/>
      <c r="H26" s="101"/>
      <c r="J26" s="99"/>
      <c r="L26" s="100">
        <v>0.25369999999999998</v>
      </c>
      <c r="N26" s="13" t="s">
        <v>179</v>
      </c>
    </row>
    <row r="27" spans="2:14" ht="31.5" thickBot="1" x14ac:dyDescent="0.9">
      <c r="B27" s="87" t="s">
        <v>84</v>
      </c>
      <c r="D27" s="105"/>
      <c r="E27" s="106"/>
      <c r="F27" s="105">
        <f>SUM(F10:F26)</f>
        <v>13774223</v>
      </c>
      <c r="G27" s="106"/>
      <c r="H27" s="105">
        <f>SUM(H10:H26)</f>
        <v>13646256</v>
      </c>
      <c r="I27" s="107"/>
      <c r="J27" s="146">
        <f>SUM(J10:J26)</f>
        <v>-0.1469</v>
      </c>
      <c r="K27" s="107"/>
      <c r="L27" s="105">
        <f>SUM(L10:L26)</f>
        <v>171676228748.25369</v>
      </c>
      <c r="M27" s="107"/>
      <c r="N27" s="108"/>
    </row>
    <row r="28" spans="2:14" ht="21.75" thickTop="1" x14ac:dyDescent="0.6">
      <c r="H28"/>
      <c r="L28"/>
    </row>
    <row r="29" spans="2:14" x14ac:dyDescent="0.6">
      <c r="L29"/>
    </row>
    <row r="30" spans="2:14" x14ac:dyDescent="0.6">
      <c r="L30"/>
    </row>
    <row r="31" spans="2:14" x14ac:dyDescent="0.6">
      <c r="L31"/>
    </row>
    <row r="32" spans="2:14" x14ac:dyDescent="0.6">
      <c r="L32"/>
    </row>
    <row r="33" spans="8:12" ht="30" x14ac:dyDescent="0.6">
      <c r="H33" s="107">
        <v>7</v>
      </c>
      <c r="L33"/>
    </row>
    <row r="34" spans="8:12" x14ac:dyDescent="0.6">
      <c r="L34"/>
    </row>
    <row r="35" spans="8:12" x14ac:dyDescent="0.6">
      <c r="L35"/>
    </row>
    <row r="36" spans="8:12" x14ac:dyDescent="0.6">
      <c r="L36"/>
    </row>
    <row r="37" spans="8:12" x14ac:dyDescent="0.6">
      <c r="L37"/>
    </row>
    <row r="38" spans="8:12" x14ac:dyDescent="0.6">
      <c r="L38"/>
    </row>
    <row r="39" spans="8:12" x14ac:dyDescent="0.6">
      <c r="L39"/>
    </row>
    <row r="40" spans="8:12" x14ac:dyDescent="0.6">
      <c r="L40"/>
    </row>
    <row r="41" spans="8:12" x14ac:dyDescent="0.6">
      <c r="L41"/>
    </row>
    <row r="42" spans="8:12" x14ac:dyDescent="0.6">
      <c r="L42"/>
    </row>
    <row r="43" spans="8:12" x14ac:dyDescent="0.6">
      <c r="L43"/>
    </row>
    <row r="44" spans="8:12" x14ac:dyDescent="0.6">
      <c r="L44"/>
    </row>
    <row r="45" spans="8:12" x14ac:dyDescent="0.6">
      <c r="L45"/>
    </row>
    <row r="46" spans="8:12" x14ac:dyDescent="0.6">
      <c r="L46"/>
    </row>
    <row r="47" spans="8:12" x14ac:dyDescent="0.6">
      <c r="L47"/>
    </row>
    <row r="48" spans="8:12" x14ac:dyDescent="0.6">
      <c r="L48"/>
    </row>
    <row r="49" spans="12:12" x14ac:dyDescent="0.6">
      <c r="L49"/>
    </row>
    <row r="50" spans="12:12" x14ac:dyDescent="0.6">
      <c r="L50"/>
    </row>
    <row r="51" spans="12:12" x14ac:dyDescent="0.6">
      <c r="L51"/>
    </row>
    <row r="52" spans="12:12" x14ac:dyDescent="0.6">
      <c r="L52"/>
    </row>
  </sheetData>
  <mergeCells count="11">
    <mergeCell ref="B2:N2"/>
    <mergeCell ref="B3:N3"/>
    <mergeCell ref="B4:N4"/>
    <mergeCell ref="L9"/>
    <mergeCell ref="N9"/>
    <mergeCell ref="D8:N8"/>
    <mergeCell ref="B8:B9"/>
    <mergeCell ref="D9"/>
    <mergeCell ref="F9"/>
    <mergeCell ref="H9"/>
    <mergeCell ref="J9"/>
  </mergeCells>
  <printOptions horizontalCentered="1" verticalCentered="1"/>
  <pageMargins left="0.7" right="0.7" top="0.5" bottom="0" header="0.3" footer="0.3"/>
  <pageSetup paperSize="9" scale="51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AB41"/>
  <sheetViews>
    <sheetView rightToLeft="1" view="pageBreakPreview" topLeftCell="A4" zoomScaleNormal="85" zoomScaleSheetLayoutView="100" workbookViewId="0">
      <selection activeCell="F14" sqref="F14"/>
    </sheetView>
  </sheetViews>
  <sheetFormatPr defaultRowHeight="21" x14ac:dyDescent="0.55000000000000004"/>
  <cols>
    <col min="1" max="1" width="2.5703125" style="2" customWidth="1"/>
    <col min="2" max="2" width="25.85546875" style="2" bestFit="1" customWidth="1"/>
    <col min="3" max="3" width="1" style="2" customWidth="1"/>
    <col min="4" max="4" width="17.85546875" style="2" bestFit="1" customWidth="1"/>
    <col min="5" max="5" width="1" style="2" customWidth="1"/>
    <col min="6" max="6" width="15.28515625" style="2" customWidth="1"/>
    <col min="7" max="7" width="1" style="2" customWidth="1"/>
    <col min="8" max="8" width="21.5703125" style="2" customWidth="1"/>
    <col min="9" max="9" width="1" style="2" customWidth="1"/>
    <col min="10" max="10" width="9.140625" style="2" customWidth="1"/>
    <col min="11" max="16384" width="9.140625" style="2"/>
  </cols>
  <sheetData>
    <row r="2" spans="2:28" ht="30" x14ac:dyDescent="0.55000000000000004">
      <c r="B2" s="147" t="s">
        <v>124</v>
      </c>
      <c r="C2" s="147"/>
      <c r="D2" s="147"/>
      <c r="E2" s="147"/>
      <c r="F2" s="147"/>
      <c r="G2" s="147"/>
      <c r="H2" s="147"/>
    </row>
    <row r="3" spans="2:28" ht="30" x14ac:dyDescent="0.55000000000000004">
      <c r="B3" s="147" t="s">
        <v>48</v>
      </c>
      <c r="C3" s="147"/>
      <c r="D3" s="147"/>
      <c r="E3" s="147"/>
      <c r="F3" s="147"/>
      <c r="G3" s="147"/>
      <c r="H3" s="147"/>
    </row>
    <row r="4" spans="2:28" ht="30" x14ac:dyDescent="0.55000000000000004">
      <c r="B4" s="147" t="s">
        <v>242</v>
      </c>
      <c r="C4" s="147"/>
      <c r="D4" s="147"/>
      <c r="E4" s="147"/>
      <c r="F4" s="147"/>
      <c r="G4" s="147"/>
      <c r="H4" s="147"/>
    </row>
    <row r="5" spans="2:28" ht="64.5" customHeight="1" x14ac:dyDescent="0.55000000000000004"/>
    <row r="6" spans="2:28" ht="30" x14ac:dyDescent="0.55000000000000004">
      <c r="B6" s="14" t="s">
        <v>115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4" customFormat="1" ht="51" customHeight="1" x14ac:dyDescent="0.6">
      <c r="B8" s="178" t="s">
        <v>52</v>
      </c>
      <c r="C8" s="40"/>
      <c r="D8" s="178" t="s">
        <v>41</v>
      </c>
      <c r="E8" s="40"/>
      <c r="F8" s="178" t="s">
        <v>72</v>
      </c>
      <c r="G8" s="40"/>
      <c r="H8" s="178" t="s">
        <v>11</v>
      </c>
    </row>
    <row r="9" spans="2:28" s="4" customFormat="1" x14ac:dyDescent="0.55000000000000004">
      <c r="B9" s="4" t="s">
        <v>81</v>
      </c>
      <c r="D9" s="89">
        <f>'سرمایه‌گذاری در سهام'!J34</f>
        <v>-3662907335</v>
      </c>
      <c r="F9" s="42">
        <f>D9/$D$13</f>
        <v>-0.39945217890639267</v>
      </c>
      <c r="G9" s="6"/>
      <c r="H9" s="42">
        <f>D9/'سرمایه گذاری ها'!$O$16</f>
        <v>-9.6858542810976181E-3</v>
      </c>
    </row>
    <row r="10" spans="2:28" s="4" customFormat="1" x14ac:dyDescent="0.55000000000000004">
      <c r="B10" s="4" t="s">
        <v>82</v>
      </c>
      <c r="D10" s="89">
        <f>'سرمایه‌گذاری در اوراق بهادار'!J32</f>
        <v>10122093033</v>
      </c>
      <c r="F10" s="42">
        <f>D10/$D$13</f>
        <v>1.1038477764617178</v>
      </c>
      <c r="G10" s="6"/>
      <c r="H10" s="42">
        <f>D10/'سرمایه گذاری ها'!$O$16</f>
        <v>2.6765929129722692E-2</v>
      </c>
      <c r="L10" s="48">
        <v>0</v>
      </c>
      <c r="V10" s="48">
        <v>6.5500000000000003E-2</v>
      </c>
    </row>
    <row r="11" spans="2:28" s="4" customFormat="1" x14ac:dyDescent="0.55000000000000004">
      <c r="B11" s="4" t="s">
        <v>83</v>
      </c>
      <c r="D11" s="89">
        <f>'درآمد سپرده بانکی'!F35</f>
        <v>2710641201</v>
      </c>
      <c r="F11" s="42">
        <f>D11/$D$13</f>
        <v>0.29560440244467479</v>
      </c>
      <c r="G11" s="6"/>
      <c r="H11" s="42">
        <f>D11/'سرمایه گذاری ها'!$O$16</f>
        <v>7.1677695557169855E-3</v>
      </c>
      <c r="L11" s="48">
        <v>0</v>
      </c>
      <c r="V11" s="48">
        <v>5.4600000000000003E-2</v>
      </c>
    </row>
    <row r="12" spans="2:28" s="4" customFormat="1" ht="12" customHeight="1" x14ac:dyDescent="0.55000000000000004">
      <c r="D12" s="89"/>
      <c r="F12" s="42"/>
      <c r="G12" s="6"/>
      <c r="H12" s="42"/>
      <c r="L12" s="48">
        <v>0</v>
      </c>
      <c r="V12" s="48">
        <v>5.3400000000000003E-2</v>
      </c>
    </row>
    <row r="13" spans="2:28" ht="24.75" thickBot="1" x14ac:dyDescent="0.65">
      <c r="B13" s="32" t="s">
        <v>84</v>
      </c>
      <c r="D13" s="90">
        <f>SUM(D9:D11)</f>
        <v>9169826899</v>
      </c>
      <c r="E13" s="26"/>
      <c r="F13" s="70">
        <f>SUM(F9:F11)</f>
        <v>0.99999999999999989</v>
      </c>
      <c r="G13" s="64"/>
      <c r="H13" s="71">
        <f>SUM(H9:H11)</f>
        <v>2.4247844404342057E-2</v>
      </c>
      <c r="L13" s="126">
        <v>0.3836</v>
      </c>
      <c r="V13" s="126">
        <v>4.36E-2</v>
      </c>
    </row>
    <row r="14" spans="2:28" ht="21.75" thickTop="1" x14ac:dyDescent="0.55000000000000004">
      <c r="D14" s="3"/>
      <c r="L14" s="126">
        <v>0</v>
      </c>
      <c r="V14" s="126">
        <v>2.8000000000000001E-2</v>
      </c>
    </row>
    <row r="15" spans="2:28" x14ac:dyDescent="0.55000000000000004">
      <c r="L15" s="126">
        <v>0.25369999999999998</v>
      </c>
      <c r="V15" s="126">
        <v>2.2200000000000001E-2</v>
      </c>
    </row>
    <row r="16" spans="2:28" x14ac:dyDescent="0.55000000000000004">
      <c r="L16" s="126">
        <v>0</v>
      </c>
      <c r="V16" s="126">
        <v>1.9199999999999998E-2</v>
      </c>
    </row>
    <row r="17" spans="4:22" x14ac:dyDescent="0.55000000000000004">
      <c r="L17" s="126">
        <v>0.2044</v>
      </c>
      <c r="V17" s="126">
        <v>1.38E-2</v>
      </c>
    </row>
    <row r="18" spans="4:22" ht="27" customHeight="1" x14ac:dyDescent="0.75">
      <c r="D18" s="57">
        <v>8</v>
      </c>
      <c r="L18" s="126">
        <v>0.11650000000000001</v>
      </c>
      <c r="V18" s="126">
        <v>1.32E-2</v>
      </c>
    </row>
    <row r="19" spans="4:22" x14ac:dyDescent="0.55000000000000004">
      <c r="L19" s="126">
        <v>0</v>
      </c>
      <c r="V19" s="126">
        <v>1.21E-2</v>
      </c>
    </row>
    <row r="20" spans="4:22" x14ac:dyDescent="0.55000000000000004">
      <c r="L20" s="126">
        <v>6.3700000000000007E-2</v>
      </c>
      <c r="V20" s="126">
        <v>1.14E-2</v>
      </c>
    </row>
    <row r="21" spans="4:22" x14ac:dyDescent="0.55000000000000004">
      <c r="L21" s="126">
        <v>0</v>
      </c>
      <c r="V21" s="126">
        <v>8.8999999999999999E-3</v>
      </c>
    </row>
    <row r="22" spans="4:22" x14ac:dyDescent="0.55000000000000004">
      <c r="L22" s="126">
        <v>0.13189999999999999</v>
      </c>
      <c r="V22" s="126">
        <v>8.3999999999999995E-3</v>
      </c>
    </row>
    <row r="23" spans="4:22" x14ac:dyDescent="0.55000000000000004">
      <c r="L23" s="126">
        <v>3.9899999999999998E-2</v>
      </c>
      <c r="V23" s="126">
        <v>7.9000000000000008E-3</v>
      </c>
    </row>
    <row r="24" spans="4:22" x14ac:dyDescent="0.55000000000000004">
      <c r="L24" s="126">
        <v>0.18509999999999999</v>
      </c>
      <c r="V24" s="126">
        <v>7.7999999999999996E-3</v>
      </c>
    </row>
    <row r="25" spans="4:22" x14ac:dyDescent="0.55000000000000004">
      <c r="L25" s="126">
        <v>1.89E-2</v>
      </c>
      <c r="V25" s="126">
        <v>6.6E-3</v>
      </c>
    </row>
    <row r="26" spans="4:22" x14ac:dyDescent="0.55000000000000004">
      <c r="L26" s="126">
        <v>5.16E-2</v>
      </c>
      <c r="V26" s="126">
        <v>5.1000000000000004E-3</v>
      </c>
    </row>
    <row r="27" spans="4:22" x14ac:dyDescent="0.55000000000000004">
      <c r="L27" s="126">
        <v>3.6200000000000003E-2</v>
      </c>
      <c r="V27" s="126">
        <v>4.1000000000000003E-3</v>
      </c>
    </row>
    <row r="28" spans="4:22" x14ac:dyDescent="0.55000000000000004">
      <c r="L28" s="126">
        <v>0</v>
      </c>
      <c r="V28" s="126">
        <v>2.7000000000000001E-3</v>
      </c>
    </row>
    <row r="29" spans="4:22" x14ac:dyDescent="0.55000000000000004">
      <c r="L29" s="126">
        <v>1.8200000000000001E-2</v>
      </c>
      <c r="V29" s="126">
        <v>1.6999999999999999E-3</v>
      </c>
    </row>
    <row r="30" spans="4:22" x14ac:dyDescent="0.55000000000000004">
      <c r="L30" s="126">
        <v>3.3000000000000002E-2</v>
      </c>
      <c r="V30" s="126">
        <v>1.4E-3</v>
      </c>
    </row>
    <row r="31" spans="4:22" x14ac:dyDescent="0.55000000000000004">
      <c r="L31" s="126">
        <v>5.7999999999999996E-3</v>
      </c>
      <c r="V31" s="126">
        <v>6.9999999999999999E-4</v>
      </c>
    </row>
    <row r="32" spans="4:22" x14ac:dyDescent="0.55000000000000004">
      <c r="L32" s="126">
        <v>2.0000000000000001E-4</v>
      </c>
      <c r="V32" s="126">
        <v>0</v>
      </c>
    </row>
    <row r="33" spans="12:22" x14ac:dyDescent="0.55000000000000004">
      <c r="L33" s="126">
        <v>0</v>
      </c>
      <c r="V33" s="126">
        <v>0</v>
      </c>
    </row>
    <row r="34" spans="12:22" x14ac:dyDescent="0.55000000000000004">
      <c r="L34" s="126">
        <v>0</v>
      </c>
      <c r="V34" s="126">
        <v>0</v>
      </c>
    </row>
    <row r="35" spans="12:22" x14ac:dyDescent="0.55000000000000004">
      <c r="L35" s="126">
        <v>0</v>
      </c>
      <c r="V35" s="126">
        <v>0</v>
      </c>
    </row>
    <row r="36" spans="12:22" x14ac:dyDescent="0.55000000000000004">
      <c r="L36" s="126">
        <v>1E-4</v>
      </c>
      <c r="V36" s="126">
        <v>-1E-4</v>
      </c>
    </row>
    <row r="37" spans="12:22" x14ac:dyDescent="0.55000000000000004">
      <c r="L37" s="126">
        <v>-9.1000000000000004E-3</v>
      </c>
      <c r="V37" s="126">
        <v>-1E-3</v>
      </c>
    </row>
    <row r="38" spans="12:22" x14ac:dyDescent="0.55000000000000004">
      <c r="L38" s="126">
        <v>0</v>
      </c>
      <c r="V38" s="126">
        <v>-2.8E-3</v>
      </c>
    </row>
    <row r="39" spans="12:22" x14ac:dyDescent="0.55000000000000004">
      <c r="L39" s="126">
        <v>0</v>
      </c>
      <c r="V39" s="126">
        <v>-6.1000000000000004E-3</v>
      </c>
    </row>
    <row r="41" spans="12:22" x14ac:dyDescent="0.55000000000000004">
      <c r="L41" s="2">
        <f>SUM(L10:L39)</f>
        <v>1.5336999999999998</v>
      </c>
      <c r="V41" s="2">
        <f>SUM(V10:V39)</f>
        <v>0.38229999999999997</v>
      </c>
    </row>
  </sheetData>
  <sortState xmlns:xlrd2="http://schemas.microsoft.com/office/spreadsheetml/2017/richdata2" ref="B9:H11">
    <sortCondition descending="1" ref="D9:D11"/>
  </sortState>
  <mergeCells count="7">
    <mergeCell ref="B8"/>
    <mergeCell ref="D8"/>
    <mergeCell ref="F8"/>
    <mergeCell ref="H8"/>
    <mergeCell ref="B2:H2"/>
    <mergeCell ref="B3:H3"/>
    <mergeCell ref="B4:H4"/>
  </mergeCells>
  <printOptions horizontalCentered="1" verticalCentered="1"/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12</vt:i4>
      </vt:variant>
    </vt:vector>
  </HeadingPairs>
  <TitlesOfParts>
    <vt:vector size="29" baseType="lpstr">
      <vt:lpstr>صفحه اول </vt:lpstr>
      <vt:lpstr>سرمایه گذاری ها</vt:lpstr>
      <vt:lpstr>سهام</vt:lpstr>
      <vt:lpstr>تبعی</vt:lpstr>
      <vt:lpstr>اوراق مشارکت</vt:lpstr>
      <vt:lpstr>گواهی سپرده</vt:lpstr>
      <vt:lpstr>سپرده</vt:lpstr>
      <vt:lpstr>تعدیل قیمت</vt:lpstr>
      <vt:lpstr>جمع درآمدها</vt:lpstr>
      <vt:lpstr>سود اوراق بهادار و سپرده بانکی</vt:lpstr>
      <vt:lpstr>سرمایه‌گذاری در سهام</vt:lpstr>
      <vt:lpstr>درآمد سود سهام</vt:lpstr>
      <vt:lpstr>درآمد ناشی از تغییر قیمت اوراق</vt:lpstr>
      <vt:lpstr>درآمد ناشی از فروش</vt:lpstr>
      <vt:lpstr>سرمایه‌گذاری در اوراق بهادار</vt:lpstr>
      <vt:lpstr>درآمد سپرده بانکی</vt:lpstr>
      <vt:lpstr>سایر درآمدها</vt:lpstr>
      <vt:lpstr>'اوراق مشارکت'!Print_Area</vt:lpstr>
      <vt:lpstr>'جمع درآمدها'!Print_Area</vt:lpstr>
      <vt:lpstr>'درآمد سپرده بانکی'!Print_Area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'سرمایه گذاری ها'!Print_Area</vt:lpstr>
      <vt:lpstr>'سرمایه‌گذاری در اوراق بهادار'!Print_Area</vt:lpstr>
      <vt:lpstr>'سود اوراق بهادار و سپرده بانکی'!Print_Area</vt:lpstr>
      <vt:lpstr>'صفحه اول '!Print_Area</vt:lpstr>
      <vt:lpstr>'گواهی سپرده'!Print_Area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Mobina Sadeghi</cp:lastModifiedBy>
  <cp:lastPrinted>2023-07-24T07:50:57Z</cp:lastPrinted>
  <dcterms:created xsi:type="dcterms:W3CDTF">2021-12-28T12:49:50Z</dcterms:created>
  <dcterms:modified xsi:type="dcterms:W3CDTF">2023-07-25T06:45:22Z</dcterms:modified>
</cp:coreProperties>
</file>