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خرداد\پایدار\"/>
    </mc:Choice>
  </mc:AlternateContent>
  <xr:revisionPtr revIDLastSave="0" documentId="13_ncr:1_{95C0DE6F-174E-40FE-A423-4B5D278E8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ها'!$E$12:$Q$14</definedName>
    <definedName name="_xlnm._FilterDatabase" localSheetId="2" hidden="1">سهام!$C$11:$AA$29</definedName>
    <definedName name="_xlnm.Print_Area" localSheetId="4">'اوراق مشارکت'!$A$1:$AN$41</definedName>
    <definedName name="_xlnm.Print_Area" localSheetId="8">'جمع درآمدها'!$A$1:$J$20</definedName>
    <definedName name="_xlnm.Print_Area" localSheetId="15">'درآمد سپرده بانکی'!$A$1:$N$34</definedName>
    <definedName name="_xlnm.Print_Area" localSheetId="11">'درآمد سود سهام'!$A$1:$U$29</definedName>
    <definedName name="_xlnm.Print_Area" localSheetId="12">'درآمد ناشی از تغییر قیمت اوراق'!$A$1:$S$48</definedName>
    <definedName name="_xlnm.Print_Area" localSheetId="13">'درآمد ناشی از فروش'!$A$1:$U$30</definedName>
    <definedName name="_xlnm.Print_Area" localSheetId="16">'سایر درآمدها'!$A$1:$F$23</definedName>
    <definedName name="_xlnm.Print_Area" localSheetId="1">'سرمایه گذاری ها'!$A$1:$S$21</definedName>
    <definedName name="_xlnm.Print_Area" localSheetId="14">'سرمایه‌گذاری در اوراق بهادار'!$A$1:$U$38</definedName>
    <definedName name="_xlnm.Print_Area" localSheetId="9">'سود اوراق بهادار و سپرده بانکی'!$A$1:$U$37</definedName>
    <definedName name="_xlnm.Print_Area" localSheetId="0">'صفحه اول '!$A$1:$M$53</definedName>
    <definedName name="_xlnm.Print_Area" localSheetId="5">'گواهی سپرده'!$A$1:$AF$28</definedName>
  </definedNames>
  <calcPr calcId="181029"/>
</workbook>
</file>

<file path=xl/calcChain.xml><?xml version="1.0" encoding="utf-8"?>
<calcChain xmlns="http://schemas.openxmlformats.org/spreadsheetml/2006/main">
  <c r="P28" i="10" l="1"/>
  <c r="R28" i="10"/>
  <c r="AA31" i="1"/>
  <c r="AA19" i="1"/>
  <c r="AA20" i="1"/>
  <c r="AA21" i="1"/>
  <c r="AA22" i="1"/>
  <c r="AA23" i="1"/>
  <c r="AA24" i="1"/>
  <c r="AA25" i="1"/>
  <c r="AA26" i="1"/>
  <c r="AA27" i="1"/>
  <c r="AA28" i="1"/>
  <c r="AA29" i="1"/>
  <c r="AL34" i="3"/>
  <c r="T17" i="6"/>
  <c r="T18" i="6"/>
  <c r="T19" i="6"/>
  <c r="T20" i="6"/>
  <c r="T33" i="6" s="1"/>
  <c r="T21" i="6"/>
  <c r="T22" i="6"/>
  <c r="T23" i="6"/>
  <c r="T24" i="6"/>
  <c r="T25" i="6"/>
  <c r="T26" i="6"/>
  <c r="T27" i="6"/>
  <c r="T28" i="6"/>
  <c r="T29" i="6"/>
  <c r="T30" i="6"/>
  <c r="T31" i="6"/>
  <c r="T32" i="6"/>
  <c r="H13" i="15"/>
  <c r="L32" i="11"/>
  <c r="V32" i="11"/>
  <c r="R46" i="9"/>
  <c r="T34" i="7"/>
  <c r="R33" i="6"/>
  <c r="Y31" i="1"/>
  <c r="D13" i="15"/>
  <c r="D9" i="15"/>
  <c r="D10" i="15"/>
  <c r="D11" i="15"/>
  <c r="D14" i="14"/>
  <c r="F14" i="14"/>
  <c r="F31" i="13"/>
  <c r="J31" i="13"/>
  <c r="L32" i="12"/>
  <c r="J32" i="12"/>
  <c r="N32" i="12"/>
  <c r="P32" i="12"/>
  <c r="R32" i="12"/>
  <c r="D28" i="10"/>
  <c r="F28" i="10"/>
  <c r="H28" i="10"/>
  <c r="J28" i="10"/>
  <c r="L28" i="10"/>
  <c r="N28" i="10"/>
  <c r="E28" i="10"/>
  <c r="G28" i="10"/>
  <c r="I28" i="10"/>
  <c r="K28" i="10"/>
  <c r="M28" i="10"/>
  <c r="O28" i="10"/>
  <c r="Q28" i="10"/>
  <c r="D46" i="9"/>
  <c r="F46" i="9"/>
  <c r="H46" i="9"/>
  <c r="J46" i="9"/>
  <c r="L46" i="9"/>
  <c r="N46" i="9"/>
  <c r="P46" i="9"/>
  <c r="F12" i="8"/>
  <c r="H12" i="8"/>
  <c r="J12" i="8"/>
  <c r="L12" i="8"/>
  <c r="N12" i="8"/>
  <c r="P12" i="8"/>
  <c r="R12" i="8"/>
  <c r="T12" i="8"/>
  <c r="T32" i="11"/>
  <c r="J34" i="7"/>
  <c r="L34" i="7"/>
  <c r="N34" i="7"/>
  <c r="P34" i="7"/>
  <c r="R34" i="7"/>
  <c r="F23" i="4" l="1"/>
  <c r="H23" i="4"/>
  <c r="L23" i="4"/>
  <c r="AD15" i="5"/>
  <c r="AB15" i="5"/>
  <c r="Z15" i="5"/>
  <c r="L15" i="5"/>
  <c r="P15" i="5"/>
  <c r="N15" i="5"/>
  <c r="AJ34" i="3"/>
  <c r="Z34" i="3"/>
  <c r="AB34" i="3"/>
  <c r="AD34" i="3"/>
  <c r="AH34" i="3"/>
  <c r="U31" i="1"/>
  <c r="K31" i="1"/>
  <c r="Q31" i="1"/>
  <c r="S31" i="1"/>
  <c r="W31" i="1"/>
  <c r="D32" i="12" l="1"/>
  <c r="F32" i="12"/>
  <c r="H32" i="12"/>
  <c r="F32" i="11"/>
  <c r="J32" i="11"/>
  <c r="P32" i="11"/>
  <c r="R32" i="11"/>
  <c r="P33" i="6"/>
  <c r="N33" i="6"/>
  <c r="L33" i="6"/>
  <c r="P34" i="3"/>
  <c r="R34" i="3"/>
  <c r="T34" i="3"/>
  <c r="F9" i="15" l="1"/>
  <c r="X34" i="3"/>
  <c r="I12" i="16" s="1"/>
  <c r="V34" i="3"/>
  <c r="E13" i="16" l="1"/>
  <c r="G31" i="1" l="1"/>
  <c r="M31" i="1"/>
  <c r="O31" i="1"/>
  <c r="O13" i="16" l="1"/>
  <c r="L41" i="15"/>
  <c r="V41" i="16"/>
  <c r="V41" i="15"/>
  <c r="V36" i="7"/>
  <c r="V29" i="8"/>
  <c r="V48" i="9"/>
  <c r="V38" i="12"/>
  <c r="V34" i="13"/>
  <c r="M13" i="16"/>
  <c r="I13" i="16"/>
  <c r="K13" i="16"/>
  <c r="H32" i="11" l="1"/>
  <c r="N32" i="11"/>
  <c r="F11" i="15" l="1"/>
  <c r="F10" i="15"/>
  <c r="G13" i="16"/>
  <c r="F13" i="15" l="1"/>
  <c r="O12" i="16"/>
  <c r="E12" i="16"/>
  <c r="G12" i="16"/>
  <c r="K12" i="16"/>
  <c r="M12" i="16"/>
  <c r="M14" i="16"/>
  <c r="O14" i="16"/>
  <c r="E14" i="16"/>
  <c r="I31" i="1"/>
  <c r="G14" i="16" s="1"/>
  <c r="I14" i="16"/>
  <c r="K14" i="16" l="1"/>
  <c r="K16" i="16" s="1"/>
  <c r="G16" i="16"/>
  <c r="M16" i="16"/>
  <c r="E16" i="16"/>
  <c r="I16" i="16"/>
  <c r="O16" i="16"/>
  <c r="Q12" i="16" s="1"/>
  <c r="AL30" i="3" l="1"/>
  <c r="AF13" i="5"/>
  <c r="AF15" i="5" s="1"/>
  <c r="AL31" i="3"/>
  <c r="AL27" i="3"/>
  <c r="AL29" i="3"/>
  <c r="AL32" i="3"/>
  <c r="AA11" i="1"/>
  <c r="Q16" i="16"/>
  <c r="Q13" i="16"/>
  <c r="H9" i="15"/>
  <c r="Q14" i="16"/>
  <c r="T16" i="6"/>
  <c r="H11" i="15"/>
  <c r="H10" i="15"/>
  <c r="AL16" i="3"/>
  <c r="T11" i="6"/>
  <c r="AL22" i="3"/>
  <c r="AL26" i="3"/>
  <c r="AL19" i="3"/>
  <c r="AL23" i="3"/>
  <c r="AL20" i="3"/>
  <c r="AL24" i="3"/>
  <c r="AL28" i="3"/>
  <c r="AL13" i="3"/>
  <c r="AL21" i="3"/>
  <c r="AL25" i="3"/>
  <c r="T12" i="6"/>
  <c r="AL14" i="3"/>
  <c r="T13" i="6"/>
  <c r="AL17" i="3"/>
  <c r="AL15" i="3"/>
  <c r="T14" i="6"/>
  <c r="T10" i="6"/>
  <c r="AL18" i="3"/>
  <c r="T15" i="6"/>
  <c r="D32" i="11"/>
  <c r="E32" i="12" l="1"/>
  <c r="G32" i="12"/>
  <c r="I32" i="12"/>
  <c r="K32" i="12"/>
  <c r="M32" i="12"/>
  <c r="O32" i="12"/>
  <c r="Q32" i="12"/>
  <c r="J23" i="4"/>
  <c r="M33" i="6"/>
  <c r="O33" i="6"/>
  <c r="Q33" i="6"/>
  <c r="X15" i="5" l="1"/>
  <c r="R15" i="5"/>
  <c r="T15" i="5"/>
  <c r="P16" i="16"/>
  <c r="N16" i="16"/>
  <c r="L41" i="16"/>
  <c r="J16" i="16"/>
  <c r="H16" i="16"/>
  <c r="F16" i="16"/>
  <c r="D16" i="16"/>
  <c r="AA15" i="1" l="1"/>
  <c r="AA16" i="1"/>
  <c r="AA17" i="1"/>
  <c r="AA14" i="1"/>
  <c r="AA12" i="1"/>
  <c r="AA13" i="1"/>
  <c r="AA18" i="1"/>
</calcChain>
</file>

<file path=xl/sharedStrings.xml><?xml version="1.0" encoding="utf-8"?>
<sst xmlns="http://schemas.openxmlformats.org/spreadsheetml/2006/main" count="1007" uniqueCount="260">
  <si>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</si>
  <si>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</si>
  <si>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</si>
  <si>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</si>
  <si>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</si>
  <si>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</si>
  <si>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</si>
  <si>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</si>
  <si>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</si>
  <si>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</si>
  <si>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</si>
  <si>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</si>
  <si>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</si>
  <si>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</si>
  <si>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</si>
  <si>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</si>
  <si>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</si>
  <si>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</si>
  <si>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</si>
  <si>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</si>
  <si>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</si>
  <si>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</si>
  <si>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</si>
  <si>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</si>
  <si>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</si>
  <si>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</si>
  <si>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</si>
  <si>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</si>
  <si>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</si>
  <si>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</si>
  <si>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</si>
  <si>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</si>
  <si>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</si>
  <si>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</si>
  <si>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</si>
  <si>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</si>
  <si>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</si>
  <si>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</si>
  <si>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</si>
  <si>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</si>
  <si>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</si>
  <si>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</si>
  <si>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</si>
  <si>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</si>
  <si>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</si>
  <si>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</si>
  <si>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</si>
  <si>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</si>
  <si>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</si>
  <si>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</si>
  <si>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</si>
  <si>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</si>
  <si>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</si>
  <si>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</si>
  <si>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</si>
  <si>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</si>
  <si>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</si>
  <si>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</si>
  <si>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</si>
  <si>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</si>
  <si>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</si>
  <si>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</si>
  <si>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</si>
  <si>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</si>
  <si>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</si>
  <si>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</si>
  <si>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</si>
  <si>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</si>
  <si>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</si>
  <si>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</si>
  <si>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</si>
  <si>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</si>
  <si>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</si>
  <si>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</si>
  <si>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</si>
  <si>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</si>
  <si>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</si>
  <si>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</si>
  <si>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</si>
  <si>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</si>
  <si>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</si>
  <si>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</si>
  <si>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</si>
  <si>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</si>
  <si>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</si>
  <si>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</si>
  <si>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</si>
  <si>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</si>
  <si>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</si>
  <si>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</si>
  <si>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</si>
  <si>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</si>
  <si>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</si>
  <si>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</si>
  <si>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</si>
  <si>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</si>
  <si>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</si>
  <si>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</si>
  <si>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</si>
  <si>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</si>
  <si>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1403/04/18</t>
  </si>
  <si>
    <t>اسنادخزانه-م6بودجه00-030723</t>
  </si>
  <si>
    <t>1403/07/23</t>
  </si>
  <si>
    <t>اسنادخزانه-م7بودجه00-030912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</si>
  <si>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</si>
  <si>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</si>
  <si>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</si>
  <si>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</si>
  <si>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</si>
  <si>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</si>
  <si>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</si>
  <si>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</si>
  <si>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</si>
  <si>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</si>
  <si>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</si>
  <si>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</si>
  <si>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</si>
  <si>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</si>
  <si>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</si>
  <si>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</si>
  <si>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</si>
  <si>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</si>
  <si>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</si>
  <si>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</si>
  <si>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</si>
  <si>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</si>
  <si>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</si>
  <si>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</si>
  <si>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</si>
  <si>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</si>
  <si>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</si>
  <si>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</si>
  <si>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</si>
  <si>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</si>
  <si>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</si>
  <si>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</si>
  <si>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</si>
  <si>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</si>
  <si>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</si>
  <si>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</si>
  <si>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</si>
  <si>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</si>
  <si>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</si>
  <si>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</si>
  <si>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</si>
  <si>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0201283315002</t>
  </si>
  <si>
    <t>1399/08/18</t>
  </si>
  <si>
    <t>1400/04/21</t>
  </si>
  <si>
    <t>0205494378008</t>
  </si>
  <si>
    <t>تنزیل سود بانک</t>
  </si>
  <si>
    <t>سپرده های بانکی</t>
  </si>
  <si>
    <t>اسناد خزانه-م10بودجه00-031115</t>
  </si>
  <si>
    <t>نفت ایرانول</t>
  </si>
  <si>
    <t>صنایع شیمیایی کیمیاگران امروز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</si>
  <si>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</si>
  <si>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</si>
  <si>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</si>
  <si>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</si>
  <si>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</si>
  <si>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</si>
  <si>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مرابحه عام دولت104-ش.خ020303</t>
  </si>
  <si>
    <t>1402/03/03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</si>
  <si>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</si>
  <si>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</si>
  <si>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</si>
  <si>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</si>
  <si>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</si>
  <si>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</si>
  <si>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</si>
  <si>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</si>
  <si>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</si>
  <si>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ح . س.نفت وگازوپتروشیمی تأمین</t>
  </si>
  <si>
    <t>اسناد خزانه-م9بودجه00-031101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</si>
  <si>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</si>
  <si>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</si>
  <si>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</si>
  <si>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</si>
  <si>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</si>
  <si>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پالایش نفت بندرعباس</t>
  </si>
  <si>
    <t>کنترل نوسانات</t>
  </si>
  <si>
    <t>پتروشیمی‌شیراز</t>
  </si>
  <si>
    <t>شیر پاستوریزه پگاه فارس</t>
  </si>
  <si>
    <t>اسناد خزانه-م1بودجه01-040326</t>
  </si>
  <si>
    <t>1401/02/26</t>
  </si>
  <si>
    <t>1404/03/26</t>
  </si>
  <si>
    <t>اسناد خزانه-م3بودجه01-040520</t>
  </si>
  <si>
    <t>1401/05/18</t>
  </si>
  <si>
    <t>1404/05/20</t>
  </si>
  <si>
    <t>گام بانک صادرات ایران0207</t>
  </si>
  <si>
    <t>1401/04/01</t>
  </si>
  <si>
    <t>1402/07/30</t>
  </si>
  <si>
    <t>1400/06/07</t>
  </si>
  <si>
    <t>1403/11/15</t>
  </si>
  <si>
    <t>صنعتی مینو</t>
  </si>
  <si>
    <t>پتروشیمی زاگرس</t>
  </si>
  <si>
    <t>سیمان‌مازندران‌</t>
  </si>
  <si>
    <t>قاسم ایران</t>
  </si>
  <si>
    <t>بین المللی توسعه ص. معادن غدیر</t>
  </si>
  <si>
    <t>اسنادخزانه-م8بودجه99-020606</t>
  </si>
  <si>
    <t>1399/07/06</t>
  </si>
  <si>
    <t>1402/06/06</t>
  </si>
  <si>
    <t>1400/04/14</t>
  </si>
  <si>
    <t>1403/09/12</t>
  </si>
  <si>
    <t>بین‌ المللی‌ محصولات‌  پارس‌</t>
  </si>
  <si>
    <t>سیمان‌هرمزگان‌</t>
  </si>
  <si>
    <t>اسنادخزانه-م9بودجه99-020316</t>
  </si>
  <si>
    <t>1399/10/15</t>
  </si>
  <si>
    <t>1402/03/16</t>
  </si>
  <si>
    <t>اسنادخزانه-م5بودجه99-020218</t>
  </si>
  <si>
    <t>1402/02/18</t>
  </si>
  <si>
    <t>اسنادخزانه-م10بودجه99-020807</t>
  </si>
  <si>
    <t>1399/11/21</t>
  </si>
  <si>
    <t>1402/08/07</t>
  </si>
  <si>
    <t>1403/08/21</t>
  </si>
  <si>
    <t>اسنادخزانه-م7بودجه99-020704</t>
  </si>
  <si>
    <t>1402/07/04</t>
  </si>
  <si>
    <t>اسنادخزانه-م11بودجه99-020906</t>
  </si>
  <si>
    <t>1400/01/11</t>
  </si>
  <si>
    <t>1402/09/06</t>
  </si>
  <si>
    <t>1402/02/31</t>
  </si>
  <si>
    <t>کشاورزی و دامپروری فجر اصفهان</t>
  </si>
  <si>
    <t>گواهی سپرده خاورمیانه 1401/06/10</t>
  </si>
  <si>
    <t>1403/06/10</t>
  </si>
  <si>
    <t>خیر</t>
  </si>
  <si>
    <t>بانک پاسارگاد ملاصدرا</t>
  </si>
  <si>
    <t>211.307.16429728.2</t>
  </si>
  <si>
    <t>1402/02/13</t>
  </si>
  <si>
    <t>211-307-16429728-1</t>
  </si>
  <si>
    <t>1402/02/09</t>
  </si>
  <si>
    <t>موسسه اعتباری ملل نارمک</t>
  </si>
  <si>
    <t>026660357000000007</t>
  </si>
  <si>
    <t xml:space="preserve"> 026610277000000402</t>
  </si>
  <si>
    <t>211-8100-16429728-1</t>
  </si>
  <si>
    <t>برای ماه منتهی به 1402/03/31</t>
  </si>
  <si>
    <t>1402/03/31</t>
  </si>
  <si>
    <t>شیر پگاه آذربایجان شرقی</t>
  </si>
  <si>
    <t>داروسازی‌ فارابی‌</t>
  </si>
  <si>
    <t>گام بانک اقتصاد نوین0205</t>
  </si>
  <si>
    <t>1402/05/31</t>
  </si>
  <si>
    <t>گواهی اعتبارمولد رفاه0208</t>
  </si>
  <si>
    <t>1401/09/01</t>
  </si>
  <si>
    <t>1402/08/30</t>
  </si>
  <si>
    <t>اسنادخزانه-م2بودجه00-031024</t>
  </si>
  <si>
    <t>1403/10/24</t>
  </si>
  <si>
    <t>026660357000000077</t>
  </si>
  <si>
    <t>1402/03/07</t>
  </si>
  <si>
    <t>-4.66%</t>
  </si>
  <si>
    <t>-4.72%</t>
  </si>
  <si>
    <t>-5.82%</t>
  </si>
  <si>
    <t>-4.87%</t>
  </si>
  <si>
    <t>-4.27%</t>
  </si>
  <si>
    <t>-2.23%</t>
  </si>
  <si>
    <t>-3.08%</t>
  </si>
  <si>
    <t>-4.25%</t>
  </si>
  <si>
    <t>-4.56%</t>
  </si>
  <si>
    <t>-5.23%</t>
  </si>
  <si>
    <t>-4.71%</t>
  </si>
  <si>
    <t>-5.22%</t>
  </si>
  <si>
    <t>1402/03/08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</si>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</sst>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6" fillId="0" borderId="0" xfId="0" applyNumberFormat="1" applyFont="1" applyAlignment="1">
      <alignment horizontal="center"/>
    </xf>
    <xf numFmtId="10" fontId="16" fillId="0" borderId="4" xfId="2" applyNumberFormat="1" applyFont="1" applyBorder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0" xfId="0" applyNumberFormat="1" applyFont="1"/>
    <xf numFmtId="10" fontId="2" fillId="0" borderId="0" xfId="0" applyNumberFormat="1" applyFont="1"/>
    <xf numFmtId="10" fontId="11" fillId="0" borderId="0" xfId="0" applyNumberFormat="1" applyFont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10" fontId="9" fillId="0" borderId="0" xfId="0" applyNumberFormat="1" applyFont="1" applyAlignment="1">
      <alignment wrapText="1"/>
    </xf>
    <xf numFmtId="10" fontId="4" fillId="0" borderId="0" xfId="0" applyNumberFormat="1" applyFont="1" applyAlignment="1">
      <alignment horizontal="center" vertical="center" wrapText="1" readingOrder="2"/>
    </xf>
    <xf numFmtId="165" fontId="10" fillId="0" borderId="0" xfId="2" applyNumberFormat="1" applyFont="1" applyAlignment="1">
      <alignment horizontal="center"/>
    </xf>
    <xf numFmtId="165" fontId="10" fillId="0" borderId="4" xfId="2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165" fontId="0" fillId="0" borderId="0" xfId="0" applyNumberFormat="1"/>
    <xf numFmtId="0" fontId="10" fillId="0" borderId="0" xfId="0" applyFont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 vertical="center"/>
    </xf>
    <xf numFmtId="9" fontId="4" fillId="0" borderId="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571499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8D0925-F849-7819-CC5C-33EFF74C6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99701" y="0"/>
          <a:ext cx="7886699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25" zoomScaleNormal="100" zoomScaleSheetLayoutView="100" workbookViewId="0">
      <selection activeCell="Q29" sqref="Q29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7"/>
  <sheetViews>
    <sheetView rightToLeft="1" view="pageBreakPreview" topLeftCell="A7" zoomScale="60" zoomScaleNormal="70" workbookViewId="0">
      <selection activeCell="T35" sqref="T35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81" t="s">
        <v>124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2:28" ht="27" customHeight="1" x14ac:dyDescent="0.25">
      <c r="B3" s="181" t="s">
        <v>48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2:28" ht="27" customHeight="1" x14ac:dyDescent="0.25">
      <c r="B4" s="181" t="s">
        <v>233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</row>
    <row r="5" spans="2:28" s="36" customFormat="1" ht="21.75" customHeight="1" x14ac:dyDescent="0.25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</row>
    <row r="6" spans="2:28" s="2" customFormat="1" ht="30.75" customHeight="1" x14ac:dyDescent="0.55000000000000004">
      <c r="B6" s="179" t="s">
        <v>116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62"/>
      <c r="R6" s="62"/>
      <c r="S6" s="62"/>
      <c r="T6" s="62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1"/>
      <c r="C7" s="26"/>
      <c r="D7" s="26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80" t="s">
        <v>49</v>
      </c>
      <c r="C8" s="180" t="s">
        <v>49</v>
      </c>
      <c r="D8" s="180" t="s">
        <v>49</v>
      </c>
      <c r="E8" s="180" t="s">
        <v>49</v>
      </c>
      <c r="F8" s="180" t="s">
        <v>49</v>
      </c>
      <c r="G8" s="180" t="s">
        <v>49</v>
      </c>
      <c r="H8" s="180" t="s">
        <v>49</v>
      </c>
      <c r="I8" s="110"/>
      <c r="J8" s="180" t="s">
        <v>50</v>
      </c>
      <c r="K8" s="180" t="s">
        <v>50</v>
      </c>
      <c r="L8" s="180" t="s">
        <v>50</v>
      </c>
      <c r="M8" s="180" t="s">
        <v>50</v>
      </c>
      <c r="N8" s="180" t="s">
        <v>50</v>
      </c>
      <c r="O8" s="110"/>
      <c r="P8" s="180" t="s">
        <v>51</v>
      </c>
      <c r="Q8" s="180" t="s">
        <v>51</v>
      </c>
      <c r="R8" s="180" t="s">
        <v>51</v>
      </c>
      <c r="S8" s="180" t="s">
        <v>51</v>
      </c>
      <c r="T8" s="180" t="s">
        <v>51</v>
      </c>
    </row>
    <row r="9" spans="2:28" s="37" customFormat="1" ht="58.5" customHeight="1" x14ac:dyDescent="0.25">
      <c r="B9" s="183" t="s">
        <v>52</v>
      </c>
      <c r="C9" s="111"/>
      <c r="D9" s="183" t="s">
        <v>53</v>
      </c>
      <c r="E9" s="111"/>
      <c r="F9" s="183" t="s">
        <v>24</v>
      </c>
      <c r="G9" s="111"/>
      <c r="H9" s="183" t="s">
        <v>25</v>
      </c>
      <c r="I9" s="110"/>
      <c r="J9" s="183" t="s">
        <v>54</v>
      </c>
      <c r="K9" s="111"/>
      <c r="L9" s="183" t="s">
        <v>55</v>
      </c>
      <c r="M9" s="111"/>
      <c r="N9" s="183" t="s">
        <v>56</v>
      </c>
      <c r="O9" s="110"/>
      <c r="P9" s="183" t="s">
        <v>54</v>
      </c>
      <c r="Q9" s="111"/>
      <c r="R9" s="183" t="s">
        <v>55</v>
      </c>
      <c r="S9" s="111"/>
      <c r="T9" s="183" t="s">
        <v>56</v>
      </c>
    </row>
    <row r="10" spans="2:28" s="36" customFormat="1" ht="23.25" customHeight="1" x14ac:dyDescent="0.25">
      <c r="B10" s="112" t="s">
        <v>157</v>
      </c>
      <c r="C10" s="110"/>
      <c r="D10" s="113" t="s">
        <v>57</v>
      </c>
      <c r="E10" s="110"/>
      <c r="F10" s="110" t="s">
        <v>159</v>
      </c>
      <c r="G10" s="110"/>
      <c r="H10" s="113">
        <v>18</v>
      </c>
      <c r="I10" s="110"/>
      <c r="J10" s="114">
        <v>590194264</v>
      </c>
      <c r="K10" s="115"/>
      <c r="L10" s="114" t="s">
        <v>57</v>
      </c>
      <c r="M10" s="115"/>
      <c r="N10" s="114">
        <v>590194264</v>
      </c>
      <c r="O10" s="115"/>
      <c r="P10" s="114">
        <v>1917841370</v>
      </c>
      <c r="Q10" s="115"/>
      <c r="R10" s="114" t="s">
        <v>57</v>
      </c>
      <c r="S10" s="115"/>
      <c r="T10" s="114">
        <v>1917841370</v>
      </c>
      <c r="V10" s="135">
        <v>6.5500000000000003E-2</v>
      </c>
    </row>
    <row r="11" spans="2:28" s="36" customFormat="1" ht="23.25" customHeight="1" x14ac:dyDescent="0.25">
      <c r="B11" s="112" t="s">
        <v>165</v>
      </c>
      <c r="C11" s="110"/>
      <c r="D11" s="113">
        <v>20</v>
      </c>
      <c r="E11" s="110"/>
      <c r="F11" s="110" t="s">
        <v>57</v>
      </c>
      <c r="G11" s="110"/>
      <c r="H11" s="113">
        <v>18</v>
      </c>
      <c r="I11" s="110"/>
      <c r="J11" s="114">
        <v>586027397</v>
      </c>
      <c r="K11" s="115"/>
      <c r="L11" s="114">
        <v>0</v>
      </c>
      <c r="M11" s="115"/>
      <c r="N11" s="114">
        <v>586027397</v>
      </c>
      <c r="O11" s="115"/>
      <c r="P11" s="114">
        <v>1749863012</v>
      </c>
      <c r="Q11" s="115"/>
      <c r="R11" s="114">
        <v>1733921</v>
      </c>
      <c r="S11" s="115"/>
      <c r="T11" s="114">
        <v>1748129091</v>
      </c>
      <c r="V11" s="135">
        <v>5.4600000000000003E-2</v>
      </c>
    </row>
    <row r="12" spans="2:28" s="36" customFormat="1" ht="23.25" customHeight="1" x14ac:dyDescent="0.25">
      <c r="B12" s="112" t="s">
        <v>176</v>
      </c>
      <c r="C12" s="110"/>
      <c r="D12" s="113">
        <v>10</v>
      </c>
      <c r="E12" s="110"/>
      <c r="F12" s="110" t="s">
        <v>57</v>
      </c>
      <c r="G12" s="110"/>
      <c r="H12" s="113">
        <v>18</v>
      </c>
      <c r="I12" s="110"/>
      <c r="J12" s="114">
        <v>6595526</v>
      </c>
      <c r="K12" s="115"/>
      <c r="L12" s="114">
        <v>0</v>
      </c>
      <c r="M12" s="115"/>
      <c r="N12" s="114">
        <v>6595526</v>
      </c>
      <c r="O12" s="115"/>
      <c r="P12" s="114">
        <v>938316898</v>
      </c>
      <c r="Q12" s="115"/>
      <c r="R12" s="114">
        <v>0</v>
      </c>
      <c r="S12" s="115"/>
      <c r="T12" s="114">
        <v>938316898</v>
      </c>
      <c r="V12" s="135">
        <v>5.3400000000000003E-2</v>
      </c>
    </row>
    <row r="13" spans="2:28" s="36" customFormat="1" ht="23.25" customHeight="1" x14ac:dyDescent="0.25">
      <c r="B13" s="112" t="s">
        <v>224</v>
      </c>
      <c r="C13" s="110"/>
      <c r="D13" s="113">
        <v>13</v>
      </c>
      <c r="E13" s="110"/>
      <c r="F13" s="110" t="s">
        <v>57</v>
      </c>
      <c r="G13" s="110"/>
      <c r="H13" s="113">
        <v>22</v>
      </c>
      <c r="I13" s="110"/>
      <c r="J13" s="114">
        <v>611397259</v>
      </c>
      <c r="K13" s="115"/>
      <c r="L13" s="114">
        <v>131211</v>
      </c>
      <c r="M13" s="115"/>
      <c r="N13" s="114">
        <v>611266048</v>
      </c>
      <c r="O13" s="115"/>
      <c r="P13" s="114">
        <v>915178075</v>
      </c>
      <c r="Q13" s="115"/>
      <c r="R13" s="114">
        <v>2493015</v>
      </c>
      <c r="S13" s="115"/>
      <c r="T13" s="114">
        <v>912685060</v>
      </c>
      <c r="V13" s="135">
        <v>4.36E-2</v>
      </c>
    </row>
    <row r="14" spans="2:28" s="36" customFormat="1" ht="23.25" customHeight="1" x14ac:dyDescent="0.25">
      <c r="B14" s="112" t="s">
        <v>224</v>
      </c>
      <c r="C14" s="110"/>
      <c r="D14" s="113">
        <v>9</v>
      </c>
      <c r="E14" s="110"/>
      <c r="F14" s="110" t="s">
        <v>57</v>
      </c>
      <c r="G14" s="110"/>
      <c r="H14" s="113">
        <v>22</v>
      </c>
      <c r="I14" s="110"/>
      <c r="J14" s="114">
        <v>545890410</v>
      </c>
      <c r="K14" s="115"/>
      <c r="L14" s="114">
        <v>81300</v>
      </c>
      <c r="M14" s="115"/>
      <c r="N14" s="114">
        <v>545809110</v>
      </c>
      <c r="O14" s="115"/>
      <c r="P14" s="114">
        <v>877397256</v>
      </c>
      <c r="Q14" s="115"/>
      <c r="R14" s="114">
        <v>1869909</v>
      </c>
      <c r="S14" s="115"/>
      <c r="T14" s="114">
        <v>875527347</v>
      </c>
      <c r="V14" s="135">
        <v>2.8000000000000001E-2</v>
      </c>
    </row>
    <row r="15" spans="2:28" s="36" customFormat="1" ht="23.25" customHeight="1" x14ac:dyDescent="0.25">
      <c r="B15" s="112" t="s">
        <v>229</v>
      </c>
      <c r="C15" s="110"/>
      <c r="D15" s="113">
        <v>18</v>
      </c>
      <c r="E15" s="110"/>
      <c r="F15" s="110" t="s">
        <v>57</v>
      </c>
      <c r="G15" s="110"/>
      <c r="H15" s="113">
        <v>22</v>
      </c>
      <c r="I15" s="110"/>
      <c r="J15" s="114">
        <v>453699575</v>
      </c>
      <c r="K15" s="115"/>
      <c r="L15" s="114">
        <v>129383</v>
      </c>
      <c r="M15" s="115"/>
      <c r="N15" s="114">
        <v>453570192</v>
      </c>
      <c r="O15" s="115"/>
      <c r="P15" s="114">
        <v>610411897</v>
      </c>
      <c r="Q15" s="115"/>
      <c r="R15" s="114">
        <v>1811356</v>
      </c>
      <c r="S15" s="115"/>
      <c r="T15" s="114">
        <v>608600541</v>
      </c>
      <c r="V15" s="135">
        <v>2.2200000000000001E-2</v>
      </c>
    </row>
    <row r="16" spans="2:28" s="36" customFormat="1" ht="23.25" customHeight="1" x14ac:dyDescent="0.25">
      <c r="B16" s="112" t="s">
        <v>104</v>
      </c>
      <c r="C16" s="110"/>
      <c r="D16" s="113" t="s">
        <v>57</v>
      </c>
      <c r="E16" s="110"/>
      <c r="F16" s="110" t="s">
        <v>106</v>
      </c>
      <c r="G16" s="110"/>
      <c r="H16" s="113">
        <v>18</v>
      </c>
      <c r="I16" s="110"/>
      <c r="J16" s="114">
        <v>121038258</v>
      </c>
      <c r="K16" s="115"/>
      <c r="L16" s="114" t="s">
        <v>57</v>
      </c>
      <c r="M16" s="115"/>
      <c r="N16" s="114">
        <v>121038258</v>
      </c>
      <c r="O16" s="115"/>
      <c r="P16" s="114">
        <v>351927204</v>
      </c>
      <c r="Q16" s="115"/>
      <c r="R16" s="114" t="s">
        <v>57</v>
      </c>
      <c r="S16" s="115"/>
      <c r="T16" s="114">
        <v>351927204</v>
      </c>
      <c r="V16" s="135">
        <v>1.9199999999999998E-2</v>
      </c>
    </row>
    <row r="17" spans="2:22" s="36" customFormat="1" ht="23.25" customHeight="1" x14ac:dyDescent="0.25">
      <c r="B17" s="112" t="s">
        <v>162</v>
      </c>
      <c r="C17" s="110"/>
      <c r="D17" s="113" t="s">
        <v>57</v>
      </c>
      <c r="E17" s="110"/>
      <c r="F17" s="110" t="s">
        <v>164</v>
      </c>
      <c r="G17" s="110"/>
      <c r="H17" s="113">
        <v>17</v>
      </c>
      <c r="I17" s="110"/>
      <c r="J17" s="114">
        <v>108468536</v>
      </c>
      <c r="K17" s="115"/>
      <c r="L17" s="114" t="s">
        <v>57</v>
      </c>
      <c r="M17" s="115"/>
      <c r="N17" s="114">
        <v>108468536</v>
      </c>
      <c r="O17" s="115"/>
      <c r="P17" s="114">
        <v>323155341</v>
      </c>
      <c r="Q17" s="115"/>
      <c r="R17" s="114" t="s">
        <v>57</v>
      </c>
      <c r="S17" s="115"/>
      <c r="T17" s="114">
        <v>323155341</v>
      </c>
      <c r="V17" s="135">
        <v>1.38E-2</v>
      </c>
    </row>
    <row r="18" spans="2:22" s="36" customFormat="1" ht="23.25" customHeight="1" x14ac:dyDescent="0.25">
      <c r="B18" s="112" t="s">
        <v>229</v>
      </c>
      <c r="C18" s="110"/>
      <c r="D18" s="113">
        <v>7</v>
      </c>
      <c r="E18" s="110"/>
      <c r="F18" s="110" t="s">
        <v>57</v>
      </c>
      <c r="G18" s="110"/>
      <c r="H18" s="113">
        <v>22</v>
      </c>
      <c r="I18" s="110"/>
      <c r="J18" s="114">
        <v>245917800</v>
      </c>
      <c r="K18" s="115"/>
      <c r="L18" s="114">
        <v>1033212</v>
      </c>
      <c r="M18" s="115"/>
      <c r="N18" s="114">
        <v>244884588</v>
      </c>
      <c r="O18" s="115"/>
      <c r="P18" s="114">
        <v>245917800</v>
      </c>
      <c r="Q18" s="115"/>
      <c r="R18" s="114">
        <v>1033212</v>
      </c>
      <c r="S18" s="115"/>
      <c r="T18" s="114">
        <v>244884588</v>
      </c>
      <c r="V18" s="135">
        <v>1.32E-2</v>
      </c>
    </row>
    <row r="19" spans="2:22" s="36" customFormat="1" ht="23.25" customHeight="1" x14ac:dyDescent="0.25">
      <c r="B19" s="112" t="s">
        <v>160</v>
      </c>
      <c r="C19" s="110"/>
      <c r="D19" s="113" t="s">
        <v>57</v>
      </c>
      <c r="E19" s="110"/>
      <c r="F19" s="110" t="s">
        <v>161</v>
      </c>
      <c r="G19" s="110"/>
      <c r="H19" s="113">
        <v>18</v>
      </c>
      <c r="I19" s="110"/>
      <c r="J19" s="114">
        <v>966676</v>
      </c>
      <c r="K19" s="115"/>
      <c r="L19" s="114" t="s">
        <v>57</v>
      </c>
      <c r="M19" s="115"/>
      <c r="N19" s="114">
        <v>966676</v>
      </c>
      <c r="O19" s="115"/>
      <c r="P19" s="114">
        <v>20348385</v>
      </c>
      <c r="Q19" s="115"/>
      <c r="R19" s="114" t="s">
        <v>57</v>
      </c>
      <c r="S19" s="115"/>
      <c r="T19" s="114">
        <v>20348385</v>
      </c>
      <c r="V19" s="135"/>
    </row>
    <row r="20" spans="2:22" s="36" customFormat="1" ht="23.25" customHeight="1" x14ac:dyDescent="0.25">
      <c r="B20" s="112" t="s">
        <v>224</v>
      </c>
      <c r="C20" s="110"/>
      <c r="D20" s="113">
        <v>9</v>
      </c>
      <c r="E20" s="110"/>
      <c r="F20" s="110" t="s">
        <v>57</v>
      </c>
      <c r="G20" s="110"/>
      <c r="H20" s="113">
        <v>5</v>
      </c>
      <c r="I20" s="110"/>
      <c r="J20" s="114">
        <v>542060</v>
      </c>
      <c r="K20" s="115"/>
      <c r="L20" s="114">
        <v>662</v>
      </c>
      <c r="M20" s="115"/>
      <c r="N20" s="114">
        <v>541398</v>
      </c>
      <c r="O20" s="115"/>
      <c r="P20" s="114">
        <v>544702</v>
      </c>
      <c r="Q20" s="115"/>
      <c r="R20" s="114">
        <v>666</v>
      </c>
      <c r="S20" s="115"/>
      <c r="T20" s="114">
        <v>544036</v>
      </c>
      <c r="V20" s="135"/>
    </row>
    <row r="21" spans="2:22" s="36" customFormat="1" ht="23.25" customHeight="1" x14ac:dyDescent="0.25">
      <c r="B21" s="112" t="s">
        <v>229</v>
      </c>
      <c r="C21" s="110"/>
      <c r="D21" s="113">
        <v>18</v>
      </c>
      <c r="E21" s="110"/>
      <c r="F21" s="110" t="s">
        <v>57</v>
      </c>
      <c r="G21" s="110"/>
      <c r="H21" s="113">
        <v>5</v>
      </c>
      <c r="I21" s="110"/>
      <c r="J21" s="114">
        <v>193549</v>
      </c>
      <c r="K21" s="115"/>
      <c r="L21" s="114">
        <v>467</v>
      </c>
      <c r="M21" s="115"/>
      <c r="N21" s="114">
        <v>193082</v>
      </c>
      <c r="O21" s="115"/>
      <c r="P21" s="114">
        <v>195096</v>
      </c>
      <c r="Q21" s="115"/>
      <c r="R21" s="114">
        <v>471</v>
      </c>
      <c r="S21" s="115"/>
      <c r="T21" s="114">
        <v>194625</v>
      </c>
      <c r="V21" s="135"/>
    </row>
    <row r="22" spans="2:22" s="36" customFormat="1" ht="23.25" customHeight="1" x14ac:dyDescent="0.25">
      <c r="B22" s="112" t="s">
        <v>130</v>
      </c>
      <c r="C22" s="110"/>
      <c r="D22" s="113">
        <v>13</v>
      </c>
      <c r="E22" s="110"/>
      <c r="F22" s="110" t="s">
        <v>57</v>
      </c>
      <c r="G22" s="110"/>
      <c r="H22" s="113">
        <v>0</v>
      </c>
      <c r="I22" s="110"/>
      <c r="J22" s="114">
        <v>0</v>
      </c>
      <c r="K22" s="115"/>
      <c r="L22" s="114">
        <v>0</v>
      </c>
      <c r="M22" s="115"/>
      <c r="N22" s="114">
        <v>0</v>
      </c>
      <c r="O22" s="115"/>
      <c r="P22" s="114">
        <v>58300</v>
      </c>
      <c r="Q22" s="115"/>
      <c r="R22" s="114">
        <v>0</v>
      </c>
      <c r="S22" s="115"/>
      <c r="T22" s="114">
        <v>58300</v>
      </c>
      <c r="V22" s="135">
        <v>1.21E-2</v>
      </c>
    </row>
    <row r="23" spans="2:22" s="36" customFormat="1" ht="23.25" customHeight="1" x14ac:dyDescent="0.25">
      <c r="B23" s="112" t="s">
        <v>165</v>
      </c>
      <c r="C23" s="110"/>
      <c r="D23" s="113">
        <v>20</v>
      </c>
      <c r="E23" s="110"/>
      <c r="F23" s="110" t="s">
        <v>57</v>
      </c>
      <c r="G23" s="110"/>
      <c r="H23" s="113">
        <v>0</v>
      </c>
      <c r="I23" s="110"/>
      <c r="J23" s="114">
        <v>2509</v>
      </c>
      <c r="K23" s="115"/>
      <c r="L23" s="114">
        <v>0</v>
      </c>
      <c r="M23" s="115"/>
      <c r="N23" s="114">
        <v>2509</v>
      </c>
      <c r="O23" s="115"/>
      <c r="P23" s="114">
        <v>31501</v>
      </c>
      <c r="Q23" s="115"/>
      <c r="R23" s="114">
        <v>0</v>
      </c>
      <c r="S23" s="115"/>
      <c r="T23" s="114">
        <v>31501</v>
      </c>
      <c r="V23" s="135">
        <v>1.14E-2</v>
      </c>
    </row>
    <row r="24" spans="2:22" s="36" customFormat="1" ht="23.25" customHeight="1" x14ac:dyDescent="0.25">
      <c r="B24" s="112" t="s">
        <v>134</v>
      </c>
      <c r="C24" s="110"/>
      <c r="D24" s="113">
        <v>13</v>
      </c>
      <c r="E24" s="110"/>
      <c r="F24" s="110" t="s">
        <v>57</v>
      </c>
      <c r="G24" s="110"/>
      <c r="H24" s="113">
        <v>0</v>
      </c>
      <c r="I24" s="110"/>
      <c r="J24" s="114">
        <v>30122</v>
      </c>
      <c r="K24" s="115"/>
      <c r="L24" s="114">
        <v>0</v>
      </c>
      <c r="M24" s="115"/>
      <c r="N24" s="114">
        <v>30122</v>
      </c>
      <c r="O24" s="115"/>
      <c r="P24" s="114">
        <v>30122</v>
      </c>
      <c r="Q24" s="115"/>
      <c r="R24" s="114">
        <v>0</v>
      </c>
      <c r="S24" s="115"/>
      <c r="T24" s="114">
        <v>30122</v>
      </c>
      <c r="V24" s="135"/>
    </row>
    <row r="25" spans="2:22" s="36" customFormat="1" ht="23.25" customHeight="1" x14ac:dyDescent="0.25">
      <c r="B25" s="112" t="s">
        <v>112</v>
      </c>
      <c r="C25" s="110"/>
      <c r="D25" s="113">
        <v>21</v>
      </c>
      <c r="E25" s="110"/>
      <c r="F25" s="110" t="s">
        <v>57</v>
      </c>
      <c r="G25" s="110"/>
      <c r="H25" s="113">
        <v>0</v>
      </c>
      <c r="I25" s="110"/>
      <c r="J25" s="114">
        <v>4447</v>
      </c>
      <c r="K25" s="115"/>
      <c r="L25" s="114">
        <v>0</v>
      </c>
      <c r="M25" s="115"/>
      <c r="N25" s="114">
        <v>4447</v>
      </c>
      <c r="O25" s="115"/>
      <c r="P25" s="114">
        <v>17247</v>
      </c>
      <c r="Q25" s="115"/>
      <c r="R25" s="114">
        <v>0</v>
      </c>
      <c r="S25" s="115"/>
      <c r="T25" s="114">
        <v>17247</v>
      </c>
      <c r="V25" s="135"/>
    </row>
    <row r="26" spans="2:22" s="36" customFormat="1" ht="23.25" customHeight="1" x14ac:dyDescent="0.25">
      <c r="B26" s="112" t="s">
        <v>45</v>
      </c>
      <c r="C26" s="110"/>
      <c r="D26" s="113">
        <v>27</v>
      </c>
      <c r="E26" s="110"/>
      <c r="F26" s="110" t="s">
        <v>57</v>
      </c>
      <c r="G26" s="110"/>
      <c r="H26" s="113">
        <v>0</v>
      </c>
      <c r="I26" s="110"/>
      <c r="J26" s="114">
        <v>2596</v>
      </c>
      <c r="K26" s="115"/>
      <c r="L26" s="114">
        <v>0</v>
      </c>
      <c r="M26" s="115"/>
      <c r="N26" s="114">
        <v>2596</v>
      </c>
      <c r="O26" s="115"/>
      <c r="P26" s="114">
        <v>12461</v>
      </c>
      <c r="Q26" s="115"/>
      <c r="R26" s="114">
        <v>0</v>
      </c>
      <c r="S26" s="115"/>
      <c r="T26" s="114">
        <v>12461</v>
      </c>
      <c r="V26" s="135"/>
    </row>
    <row r="27" spans="2:22" s="36" customFormat="1" ht="23.25" customHeight="1" x14ac:dyDescent="0.25">
      <c r="B27" s="112" t="s">
        <v>45</v>
      </c>
      <c r="C27" s="110"/>
      <c r="D27" s="113">
        <v>24</v>
      </c>
      <c r="E27" s="110"/>
      <c r="F27" s="110" t="s">
        <v>57</v>
      </c>
      <c r="G27" s="110"/>
      <c r="H27" s="113">
        <v>0</v>
      </c>
      <c r="I27" s="110"/>
      <c r="J27" s="114">
        <v>2469</v>
      </c>
      <c r="K27" s="115"/>
      <c r="L27" s="114">
        <v>0</v>
      </c>
      <c r="M27" s="115"/>
      <c r="N27" s="114">
        <v>2469</v>
      </c>
      <c r="O27" s="115"/>
      <c r="P27" s="114">
        <v>6918</v>
      </c>
      <c r="Q27" s="115"/>
      <c r="R27" s="114">
        <v>0</v>
      </c>
      <c r="S27" s="115"/>
      <c r="T27" s="114">
        <v>6918</v>
      </c>
      <c r="V27" s="135"/>
    </row>
    <row r="28" spans="2:22" s="36" customFormat="1" ht="23.25" customHeight="1" x14ac:dyDescent="0.25">
      <c r="B28" s="112" t="s">
        <v>141</v>
      </c>
      <c r="C28" s="110"/>
      <c r="D28" s="113">
        <v>17</v>
      </c>
      <c r="E28" s="110"/>
      <c r="F28" s="110" t="s">
        <v>57</v>
      </c>
      <c r="G28" s="110"/>
      <c r="H28" s="113">
        <v>0</v>
      </c>
      <c r="I28" s="110"/>
      <c r="J28" s="114">
        <v>1911</v>
      </c>
      <c r="K28" s="115"/>
      <c r="L28" s="114">
        <v>0</v>
      </c>
      <c r="M28" s="115"/>
      <c r="N28" s="114">
        <v>1911</v>
      </c>
      <c r="O28" s="115"/>
      <c r="P28" s="114">
        <v>5586</v>
      </c>
      <c r="Q28" s="115"/>
      <c r="R28" s="114">
        <v>0</v>
      </c>
      <c r="S28" s="115"/>
      <c r="T28" s="114">
        <v>5586</v>
      </c>
      <c r="V28" s="135">
        <v>8.8999999999999999E-3</v>
      </c>
    </row>
    <row r="29" spans="2:22" s="36" customFormat="1" ht="24.75" customHeight="1" x14ac:dyDescent="0.25">
      <c r="B29" s="112" t="s">
        <v>110</v>
      </c>
      <c r="C29" s="110"/>
      <c r="D29" s="113">
        <v>18</v>
      </c>
      <c r="E29" s="110"/>
      <c r="F29" s="110" t="s">
        <v>57</v>
      </c>
      <c r="G29" s="110"/>
      <c r="H29" s="113">
        <v>0</v>
      </c>
      <c r="I29" s="110"/>
      <c r="J29" s="114">
        <v>1532</v>
      </c>
      <c r="K29" s="115"/>
      <c r="L29" s="114">
        <v>0</v>
      </c>
      <c r="M29" s="115"/>
      <c r="N29" s="114">
        <v>1532</v>
      </c>
      <c r="O29" s="115"/>
      <c r="P29" s="114">
        <v>4480</v>
      </c>
      <c r="Q29" s="115"/>
      <c r="R29" s="114">
        <v>0</v>
      </c>
      <c r="S29" s="115"/>
      <c r="T29" s="114">
        <v>4480</v>
      </c>
      <c r="V29" s="135"/>
    </row>
    <row r="30" spans="2:22" s="36" customFormat="1" ht="24.75" customHeight="1" x14ac:dyDescent="0.25">
      <c r="B30" s="112" t="s">
        <v>111</v>
      </c>
      <c r="C30" s="110"/>
      <c r="D30" s="113">
        <v>23</v>
      </c>
      <c r="E30" s="110"/>
      <c r="F30" s="110" t="s">
        <v>57</v>
      </c>
      <c r="G30" s="110"/>
      <c r="H30" s="113">
        <v>0</v>
      </c>
      <c r="I30" s="110"/>
      <c r="J30" s="114">
        <v>1109</v>
      </c>
      <c r="K30" s="115"/>
      <c r="L30" s="114">
        <v>0</v>
      </c>
      <c r="M30" s="115"/>
      <c r="N30" s="114">
        <v>1109</v>
      </c>
      <c r="O30" s="115"/>
      <c r="P30" s="114">
        <v>3247</v>
      </c>
      <c r="Q30" s="115"/>
      <c r="R30" s="114">
        <v>0</v>
      </c>
      <c r="S30" s="115"/>
      <c r="T30" s="114">
        <v>3247</v>
      </c>
      <c r="V30" s="135"/>
    </row>
    <row r="31" spans="2:22" s="36" customFormat="1" ht="24.75" customHeight="1" x14ac:dyDescent="0.25">
      <c r="B31" s="112" t="s">
        <v>130</v>
      </c>
      <c r="C31" s="110"/>
      <c r="D31" s="113">
        <v>13</v>
      </c>
      <c r="E31" s="110"/>
      <c r="F31" s="110" t="s">
        <v>57</v>
      </c>
      <c r="G31" s="110"/>
      <c r="H31" s="113">
        <v>0</v>
      </c>
      <c r="I31" s="110"/>
      <c r="J31" s="114">
        <v>561</v>
      </c>
      <c r="K31" s="115"/>
      <c r="L31" s="114">
        <v>0</v>
      </c>
      <c r="M31" s="115"/>
      <c r="N31" s="114">
        <v>561</v>
      </c>
      <c r="O31" s="115"/>
      <c r="P31" s="114">
        <v>1641</v>
      </c>
      <c r="Q31" s="115"/>
      <c r="R31" s="114">
        <v>0</v>
      </c>
      <c r="S31" s="115"/>
      <c r="T31" s="114">
        <v>1641</v>
      </c>
      <c r="V31" s="135"/>
    </row>
    <row r="32" spans="2:22" s="36" customFormat="1" ht="24.75" customHeight="1" x14ac:dyDescent="0.25">
      <c r="B32" s="112" t="s">
        <v>107</v>
      </c>
      <c r="C32" s="110"/>
      <c r="D32" s="113">
        <v>18</v>
      </c>
      <c r="E32" s="110"/>
      <c r="F32" s="110" t="s">
        <v>57</v>
      </c>
      <c r="G32" s="110"/>
      <c r="H32" s="113">
        <v>0</v>
      </c>
      <c r="I32" s="110"/>
      <c r="J32" s="114">
        <v>425</v>
      </c>
      <c r="K32" s="115"/>
      <c r="L32" s="114">
        <v>0</v>
      </c>
      <c r="M32" s="115"/>
      <c r="N32" s="114">
        <v>425</v>
      </c>
      <c r="O32" s="115"/>
      <c r="P32" s="114">
        <v>1247</v>
      </c>
      <c r="Q32" s="115"/>
      <c r="R32" s="114">
        <v>0</v>
      </c>
      <c r="S32" s="115"/>
      <c r="T32" s="114">
        <v>1247</v>
      </c>
      <c r="V32" s="135"/>
    </row>
    <row r="33" spans="2:22" s="36" customFormat="1" ht="21.75" customHeight="1" x14ac:dyDescent="0.25">
      <c r="B33" s="110"/>
      <c r="C33" s="110"/>
      <c r="D33" s="113"/>
      <c r="E33" s="110"/>
      <c r="F33" s="110"/>
      <c r="G33" s="110"/>
      <c r="H33" s="113"/>
      <c r="I33" s="110"/>
      <c r="J33" s="114"/>
      <c r="K33" s="115"/>
      <c r="L33" s="114">
        <v>0</v>
      </c>
      <c r="M33" s="115"/>
      <c r="N33" s="114"/>
      <c r="O33" s="115"/>
      <c r="P33" s="114"/>
      <c r="Q33" s="115"/>
      <c r="R33" s="114"/>
      <c r="S33" s="115"/>
      <c r="T33" s="114"/>
      <c r="V33" s="135">
        <v>-2.8E-3</v>
      </c>
    </row>
    <row r="34" spans="2:22" s="36" customFormat="1" ht="21.75" customHeight="1" thickBot="1" x14ac:dyDescent="0.3">
      <c r="B34" s="182" t="s">
        <v>84</v>
      </c>
      <c r="C34" s="182"/>
      <c r="D34" s="182"/>
      <c r="E34" s="182"/>
      <c r="F34" s="182"/>
      <c r="G34" s="182"/>
      <c r="H34" s="182"/>
      <c r="I34" s="110"/>
      <c r="J34" s="116">
        <f>SUM(J10:J32)</f>
        <v>3270978991</v>
      </c>
      <c r="K34" s="116"/>
      <c r="L34" s="116">
        <f>SUM(L11:L33)</f>
        <v>1376235</v>
      </c>
      <c r="M34" s="116"/>
      <c r="N34" s="116">
        <f>SUM(N10:N32)</f>
        <v>3269602756</v>
      </c>
      <c r="O34" s="116"/>
      <c r="P34" s="116">
        <f>SUM(P10:P32)</f>
        <v>7951269786</v>
      </c>
      <c r="Q34" s="116"/>
      <c r="R34" s="116">
        <f>SUM(R10:R32)</f>
        <v>8942550</v>
      </c>
      <c r="S34" s="116"/>
      <c r="T34" s="116">
        <f>SUM(T10:T32)</f>
        <v>7942327236</v>
      </c>
      <c r="V34" s="135">
        <v>-6.1000000000000004E-3</v>
      </c>
    </row>
    <row r="35" spans="2:22" ht="21.75" customHeight="1" thickTop="1" x14ac:dyDescent="0.25"/>
    <row r="36" spans="2:22" ht="21.75" customHeight="1" x14ac:dyDescent="0.25">
      <c r="L36" s="126"/>
      <c r="V36" s="35">
        <f>SUM(V10:V34)</f>
        <v>0.33700000000000002</v>
      </c>
    </row>
    <row r="37" spans="2:22" ht="21.75" customHeight="1" x14ac:dyDescent="0.25">
      <c r="J37" s="60">
        <v>9</v>
      </c>
    </row>
  </sheetData>
  <sortState xmlns:xlrd2="http://schemas.microsoft.com/office/spreadsheetml/2017/richdata2" ref="B10:T32">
    <sortCondition descending="1" ref="T10:T32"/>
  </sortState>
  <mergeCells count="18">
    <mergeCell ref="B34:H34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5"/>
  <sheetViews>
    <sheetView rightToLeft="1" topLeftCell="A7" zoomScale="70" zoomScaleNormal="70" zoomScaleSheetLayoutView="70" workbookViewId="0">
      <selection activeCell="AF17" sqref="AF17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84" t="s">
        <v>124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</row>
    <row r="3" spans="2:28" ht="35.25" x14ac:dyDescent="0.55000000000000004">
      <c r="B3" s="184" t="s">
        <v>48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</row>
    <row r="4" spans="2:28" ht="35.25" x14ac:dyDescent="0.55000000000000004">
      <c r="B4" s="184" t="s">
        <v>233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</row>
    <row r="7" spans="2:28" s="2" customFormat="1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48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K8" s="149" t="s">
        <v>50</v>
      </c>
      <c r="L8" s="149" t="s">
        <v>50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  <c r="S8" s="149" t="s">
        <v>51</v>
      </c>
      <c r="T8" s="149" t="s">
        <v>51</v>
      </c>
      <c r="U8" s="149" t="s">
        <v>51</v>
      </c>
      <c r="V8" s="149" t="s">
        <v>51</v>
      </c>
    </row>
    <row r="9" spans="2:28" s="43" customFormat="1" ht="55.5" customHeight="1" x14ac:dyDescent="0.25">
      <c r="B9" s="148" t="s">
        <v>1</v>
      </c>
      <c r="D9" s="185" t="s">
        <v>69</v>
      </c>
      <c r="E9" s="44"/>
      <c r="F9" s="185" t="s">
        <v>70</v>
      </c>
      <c r="G9" s="44"/>
      <c r="H9" s="185" t="s">
        <v>71</v>
      </c>
      <c r="I9" s="44"/>
      <c r="J9" s="185" t="s">
        <v>41</v>
      </c>
      <c r="K9" s="44"/>
      <c r="L9" s="185" t="s">
        <v>72</v>
      </c>
      <c r="N9" s="185" t="s">
        <v>69</v>
      </c>
      <c r="O9" s="44"/>
      <c r="P9" s="185" t="s">
        <v>70</v>
      </c>
      <c r="Q9" s="44"/>
      <c r="R9" s="185" t="s">
        <v>71</v>
      </c>
      <c r="S9" s="44"/>
      <c r="T9" s="185" t="s">
        <v>41</v>
      </c>
      <c r="U9" s="44"/>
      <c r="V9" s="185" t="s">
        <v>72</v>
      </c>
    </row>
    <row r="10" spans="2:28" x14ac:dyDescent="0.55000000000000004">
      <c r="B10" s="4" t="s">
        <v>181</v>
      </c>
      <c r="D10" s="29">
        <v>32521370</v>
      </c>
      <c r="F10" s="29">
        <v>-472061044</v>
      </c>
      <c r="H10" s="29">
        <v>0</v>
      </c>
      <c r="J10" s="29">
        <v>-439539674</v>
      </c>
      <c r="L10" s="48">
        <v>-5.8299999999999998E-2</v>
      </c>
      <c r="N10" s="29">
        <v>32521370</v>
      </c>
      <c r="P10" s="29">
        <v>352881927</v>
      </c>
      <c r="R10" s="29">
        <v>2174372766</v>
      </c>
      <c r="T10" s="29">
        <v>2559776063</v>
      </c>
      <c r="V10" s="42">
        <v>0.10050000000000001</v>
      </c>
    </row>
    <row r="11" spans="2:28" x14ac:dyDescent="0.55000000000000004">
      <c r="B11" s="4" t="s">
        <v>193</v>
      </c>
      <c r="D11" s="29">
        <v>0</v>
      </c>
      <c r="F11" s="29">
        <v>0</v>
      </c>
      <c r="H11" s="29">
        <v>0</v>
      </c>
      <c r="J11" s="29">
        <v>0</v>
      </c>
      <c r="L11" s="48">
        <v>0</v>
      </c>
      <c r="N11" s="29">
        <v>0</v>
      </c>
      <c r="P11" s="29">
        <v>0</v>
      </c>
      <c r="R11" s="29">
        <v>1665032823</v>
      </c>
      <c r="T11" s="29">
        <v>1665032823</v>
      </c>
      <c r="V11" s="42">
        <v>6.54E-2</v>
      </c>
    </row>
    <row r="12" spans="2:28" x14ac:dyDescent="0.55000000000000004">
      <c r="B12" s="4" t="s">
        <v>178</v>
      </c>
      <c r="D12" s="29">
        <v>0</v>
      </c>
      <c r="F12" s="29">
        <v>-144733680</v>
      </c>
      <c r="H12" s="29">
        <v>0</v>
      </c>
      <c r="J12" s="29">
        <v>-144733680</v>
      </c>
      <c r="L12" s="48">
        <v>-1.9199999999999998E-2</v>
      </c>
      <c r="N12" s="29">
        <v>0</v>
      </c>
      <c r="P12" s="29">
        <v>1328448420</v>
      </c>
      <c r="R12" s="29">
        <v>0</v>
      </c>
      <c r="T12" s="29">
        <v>1328448420</v>
      </c>
      <c r="V12" s="42">
        <v>5.2200000000000003E-2</v>
      </c>
    </row>
    <row r="13" spans="2:28" x14ac:dyDescent="0.55000000000000004">
      <c r="B13" s="4" t="s">
        <v>195</v>
      </c>
      <c r="D13" s="29">
        <v>0</v>
      </c>
      <c r="F13" s="29">
        <v>625555665</v>
      </c>
      <c r="H13" s="29">
        <v>0</v>
      </c>
      <c r="J13" s="29">
        <v>625555665</v>
      </c>
      <c r="L13" s="48">
        <v>8.3000000000000004E-2</v>
      </c>
      <c r="N13" s="29">
        <v>0</v>
      </c>
      <c r="P13" s="29">
        <v>1186398675</v>
      </c>
      <c r="R13" s="29">
        <v>0</v>
      </c>
      <c r="T13" s="29">
        <v>1186398675</v>
      </c>
      <c r="V13" s="42">
        <v>4.6600000000000003E-2</v>
      </c>
    </row>
    <row r="14" spans="2:28" x14ac:dyDescent="0.55000000000000004">
      <c r="B14" s="4" t="s">
        <v>196</v>
      </c>
      <c r="D14" s="29">
        <v>294698867</v>
      </c>
      <c r="F14" s="29">
        <v>-695835000</v>
      </c>
      <c r="H14" s="29">
        <v>0</v>
      </c>
      <c r="J14" s="29">
        <v>-401136133</v>
      </c>
      <c r="L14" s="48">
        <v>-5.3199999999999997E-2</v>
      </c>
      <c r="N14" s="29">
        <v>294698867</v>
      </c>
      <c r="P14" s="29">
        <v>750507750</v>
      </c>
      <c r="R14" s="29">
        <v>0</v>
      </c>
      <c r="T14" s="29">
        <v>1045206617</v>
      </c>
      <c r="V14" s="42">
        <v>4.1099999999999998E-2</v>
      </c>
    </row>
    <row r="15" spans="2:28" x14ac:dyDescent="0.55000000000000004">
      <c r="B15" s="4" t="s">
        <v>152</v>
      </c>
      <c r="D15" s="29">
        <v>0</v>
      </c>
      <c r="F15" s="29">
        <v>398389394</v>
      </c>
      <c r="H15" s="29">
        <v>0</v>
      </c>
      <c r="J15" s="29">
        <v>398389394</v>
      </c>
      <c r="L15" s="48">
        <v>5.2900000000000003E-2</v>
      </c>
      <c r="N15" s="29">
        <v>0</v>
      </c>
      <c r="P15" s="29">
        <v>765994154</v>
      </c>
      <c r="R15" s="29">
        <v>0</v>
      </c>
      <c r="T15" s="29">
        <v>765994154</v>
      </c>
      <c r="V15" s="42">
        <v>3.0099999999999998E-2</v>
      </c>
    </row>
    <row r="16" spans="2:28" x14ac:dyDescent="0.55000000000000004">
      <c r="B16" s="4" t="s">
        <v>203</v>
      </c>
      <c r="D16" s="29">
        <v>0</v>
      </c>
      <c r="F16" s="29">
        <v>200964026</v>
      </c>
      <c r="H16" s="29">
        <v>298319211</v>
      </c>
      <c r="J16" s="29">
        <v>499283237</v>
      </c>
      <c r="L16" s="48">
        <v>6.6299999999999998E-2</v>
      </c>
      <c r="N16" s="29">
        <v>0</v>
      </c>
      <c r="P16" s="29">
        <v>303693387</v>
      </c>
      <c r="R16" s="29">
        <v>298319211</v>
      </c>
      <c r="T16" s="29">
        <v>602012598</v>
      </c>
      <c r="V16" s="42">
        <v>2.3599999999999999E-2</v>
      </c>
    </row>
    <row r="17" spans="2:22" x14ac:dyDescent="0.55000000000000004">
      <c r="B17" s="4" t="s">
        <v>204</v>
      </c>
      <c r="D17" s="29">
        <v>0</v>
      </c>
      <c r="F17" s="29">
        <v>895569467</v>
      </c>
      <c r="H17" s="29">
        <v>0</v>
      </c>
      <c r="J17" s="29">
        <v>895569467</v>
      </c>
      <c r="L17" s="48">
        <v>0.11890000000000001</v>
      </c>
      <c r="N17" s="29">
        <v>0</v>
      </c>
      <c r="P17" s="29">
        <v>72577304</v>
      </c>
      <c r="R17" s="29">
        <v>0</v>
      </c>
      <c r="T17" s="29">
        <v>72577304</v>
      </c>
      <c r="V17" s="42">
        <v>2.8999999999999998E-3</v>
      </c>
    </row>
    <row r="18" spans="2:22" x14ac:dyDescent="0.55000000000000004">
      <c r="B18" s="4" t="s">
        <v>197</v>
      </c>
      <c r="D18" s="29">
        <v>0</v>
      </c>
      <c r="F18" s="29">
        <v>-2448145</v>
      </c>
      <c r="H18" s="29">
        <v>0</v>
      </c>
      <c r="J18" s="29">
        <v>-2448145</v>
      </c>
      <c r="L18" s="48">
        <v>-2.9999999999999997E-4</v>
      </c>
      <c r="N18" s="29">
        <v>0</v>
      </c>
      <c r="P18" s="29">
        <v>6755763</v>
      </c>
      <c r="R18" s="29">
        <v>0</v>
      </c>
      <c r="T18" s="29">
        <v>6755763</v>
      </c>
      <c r="V18" s="42">
        <v>2.9999999999999997E-4</v>
      </c>
    </row>
    <row r="19" spans="2:22" x14ac:dyDescent="0.55000000000000004">
      <c r="B19" s="4" t="s">
        <v>220</v>
      </c>
      <c r="D19" s="29">
        <v>0</v>
      </c>
      <c r="F19" s="29">
        <v>627434</v>
      </c>
      <c r="H19" s="29">
        <v>0</v>
      </c>
      <c r="J19" s="29">
        <v>627434</v>
      </c>
      <c r="L19" s="48">
        <v>1E-4</v>
      </c>
      <c r="N19" s="29">
        <v>0</v>
      </c>
      <c r="P19" s="29">
        <v>665089</v>
      </c>
      <c r="R19" s="29">
        <v>0</v>
      </c>
      <c r="T19" s="29">
        <v>665089</v>
      </c>
      <c r="V19" s="42">
        <v>0</v>
      </c>
    </row>
    <row r="20" spans="2:22" x14ac:dyDescent="0.55000000000000004">
      <c r="B20" s="4" t="s">
        <v>171</v>
      </c>
      <c r="D20" s="29">
        <v>0</v>
      </c>
      <c r="F20" s="29">
        <v>0</v>
      </c>
      <c r="H20" s="29">
        <v>0</v>
      </c>
      <c r="J20" s="29">
        <v>0</v>
      </c>
      <c r="L20" s="48">
        <v>0</v>
      </c>
      <c r="N20" s="29">
        <v>0</v>
      </c>
      <c r="P20" s="29">
        <v>0</v>
      </c>
      <c r="R20" s="29">
        <v>91817</v>
      </c>
      <c r="T20" s="29">
        <v>91817</v>
      </c>
      <c r="V20" s="42">
        <v>0</v>
      </c>
    </row>
    <row r="21" spans="2:22" x14ac:dyDescent="0.55000000000000004">
      <c r="B21" s="4" t="s">
        <v>153</v>
      </c>
      <c r="D21" s="29">
        <v>0</v>
      </c>
      <c r="F21" s="29">
        <v>0</v>
      </c>
      <c r="H21" s="29">
        <v>-9700</v>
      </c>
      <c r="J21" s="29">
        <v>-9700</v>
      </c>
      <c r="L21" s="48">
        <v>0</v>
      </c>
      <c r="N21" s="29">
        <v>0</v>
      </c>
      <c r="P21" s="29">
        <v>0</v>
      </c>
      <c r="R21" s="29">
        <v>-9700</v>
      </c>
      <c r="T21" s="29">
        <v>-9700</v>
      </c>
      <c r="V21" s="42">
        <v>0</v>
      </c>
    </row>
    <row r="22" spans="2:22" x14ac:dyDescent="0.55000000000000004">
      <c r="B22" s="4" t="s">
        <v>155</v>
      </c>
      <c r="D22" s="29">
        <v>0</v>
      </c>
      <c r="F22" s="29">
        <v>0</v>
      </c>
      <c r="H22" s="29">
        <v>-19662</v>
      </c>
      <c r="J22" s="29">
        <v>-19662</v>
      </c>
      <c r="L22" s="48">
        <v>0</v>
      </c>
      <c r="N22" s="29">
        <v>0</v>
      </c>
      <c r="P22" s="29">
        <v>0</v>
      </c>
      <c r="R22" s="29">
        <v>-19662</v>
      </c>
      <c r="T22" s="29">
        <v>-19662</v>
      </c>
      <c r="V22" s="42">
        <v>0</v>
      </c>
    </row>
    <row r="23" spans="2:22" x14ac:dyDescent="0.55000000000000004">
      <c r="B23" s="4" t="s">
        <v>13</v>
      </c>
      <c r="D23" s="29">
        <v>0</v>
      </c>
      <c r="F23" s="29">
        <v>-543082</v>
      </c>
      <c r="H23" s="29">
        <v>0</v>
      </c>
      <c r="J23" s="29">
        <v>-543082</v>
      </c>
      <c r="L23" s="48">
        <v>-1E-4</v>
      </c>
      <c r="N23" s="29">
        <v>0</v>
      </c>
      <c r="P23" s="29">
        <v>-487436</v>
      </c>
      <c r="R23" s="29">
        <v>0</v>
      </c>
      <c r="T23" s="29">
        <v>-487436</v>
      </c>
      <c r="V23" s="42">
        <v>0</v>
      </c>
    </row>
    <row r="24" spans="2:22" x14ac:dyDescent="0.55000000000000004">
      <c r="B24" s="4" t="s">
        <v>154</v>
      </c>
      <c r="D24" s="29">
        <v>0</v>
      </c>
      <c r="F24" s="29">
        <v>-89050636</v>
      </c>
      <c r="H24" s="29">
        <v>0</v>
      </c>
      <c r="J24" s="29">
        <v>-89050636</v>
      </c>
      <c r="L24" s="48">
        <v>-1.18E-2</v>
      </c>
      <c r="N24" s="29">
        <v>0</v>
      </c>
      <c r="P24" s="29">
        <v>-16045159</v>
      </c>
      <c r="R24" s="29">
        <v>0</v>
      </c>
      <c r="T24" s="29">
        <v>-16045159</v>
      </c>
      <c r="V24" s="42">
        <v>-5.9999999999999995E-4</v>
      </c>
    </row>
    <row r="25" spans="2:22" x14ac:dyDescent="0.55000000000000004">
      <c r="B25" s="4" t="s">
        <v>236</v>
      </c>
      <c r="D25" s="29">
        <v>0</v>
      </c>
      <c r="F25" s="29">
        <v>-28458768</v>
      </c>
      <c r="H25" s="29">
        <v>0</v>
      </c>
      <c r="J25" s="29">
        <v>-28458768</v>
      </c>
      <c r="L25" s="48">
        <v>-3.8E-3</v>
      </c>
      <c r="N25" s="29">
        <v>0</v>
      </c>
      <c r="P25" s="29">
        <v>-28458768</v>
      </c>
      <c r="R25" s="29">
        <v>0</v>
      </c>
      <c r="T25" s="29">
        <v>-28458768</v>
      </c>
      <c r="V25" s="42">
        <v>-1.1000000000000001E-3</v>
      </c>
    </row>
    <row r="26" spans="2:22" x14ac:dyDescent="0.55000000000000004">
      <c r="B26" s="4" t="s">
        <v>235</v>
      </c>
      <c r="D26" s="29">
        <v>0</v>
      </c>
      <c r="F26" s="29">
        <v>-31020699</v>
      </c>
      <c r="H26" s="29">
        <v>0</v>
      </c>
      <c r="J26" s="29">
        <v>-31020699</v>
      </c>
      <c r="L26" s="48">
        <v>-4.1000000000000003E-3</v>
      </c>
      <c r="N26" s="29">
        <v>0</v>
      </c>
      <c r="P26" s="29">
        <v>-31020699</v>
      </c>
      <c r="R26" s="29">
        <v>0</v>
      </c>
      <c r="T26" s="29">
        <v>-31020699</v>
      </c>
      <c r="V26" s="42">
        <v>-1.1999999999999999E-3</v>
      </c>
    </row>
    <row r="27" spans="2:22" x14ac:dyDescent="0.55000000000000004">
      <c r="B27" s="4" t="s">
        <v>14</v>
      </c>
      <c r="D27" s="29">
        <v>0</v>
      </c>
      <c r="F27" s="29">
        <v>-877764539</v>
      </c>
      <c r="H27" s="29">
        <v>0</v>
      </c>
      <c r="J27" s="29">
        <v>-877764539</v>
      </c>
      <c r="L27" s="48">
        <v>-0.11650000000000001</v>
      </c>
      <c r="N27" s="29">
        <v>0</v>
      </c>
      <c r="P27" s="29">
        <v>-258828004</v>
      </c>
      <c r="R27" s="29">
        <v>0</v>
      </c>
      <c r="T27" s="29">
        <v>-258828004</v>
      </c>
      <c r="V27" s="42">
        <v>-1.0200000000000001E-2</v>
      </c>
    </row>
    <row r="28" spans="2:22" x14ac:dyDescent="0.55000000000000004">
      <c r="B28" s="4" t="s">
        <v>156</v>
      </c>
      <c r="D28" s="29">
        <v>0</v>
      </c>
      <c r="F28" s="29">
        <v>-758141726</v>
      </c>
      <c r="H28" s="29">
        <v>-257532510</v>
      </c>
      <c r="J28" s="29">
        <v>-1015674236</v>
      </c>
      <c r="L28" s="48">
        <v>-0.1348</v>
      </c>
      <c r="N28" s="29">
        <v>0</v>
      </c>
      <c r="P28" s="29">
        <v>-64811732</v>
      </c>
      <c r="R28" s="29">
        <v>-257532510</v>
      </c>
      <c r="T28" s="29">
        <v>-322344242</v>
      </c>
      <c r="V28" s="42">
        <v>-1.2699999999999999E-2</v>
      </c>
    </row>
    <row r="29" spans="2:22" x14ac:dyDescent="0.55000000000000004">
      <c r="B29" s="4" t="s">
        <v>180</v>
      </c>
      <c r="D29" s="29">
        <v>0</v>
      </c>
      <c r="F29" s="29">
        <v>-2151124200</v>
      </c>
      <c r="H29" s="29">
        <v>0</v>
      </c>
      <c r="J29" s="29">
        <v>-2151124200</v>
      </c>
      <c r="L29" s="48">
        <v>-0.28549999999999998</v>
      </c>
      <c r="N29" s="29">
        <v>0</v>
      </c>
      <c r="P29" s="29">
        <v>-930430800</v>
      </c>
      <c r="R29" s="29">
        <v>0</v>
      </c>
      <c r="T29" s="29">
        <v>-930430800</v>
      </c>
      <c r="V29" s="42">
        <v>-3.6499999999999998E-2</v>
      </c>
    </row>
    <row r="30" spans="2:22" x14ac:dyDescent="0.55000000000000004">
      <c r="B30" s="4" t="s">
        <v>194</v>
      </c>
      <c r="D30" s="29">
        <v>0</v>
      </c>
      <c r="F30" s="29">
        <v>-1228794907</v>
      </c>
      <c r="H30" s="29">
        <v>0</v>
      </c>
      <c r="J30" s="29">
        <v>-1228794907</v>
      </c>
      <c r="L30" s="48">
        <v>-0.16309999999999999</v>
      </c>
      <c r="N30" s="29">
        <v>0</v>
      </c>
      <c r="P30" s="29">
        <v>-1495747035</v>
      </c>
      <c r="R30" s="29">
        <v>0</v>
      </c>
      <c r="T30" s="29">
        <v>-1495747035</v>
      </c>
      <c r="V30" s="42">
        <v>-5.8700000000000002E-2</v>
      </c>
    </row>
    <row r="31" spans="2:22" x14ac:dyDescent="0.55000000000000004">
      <c r="D31" s="29"/>
      <c r="F31" s="29"/>
      <c r="H31" s="29"/>
      <c r="J31" s="29"/>
      <c r="L31" s="48"/>
      <c r="N31" s="29"/>
      <c r="P31" s="29"/>
      <c r="R31" s="29"/>
      <c r="T31" s="29"/>
      <c r="V31" s="42"/>
    </row>
    <row r="32" spans="2:22" ht="21.75" thickBot="1" x14ac:dyDescent="0.6">
      <c r="B32" s="46" t="s">
        <v>84</v>
      </c>
      <c r="D32" s="94">
        <f>SUM(D10:D30)</f>
        <v>327220237</v>
      </c>
      <c r="E32" s="6"/>
      <c r="F32" s="94">
        <f>SUM(F10:F30)</f>
        <v>-4358870440</v>
      </c>
      <c r="G32" s="6"/>
      <c r="H32" s="94">
        <f>SUM(H10:H30)</f>
        <v>40757339</v>
      </c>
      <c r="I32" s="6"/>
      <c r="J32" s="94">
        <f>SUM(J10:J30)</f>
        <v>-3990892864</v>
      </c>
      <c r="K32" s="6"/>
      <c r="L32" s="146">
        <f>SUM(L10:L31)</f>
        <v>-0.52949999999999997</v>
      </c>
      <c r="M32" s="6"/>
      <c r="N32" s="94">
        <f>SUM(N10:N30)</f>
        <v>327220237</v>
      </c>
      <c r="O32" s="6"/>
      <c r="P32" s="94">
        <f>SUM(P10:P30)</f>
        <v>1942092836</v>
      </c>
      <c r="Q32" s="6"/>
      <c r="R32" s="94">
        <f>SUM(R10:R30)</f>
        <v>3880254745</v>
      </c>
      <c r="S32" s="6"/>
      <c r="T32" s="94">
        <f>SUM(T10:T31)</f>
        <v>6149567818</v>
      </c>
      <c r="U32" s="6"/>
      <c r="V32" s="91">
        <f>SUM(V10:V31)</f>
        <v>0.24170000000000011</v>
      </c>
    </row>
    <row r="33" spans="12:20" ht="21.75" thickTop="1" x14ac:dyDescent="0.55000000000000004"/>
    <row r="34" spans="12:20" ht="30" x14ac:dyDescent="0.75">
      <c r="L34" s="58">
        <v>10</v>
      </c>
      <c r="T34" s="29"/>
    </row>
    <row r="35" spans="12:20" x14ac:dyDescent="0.55000000000000004">
      <c r="T35" s="29"/>
    </row>
  </sheetData>
  <sortState xmlns:xlrd2="http://schemas.microsoft.com/office/spreadsheetml/2017/richdata2" ref="B10:V30">
    <sortCondition descending="1" ref="T10:T3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9"/>
  <sheetViews>
    <sheetView rightToLeft="1" view="pageBreakPreview" zoomScale="60" zoomScaleNormal="110" workbookViewId="0">
      <selection activeCell="AB14" sqref="AB1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2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8" ht="30" x14ac:dyDescent="0.55000000000000004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2:28" ht="30" x14ac:dyDescent="0.55000000000000004">
      <c r="B4" s="147" t="s">
        <v>233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8" ht="67.5" customHeight="1" x14ac:dyDescent="0.55000000000000004"/>
    <row r="6" spans="2:28" ht="30" x14ac:dyDescent="0.55000000000000004">
      <c r="B6" s="164" t="s">
        <v>118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87" t="s">
        <v>1</v>
      </c>
      <c r="D7" s="186" t="s">
        <v>58</v>
      </c>
      <c r="E7" s="186" t="s">
        <v>58</v>
      </c>
      <c r="F7" s="186" t="s">
        <v>58</v>
      </c>
      <c r="G7" s="186" t="s">
        <v>58</v>
      </c>
      <c r="H7" s="186" t="s">
        <v>58</v>
      </c>
      <c r="J7" s="186" t="s">
        <v>50</v>
      </c>
      <c r="K7" s="186" t="s">
        <v>50</v>
      </c>
      <c r="L7" s="186" t="s">
        <v>50</v>
      </c>
      <c r="M7" s="186" t="s">
        <v>50</v>
      </c>
      <c r="N7" s="186" t="s">
        <v>50</v>
      </c>
      <c r="P7" s="186" t="s">
        <v>51</v>
      </c>
      <c r="Q7" s="186" t="s">
        <v>51</v>
      </c>
      <c r="R7" s="186" t="s">
        <v>51</v>
      </c>
      <c r="S7" s="186" t="s">
        <v>51</v>
      </c>
      <c r="T7" s="186" t="s">
        <v>51</v>
      </c>
    </row>
    <row r="8" spans="2:28" s="40" customFormat="1" ht="63.75" customHeight="1" x14ac:dyDescent="0.6">
      <c r="B8" s="187" t="s">
        <v>1</v>
      </c>
      <c r="D8" s="188" t="s">
        <v>59</v>
      </c>
      <c r="E8" s="59"/>
      <c r="F8" s="188" t="s">
        <v>60</v>
      </c>
      <c r="G8" s="59"/>
      <c r="H8" s="188" t="s">
        <v>61</v>
      </c>
      <c r="J8" s="188" t="s">
        <v>62</v>
      </c>
      <c r="K8" s="59"/>
      <c r="L8" s="188" t="s">
        <v>55</v>
      </c>
      <c r="M8" s="59"/>
      <c r="N8" s="188" t="s">
        <v>63</v>
      </c>
      <c r="P8" s="188" t="s">
        <v>62</v>
      </c>
      <c r="Q8" s="59"/>
      <c r="R8" s="188" t="s">
        <v>55</v>
      </c>
      <c r="S8" s="59"/>
      <c r="T8" s="188" t="s">
        <v>63</v>
      </c>
    </row>
    <row r="9" spans="2:28" s="40" customFormat="1" ht="24" x14ac:dyDescent="0.6">
      <c r="B9" s="138" t="s">
        <v>196</v>
      </c>
      <c r="D9" s="102" t="s">
        <v>161</v>
      </c>
      <c r="F9" s="102">
        <v>500000</v>
      </c>
      <c r="H9" s="102">
        <v>677</v>
      </c>
      <c r="J9" s="102">
        <v>338500000</v>
      </c>
      <c r="L9" s="102">
        <v>43801133</v>
      </c>
      <c r="N9" s="102">
        <v>294698867</v>
      </c>
      <c r="P9" s="102">
        <v>338500000</v>
      </c>
      <c r="R9" s="102">
        <v>43801133</v>
      </c>
      <c r="T9" s="102">
        <v>294698867</v>
      </c>
    </row>
    <row r="10" spans="2:28" s="40" customFormat="1" ht="24" x14ac:dyDescent="0.6">
      <c r="B10" s="138" t="s">
        <v>181</v>
      </c>
      <c r="D10" s="102" t="s">
        <v>258</v>
      </c>
      <c r="F10" s="102">
        <v>93666</v>
      </c>
      <c r="H10" s="102">
        <v>400</v>
      </c>
      <c r="J10" s="102">
        <v>37466400</v>
      </c>
      <c r="L10" s="102">
        <v>4945030</v>
      </c>
      <c r="N10" s="102">
        <v>32521370</v>
      </c>
      <c r="P10" s="102">
        <v>37466400</v>
      </c>
      <c r="R10" s="102">
        <v>4945030</v>
      </c>
      <c r="T10" s="102">
        <v>32521370</v>
      </c>
    </row>
    <row r="11" spans="2:28" s="40" customFormat="1" ht="24" x14ac:dyDescent="0.6">
      <c r="B11" s="102"/>
      <c r="C11" s="103"/>
      <c r="D11" s="102"/>
      <c r="E11" s="103"/>
      <c r="F11" s="102"/>
      <c r="G11" s="103"/>
      <c r="H11" s="102"/>
      <c r="I11" s="103"/>
      <c r="J11" s="102"/>
      <c r="K11" s="103"/>
      <c r="L11" s="132"/>
      <c r="M11" s="103"/>
      <c r="N11" s="102"/>
      <c r="O11" s="103"/>
      <c r="P11" s="102"/>
      <c r="Q11" s="103"/>
      <c r="R11" s="102"/>
      <c r="S11" s="103"/>
      <c r="T11" s="102"/>
      <c r="V11" s="134">
        <v>7.9000000000000008E-3</v>
      </c>
    </row>
    <row r="12" spans="2:28" ht="21.75" thickBot="1" x14ac:dyDescent="0.6">
      <c r="B12" s="97" t="s">
        <v>84</v>
      </c>
      <c r="C12" s="142"/>
      <c r="D12" s="142"/>
      <c r="E12" s="142"/>
      <c r="F12" s="97">
        <f>SUM(F9:F11)</f>
        <v>593666</v>
      </c>
      <c r="G12" s="97"/>
      <c r="H12" s="97">
        <f>SUM(H9:H11)</f>
        <v>1077</v>
      </c>
      <c r="I12" s="96"/>
      <c r="J12" s="95">
        <f>SUM(J9:J11)</f>
        <v>375966400</v>
      </c>
      <c r="K12" s="96"/>
      <c r="L12" s="95">
        <f>SUM(L9:L11)</f>
        <v>48746163</v>
      </c>
      <c r="M12" s="96"/>
      <c r="N12" s="95">
        <f>SUM(N9:N11)</f>
        <v>327220237</v>
      </c>
      <c r="O12" s="96"/>
      <c r="P12" s="95">
        <f>SUM(P9:P11)</f>
        <v>375966400</v>
      </c>
      <c r="Q12" s="96"/>
      <c r="R12" s="95">
        <f>SUM(R9:R11)</f>
        <v>48746163</v>
      </c>
      <c r="S12" s="96"/>
      <c r="T12" s="95">
        <f>SUM(T9:T11)</f>
        <v>327220237</v>
      </c>
      <c r="V12" s="127">
        <v>7.7999999999999996E-3</v>
      </c>
    </row>
    <row r="13" spans="2:28" ht="21.75" thickTop="1" x14ac:dyDescent="0.55000000000000004">
      <c r="L13"/>
      <c r="V13" s="127">
        <v>6.6E-3</v>
      </c>
    </row>
    <row r="14" spans="2:28" ht="30" x14ac:dyDescent="0.75">
      <c r="J14" s="53">
        <v>11</v>
      </c>
      <c r="L14"/>
      <c r="V14" s="127">
        <v>5.1000000000000004E-3</v>
      </c>
    </row>
    <row r="15" spans="2:28" x14ac:dyDescent="0.55000000000000004">
      <c r="L15"/>
      <c r="V15" s="127">
        <v>4.1000000000000003E-3</v>
      </c>
    </row>
    <row r="16" spans="2:28" x14ac:dyDescent="0.55000000000000004">
      <c r="L16"/>
      <c r="V16" s="127">
        <v>2.7000000000000001E-3</v>
      </c>
    </row>
    <row r="17" spans="12:22" x14ac:dyDescent="0.55000000000000004">
      <c r="L17"/>
      <c r="V17" s="127">
        <v>1.6999999999999999E-3</v>
      </c>
    </row>
    <row r="18" spans="12:22" x14ac:dyDescent="0.55000000000000004">
      <c r="L18"/>
      <c r="V18" s="127">
        <v>1.4E-3</v>
      </c>
    </row>
    <row r="19" spans="12:22" x14ac:dyDescent="0.55000000000000004">
      <c r="L19"/>
      <c r="V19" s="127">
        <v>6.9999999999999999E-4</v>
      </c>
    </row>
    <row r="20" spans="12:22" x14ac:dyDescent="0.55000000000000004">
      <c r="L20"/>
      <c r="V20" s="127">
        <v>0</v>
      </c>
    </row>
    <row r="21" spans="12:22" x14ac:dyDescent="0.55000000000000004">
      <c r="L21"/>
      <c r="V21" s="127">
        <v>0</v>
      </c>
    </row>
    <row r="22" spans="12:22" x14ac:dyDescent="0.55000000000000004">
      <c r="L22"/>
      <c r="V22" s="127">
        <v>0</v>
      </c>
    </row>
    <row r="23" spans="12:22" x14ac:dyDescent="0.55000000000000004">
      <c r="L23"/>
      <c r="V23" s="127">
        <v>0</v>
      </c>
    </row>
    <row r="24" spans="12:22" x14ac:dyDescent="0.55000000000000004">
      <c r="L24"/>
      <c r="V24" s="127">
        <v>-1E-4</v>
      </c>
    </row>
    <row r="25" spans="12:22" x14ac:dyDescent="0.55000000000000004">
      <c r="L25"/>
      <c r="V25" s="127">
        <v>-1E-3</v>
      </c>
    </row>
    <row r="26" spans="12:22" x14ac:dyDescent="0.55000000000000004">
      <c r="L26"/>
      <c r="V26" s="127">
        <v>-2.8E-3</v>
      </c>
    </row>
    <row r="27" spans="12:22" x14ac:dyDescent="0.55000000000000004">
      <c r="L27"/>
      <c r="V27" s="127">
        <v>-6.1000000000000004E-3</v>
      </c>
    </row>
    <row r="28" spans="12:22" x14ac:dyDescent="0.55000000000000004">
      <c r="L28"/>
    </row>
    <row r="29" spans="12:22" x14ac:dyDescent="0.55000000000000004">
      <c r="L29" s="125"/>
      <c r="V29" s="2">
        <f>SUM(V11:V27)</f>
        <v>2.7999999999999997E-2</v>
      </c>
    </row>
  </sheetData>
  <mergeCells count="17">
    <mergeCell ref="P8"/>
    <mergeCell ref="B6:M6"/>
    <mergeCell ref="D7:H7"/>
    <mergeCell ref="B2:T2"/>
    <mergeCell ref="B3:T3"/>
    <mergeCell ref="B4:T4"/>
    <mergeCell ref="B7:B8"/>
    <mergeCell ref="D8"/>
    <mergeCell ref="F8"/>
    <mergeCell ref="H8"/>
    <mergeCell ref="R8"/>
    <mergeCell ref="T8"/>
    <mergeCell ref="P7:T7"/>
    <mergeCell ref="J8"/>
    <mergeCell ref="L8"/>
    <mergeCell ref="N8"/>
    <mergeCell ref="J7:N7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61"/>
  <sheetViews>
    <sheetView rightToLeft="1" view="pageBreakPreview" topLeftCell="A12" zoomScale="55" zoomScaleNormal="55" zoomScaleSheetLayoutView="55" workbookViewId="0">
      <selection activeCell="R47" sqref="R4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9" t="s">
        <v>124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</row>
    <row r="3" spans="2:28" ht="30" x14ac:dyDescent="0.55000000000000004">
      <c r="B3" s="149" t="s">
        <v>48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</row>
    <row r="4" spans="2:28" ht="30" x14ac:dyDescent="0.55000000000000004">
      <c r="B4" s="149" t="s">
        <v>233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2:28" ht="61.5" customHeight="1" x14ac:dyDescent="0.55000000000000004"/>
    <row r="6" spans="2:28" s="2" customFormat="1" ht="30" x14ac:dyDescent="0.55000000000000004">
      <c r="B6" s="14" t="s">
        <v>119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48" t="s">
        <v>1</v>
      </c>
      <c r="D8" s="149" t="s">
        <v>50</v>
      </c>
      <c r="E8" s="149" t="s">
        <v>50</v>
      </c>
      <c r="F8" s="149" t="s">
        <v>50</v>
      </c>
      <c r="G8" s="149" t="s">
        <v>50</v>
      </c>
      <c r="H8" s="149" t="s">
        <v>50</v>
      </c>
      <c r="I8" s="149" t="s">
        <v>50</v>
      </c>
      <c r="J8" s="149" t="s">
        <v>50</v>
      </c>
      <c r="L8" s="149" t="s">
        <v>51</v>
      </c>
      <c r="M8" s="149" t="s">
        <v>51</v>
      </c>
      <c r="N8" s="149" t="s">
        <v>51</v>
      </c>
      <c r="O8" s="149" t="s">
        <v>51</v>
      </c>
      <c r="P8" s="149" t="s">
        <v>51</v>
      </c>
      <c r="Q8" s="149" t="s">
        <v>51</v>
      </c>
      <c r="R8" s="149" t="s">
        <v>51</v>
      </c>
    </row>
    <row r="9" spans="2:28" ht="57" customHeight="1" x14ac:dyDescent="0.65">
      <c r="B9" s="148" t="s">
        <v>1</v>
      </c>
      <c r="D9" s="152" t="s">
        <v>5</v>
      </c>
      <c r="E9" s="51"/>
      <c r="F9" s="152" t="s">
        <v>65</v>
      </c>
      <c r="G9" s="51"/>
      <c r="H9" s="152" t="s">
        <v>66</v>
      </c>
      <c r="I9" s="51"/>
      <c r="J9" s="152" t="s">
        <v>67</v>
      </c>
      <c r="K9" s="39"/>
      <c r="L9" s="152" t="s">
        <v>5</v>
      </c>
      <c r="M9" s="51"/>
      <c r="N9" s="152" t="s">
        <v>65</v>
      </c>
      <c r="O9" s="51"/>
      <c r="P9" s="152" t="s">
        <v>66</v>
      </c>
      <c r="Q9" s="51"/>
      <c r="R9" s="188" t="s">
        <v>67</v>
      </c>
    </row>
    <row r="10" spans="2:28" ht="21.75" customHeight="1" x14ac:dyDescent="0.55000000000000004">
      <c r="B10" s="117" t="s">
        <v>182</v>
      </c>
      <c r="D10" s="92">
        <v>84100</v>
      </c>
      <c r="E10" s="6"/>
      <c r="F10" s="92">
        <v>51141358148</v>
      </c>
      <c r="G10" s="6"/>
      <c r="H10" s="92">
        <v>47955050371</v>
      </c>
      <c r="I10" s="6"/>
      <c r="J10" s="92">
        <v>3186307777</v>
      </c>
      <c r="K10" s="6"/>
      <c r="L10" s="92">
        <v>84100</v>
      </c>
      <c r="M10" s="6"/>
      <c r="N10" s="92">
        <v>51141358148</v>
      </c>
      <c r="O10" s="6"/>
      <c r="P10" s="92">
        <v>44820551076</v>
      </c>
      <c r="Q10" s="6"/>
      <c r="R10" s="92">
        <v>6320807072</v>
      </c>
      <c r="V10" s="48">
        <v>6.5500000000000003E-2</v>
      </c>
    </row>
    <row r="11" spans="2:28" ht="21.75" customHeight="1" x14ac:dyDescent="0.55000000000000004">
      <c r="B11" s="30" t="s">
        <v>157</v>
      </c>
      <c r="D11" s="93">
        <v>41100</v>
      </c>
      <c r="E11" s="6"/>
      <c r="F11" s="93">
        <v>38285765047</v>
      </c>
      <c r="G11" s="6"/>
      <c r="H11" s="93">
        <v>36216508567</v>
      </c>
      <c r="I11" s="6"/>
      <c r="J11" s="93">
        <v>2069256480</v>
      </c>
      <c r="K11" s="6"/>
      <c r="L11" s="93">
        <v>41100</v>
      </c>
      <c r="M11" s="6"/>
      <c r="N11" s="93">
        <v>38285765047</v>
      </c>
      <c r="O11" s="6"/>
      <c r="P11" s="93">
        <v>36572370056</v>
      </c>
      <c r="Q11" s="6"/>
      <c r="R11" s="93">
        <v>1713394991</v>
      </c>
      <c r="V11" s="48">
        <v>5.4600000000000003E-2</v>
      </c>
    </row>
    <row r="12" spans="2:28" ht="21.75" customHeight="1" x14ac:dyDescent="0.55000000000000004">
      <c r="B12" s="30" t="s">
        <v>178</v>
      </c>
      <c r="D12" s="93">
        <v>520000</v>
      </c>
      <c r="E12" s="6"/>
      <c r="F12" s="93">
        <v>7045428780</v>
      </c>
      <c r="G12" s="6"/>
      <c r="H12" s="93">
        <v>7190162460</v>
      </c>
      <c r="I12" s="6"/>
      <c r="J12" s="93">
        <v>-144733680</v>
      </c>
      <c r="K12" s="6"/>
      <c r="L12" s="93">
        <v>520000</v>
      </c>
      <c r="M12" s="6"/>
      <c r="N12" s="93">
        <v>7045428780</v>
      </c>
      <c r="O12" s="6"/>
      <c r="P12" s="93">
        <v>5716980360</v>
      </c>
      <c r="Q12" s="6"/>
      <c r="R12" s="93">
        <v>1328448420</v>
      </c>
      <c r="V12" s="48">
        <v>5.3400000000000003E-2</v>
      </c>
    </row>
    <row r="13" spans="2:28" ht="21.75" customHeight="1" x14ac:dyDescent="0.55000000000000004">
      <c r="B13" s="30" t="s">
        <v>195</v>
      </c>
      <c r="D13" s="93">
        <v>310000</v>
      </c>
      <c r="E13" s="6"/>
      <c r="F13" s="93">
        <v>7611440850</v>
      </c>
      <c r="G13" s="6"/>
      <c r="H13" s="93">
        <v>6985885185</v>
      </c>
      <c r="I13" s="6"/>
      <c r="J13" s="93">
        <v>625555665</v>
      </c>
      <c r="K13" s="6"/>
      <c r="L13" s="93">
        <v>310000</v>
      </c>
      <c r="M13" s="6"/>
      <c r="N13" s="93">
        <v>7611440850</v>
      </c>
      <c r="O13" s="6"/>
      <c r="P13" s="93">
        <v>6425042175</v>
      </c>
      <c r="Q13" s="6"/>
      <c r="R13" s="93">
        <v>1186398675</v>
      </c>
      <c r="V13" s="48">
        <v>4.36E-2</v>
      </c>
    </row>
    <row r="14" spans="2:28" ht="21.75" customHeight="1" x14ac:dyDescent="0.55000000000000004">
      <c r="B14" s="30" t="s">
        <v>185</v>
      </c>
      <c r="D14" s="93">
        <v>22800</v>
      </c>
      <c r="E14" s="6"/>
      <c r="F14" s="93">
        <v>13276267640</v>
      </c>
      <c r="G14" s="6"/>
      <c r="H14" s="93">
        <v>12551541420</v>
      </c>
      <c r="I14" s="6"/>
      <c r="J14" s="93">
        <v>724726220</v>
      </c>
      <c r="K14" s="6"/>
      <c r="L14" s="93">
        <v>22800</v>
      </c>
      <c r="M14" s="6"/>
      <c r="N14" s="93">
        <v>13276267640</v>
      </c>
      <c r="O14" s="6"/>
      <c r="P14" s="93">
        <v>12442289915</v>
      </c>
      <c r="Q14" s="6"/>
      <c r="R14" s="93">
        <v>833977725</v>
      </c>
      <c r="V14" s="48">
        <v>2.8000000000000001E-2</v>
      </c>
    </row>
    <row r="15" spans="2:28" ht="21.75" customHeight="1" x14ac:dyDescent="0.55000000000000004">
      <c r="B15" s="30" t="s">
        <v>152</v>
      </c>
      <c r="D15" s="93">
        <v>36434</v>
      </c>
      <c r="E15" s="6"/>
      <c r="F15" s="93">
        <v>3686912761</v>
      </c>
      <c r="G15" s="6"/>
      <c r="H15" s="93">
        <v>3288523367</v>
      </c>
      <c r="I15" s="6"/>
      <c r="J15" s="93">
        <v>398389394</v>
      </c>
      <c r="K15" s="6"/>
      <c r="L15" s="93">
        <v>36434</v>
      </c>
      <c r="M15" s="6"/>
      <c r="N15" s="93">
        <v>3686912761</v>
      </c>
      <c r="O15" s="6"/>
      <c r="P15" s="93">
        <v>2920918607</v>
      </c>
      <c r="Q15" s="6"/>
      <c r="R15" s="93">
        <v>765994154</v>
      </c>
      <c r="V15" s="48">
        <v>2.2200000000000001E-2</v>
      </c>
    </row>
    <row r="16" spans="2:28" ht="21.75" customHeight="1" x14ac:dyDescent="0.55000000000000004">
      <c r="B16" s="30" t="s">
        <v>196</v>
      </c>
      <c r="D16" s="93">
        <v>500000</v>
      </c>
      <c r="E16" s="6"/>
      <c r="F16" s="93">
        <v>4403641500</v>
      </c>
      <c r="G16" s="6"/>
      <c r="H16" s="93">
        <v>5099476500</v>
      </c>
      <c r="I16" s="6"/>
      <c r="J16" s="93">
        <v>-695835000</v>
      </c>
      <c r="K16" s="6"/>
      <c r="L16" s="93">
        <v>500000</v>
      </c>
      <c r="M16" s="6"/>
      <c r="N16" s="93">
        <v>4403641500</v>
      </c>
      <c r="O16" s="6"/>
      <c r="P16" s="93">
        <v>3653133750</v>
      </c>
      <c r="Q16" s="6"/>
      <c r="R16" s="93">
        <v>750507750</v>
      </c>
      <c r="V16" s="48">
        <v>1.9199999999999998E-2</v>
      </c>
    </row>
    <row r="17" spans="2:52" ht="21.75" customHeight="1" x14ac:dyDescent="0.55000000000000004">
      <c r="B17" s="30" t="s">
        <v>181</v>
      </c>
      <c r="D17" s="93">
        <v>93666</v>
      </c>
      <c r="E17" s="6"/>
      <c r="F17" s="93">
        <v>1250449670</v>
      </c>
      <c r="G17" s="6"/>
      <c r="H17" s="93">
        <v>1722510715</v>
      </c>
      <c r="I17" s="6"/>
      <c r="J17" s="93">
        <v>-472061044</v>
      </c>
      <c r="K17" s="6"/>
      <c r="L17" s="93">
        <v>93666</v>
      </c>
      <c r="M17" s="6"/>
      <c r="N17" s="93">
        <v>1250449670</v>
      </c>
      <c r="O17" s="6"/>
      <c r="P17" s="93">
        <v>897567743</v>
      </c>
      <c r="Q17" s="6"/>
      <c r="R17" s="93">
        <v>352881927</v>
      </c>
      <c r="V17" s="48">
        <v>1.38E-2</v>
      </c>
    </row>
    <row r="18" spans="2:52" ht="21.75" customHeight="1" x14ac:dyDescent="0.55000000000000004">
      <c r="B18" s="30" t="s">
        <v>203</v>
      </c>
      <c r="D18" s="93">
        <v>244449</v>
      </c>
      <c r="E18" s="6"/>
      <c r="F18" s="93">
        <v>2517423314</v>
      </c>
      <c r="G18" s="6"/>
      <c r="H18" s="93">
        <v>2316459288</v>
      </c>
      <c r="I18" s="6"/>
      <c r="J18" s="93">
        <v>200964026</v>
      </c>
      <c r="K18" s="6"/>
      <c r="L18" s="93">
        <v>244449</v>
      </c>
      <c r="M18" s="6"/>
      <c r="N18" s="93">
        <v>2517423314</v>
      </c>
      <c r="O18" s="6"/>
      <c r="P18" s="93">
        <v>2213729927</v>
      </c>
      <c r="Q18" s="6"/>
      <c r="R18" s="93">
        <v>303693387</v>
      </c>
      <c r="V18" s="48">
        <v>1.32E-2</v>
      </c>
    </row>
    <row r="19" spans="2:52" ht="21.75" customHeight="1" x14ac:dyDescent="0.55000000000000004">
      <c r="B19" s="30" t="s">
        <v>162</v>
      </c>
      <c r="D19" s="93">
        <v>7200</v>
      </c>
      <c r="E19" s="6"/>
      <c r="F19" s="93">
        <v>6718419665</v>
      </c>
      <c r="G19" s="6"/>
      <c r="H19" s="93">
        <v>6355022343</v>
      </c>
      <c r="I19" s="6"/>
      <c r="J19" s="93">
        <v>363397322</v>
      </c>
      <c r="K19" s="6"/>
      <c r="L19" s="93">
        <v>7200</v>
      </c>
      <c r="M19" s="6"/>
      <c r="N19" s="93">
        <v>6718419665</v>
      </c>
      <c r="O19" s="6"/>
      <c r="P19" s="93">
        <v>6478825500</v>
      </c>
      <c r="Q19" s="6"/>
      <c r="R19" s="93">
        <v>239594165</v>
      </c>
      <c r="V19" s="48">
        <v>1.21E-2</v>
      </c>
    </row>
    <row r="20" spans="2:52" ht="21.75" customHeight="1" x14ac:dyDescent="0.55000000000000004">
      <c r="B20" s="30" t="s">
        <v>104</v>
      </c>
      <c r="D20" s="93">
        <v>8000</v>
      </c>
      <c r="E20" s="6"/>
      <c r="F20" s="93">
        <v>7820334307</v>
      </c>
      <c r="G20" s="6"/>
      <c r="H20" s="93">
        <v>7398658750</v>
      </c>
      <c r="I20" s="6"/>
      <c r="J20" s="93">
        <v>421675557</v>
      </c>
      <c r="K20" s="6"/>
      <c r="L20" s="93">
        <v>8000</v>
      </c>
      <c r="M20" s="6"/>
      <c r="N20" s="93">
        <v>7820334307</v>
      </c>
      <c r="O20" s="6"/>
      <c r="P20" s="93">
        <v>7598622500</v>
      </c>
      <c r="Q20" s="6"/>
      <c r="R20" s="93">
        <v>221711807</v>
      </c>
      <c r="V20" s="48">
        <v>1.14E-2</v>
      </c>
    </row>
    <row r="21" spans="2:52" ht="21.75" customHeight="1" x14ac:dyDescent="0.55000000000000004">
      <c r="B21" s="30" t="s">
        <v>99</v>
      </c>
      <c r="D21" s="93">
        <v>14491</v>
      </c>
      <c r="E21" s="6"/>
      <c r="F21" s="93">
        <v>10892040457</v>
      </c>
      <c r="G21" s="6"/>
      <c r="H21" s="93">
        <v>10298973376</v>
      </c>
      <c r="I21" s="6"/>
      <c r="J21" s="93">
        <v>593067081</v>
      </c>
      <c r="K21" s="6"/>
      <c r="L21" s="93">
        <v>14491</v>
      </c>
      <c r="M21" s="6"/>
      <c r="N21" s="93">
        <v>10892040457</v>
      </c>
      <c r="O21" s="6"/>
      <c r="P21" s="93">
        <v>10670687087</v>
      </c>
      <c r="Q21" s="6"/>
      <c r="R21" s="93">
        <v>221353370</v>
      </c>
      <c r="V21" s="48">
        <v>8.8999999999999999E-3</v>
      </c>
    </row>
    <row r="22" spans="2:52" ht="21.75" customHeight="1" x14ac:dyDescent="0.55000000000000004">
      <c r="B22" s="30" t="s">
        <v>188</v>
      </c>
      <c r="D22" s="93">
        <v>5000</v>
      </c>
      <c r="E22" s="6"/>
      <c r="F22" s="93">
        <v>4381850645</v>
      </c>
      <c r="G22" s="6"/>
      <c r="H22" s="93">
        <v>4143523850</v>
      </c>
      <c r="I22" s="6"/>
      <c r="J22" s="93">
        <v>238326795</v>
      </c>
      <c r="K22" s="6"/>
      <c r="L22" s="93">
        <v>5000</v>
      </c>
      <c r="M22" s="6"/>
      <c r="N22" s="93">
        <v>4381850645</v>
      </c>
      <c r="O22" s="6"/>
      <c r="P22" s="93">
        <v>4227403644</v>
      </c>
      <c r="Q22" s="6"/>
      <c r="R22" s="93">
        <v>154447001</v>
      </c>
      <c r="V22" s="48">
        <v>8.3999999999999995E-3</v>
      </c>
    </row>
    <row r="23" spans="2:52" ht="21.75" customHeight="1" x14ac:dyDescent="0.55000000000000004">
      <c r="B23" s="30" t="s">
        <v>239</v>
      </c>
      <c r="D23" s="93">
        <v>5000</v>
      </c>
      <c r="E23" s="6"/>
      <c r="F23" s="93">
        <v>4495335072</v>
      </c>
      <c r="G23" s="6"/>
      <c r="H23" s="93">
        <v>4403297952</v>
      </c>
      <c r="I23" s="6"/>
      <c r="J23" s="93">
        <v>92037120</v>
      </c>
      <c r="K23" s="6"/>
      <c r="L23" s="93">
        <v>5000</v>
      </c>
      <c r="M23" s="6"/>
      <c r="N23" s="93">
        <v>4495335072</v>
      </c>
      <c r="O23" s="6"/>
      <c r="P23" s="93">
        <v>4403297952</v>
      </c>
      <c r="Q23" s="6"/>
      <c r="R23" s="93">
        <v>92037120</v>
      </c>
      <c r="V23" s="48">
        <v>7.9000000000000008E-3</v>
      </c>
    </row>
    <row r="24" spans="2:52" ht="21.75" customHeight="1" x14ac:dyDescent="0.55000000000000004">
      <c r="B24" s="30" t="s">
        <v>237</v>
      </c>
      <c r="D24" s="93">
        <v>5000</v>
      </c>
      <c r="E24" s="6"/>
      <c r="F24" s="93">
        <v>4792061281</v>
      </c>
      <c r="G24" s="6"/>
      <c r="H24" s="93">
        <v>4710353595</v>
      </c>
      <c r="I24" s="6"/>
      <c r="J24" s="93">
        <v>81707686</v>
      </c>
      <c r="K24" s="6"/>
      <c r="L24" s="93">
        <v>5000</v>
      </c>
      <c r="M24" s="6"/>
      <c r="N24" s="93">
        <v>4792061281</v>
      </c>
      <c r="O24" s="6"/>
      <c r="P24" s="93">
        <v>4710353595</v>
      </c>
      <c r="Q24" s="6"/>
      <c r="R24" s="93">
        <v>81707686</v>
      </c>
      <c r="V24" s="48">
        <v>7.7999999999999996E-3</v>
      </c>
    </row>
    <row r="25" spans="2:52" ht="21.75" customHeight="1" x14ac:dyDescent="0.55000000000000004">
      <c r="B25" s="30" t="s">
        <v>204</v>
      </c>
      <c r="D25" s="93">
        <v>509000</v>
      </c>
      <c r="E25" s="6"/>
      <c r="F25" s="93">
        <v>12376061667</v>
      </c>
      <c r="G25" s="6"/>
      <c r="H25" s="93">
        <v>11480492200</v>
      </c>
      <c r="I25" s="6"/>
      <c r="J25" s="93">
        <v>895569467</v>
      </c>
      <c r="K25" s="6"/>
      <c r="L25" s="93">
        <v>509000</v>
      </c>
      <c r="M25" s="6"/>
      <c r="N25" s="93">
        <v>12376061667</v>
      </c>
      <c r="O25" s="6"/>
      <c r="P25" s="93">
        <v>12303484363</v>
      </c>
      <c r="Q25" s="6"/>
      <c r="R25" s="93">
        <v>72577304</v>
      </c>
      <c r="V25" s="48">
        <v>6.6E-3</v>
      </c>
    </row>
    <row r="26" spans="2:52" ht="21.75" customHeight="1" x14ac:dyDescent="0.55000000000000004">
      <c r="B26" s="30" t="s">
        <v>198</v>
      </c>
      <c r="D26" s="93">
        <v>6600</v>
      </c>
      <c r="E26" s="6"/>
      <c r="F26" s="93">
        <v>6059556106</v>
      </c>
      <c r="G26" s="6"/>
      <c r="H26" s="93">
        <v>5730579344</v>
      </c>
      <c r="I26" s="6"/>
      <c r="J26" s="93">
        <v>328976762</v>
      </c>
      <c r="K26" s="6"/>
      <c r="L26" s="93">
        <v>6600</v>
      </c>
      <c r="M26" s="6"/>
      <c r="N26" s="93">
        <v>6059556106</v>
      </c>
      <c r="O26" s="6"/>
      <c r="P26" s="93">
        <v>5996990494</v>
      </c>
      <c r="Q26" s="6"/>
      <c r="R26" s="93">
        <v>62565612</v>
      </c>
      <c r="V26" s="48">
        <v>5.1000000000000004E-3</v>
      </c>
    </row>
    <row r="27" spans="2:52" ht="21.75" customHeight="1" x14ac:dyDescent="0.55000000000000004">
      <c r="B27" s="30" t="s">
        <v>151</v>
      </c>
      <c r="D27" s="93">
        <v>4000</v>
      </c>
      <c r="E27" s="6"/>
      <c r="F27" s="93">
        <v>2626491862</v>
      </c>
      <c r="G27" s="6"/>
      <c r="H27" s="93">
        <v>2483361809</v>
      </c>
      <c r="I27" s="6"/>
      <c r="J27" s="93">
        <v>143130053</v>
      </c>
      <c r="K27" s="6"/>
      <c r="L27" s="93">
        <v>4000</v>
      </c>
      <c r="M27" s="6"/>
      <c r="N27" s="93">
        <v>2626491862</v>
      </c>
      <c r="O27" s="6"/>
      <c r="P27" s="93">
        <v>2576372947</v>
      </c>
      <c r="Q27" s="6"/>
      <c r="R27" s="93">
        <v>50118915</v>
      </c>
      <c r="V27" s="48">
        <v>4.1000000000000003E-3</v>
      </c>
    </row>
    <row r="28" spans="2:52" ht="21.75" customHeight="1" x14ac:dyDescent="0.55000000000000004">
      <c r="B28" s="30" t="s">
        <v>210</v>
      </c>
      <c r="D28" s="93">
        <v>5000</v>
      </c>
      <c r="E28" s="6"/>
      <c r="F28" s="93">
        <v>4610164256</v>
      </c>
      <c r="G28" s="6"/>
      <c r="H28" s="93">
        <v>4578329670</v>
      </c>
      <c r="I28" s="6"/>
      <c r="J28" s="93">
        <v>31834586</v>
      </c>
      <c r="K28" s="6"/>
      <c r="L28" s="93">
        <v>5000</v>
      </c>
      <c r="M28" s="6"/>
      <c r="N28" s="93">
        <v>4610164256</v>
      </c>
      <c r="O28" s="6"/>
      <c r="P28" s="93">
        <v>4578329670</v>
      </c>
      <c r="Q28" s="6"/>
      <c r="R28" s="93">
        <v>31834586</v>
      </c>
      <c r="V28" s="48">
        <v>2.7000000000000001E-3</v>
      </c>
    </row>
    <row r="29" spans="2:52" ht="21.75" customHeight="1" x14ac:dyDescent="0.55000000000000004">
      <c r="B29" s="30" t="s">
        <v>103</v>
      </c>
      <c r="D29" s="93">
        <v>1700</v>
      </c>
      <c r="E29" s="6"/>
      <c r="F29" s="93">
        <v>1163065156</v>
      </c>
      <c r="G29" s="6"/>
      <c r="H29" s="93">
        <v>1099685345</v>
      </c>
      <c r="I29" s="6"/>
      <c r="J29" s="93">
        <v>63379811</v>
      </c>
      <c r="K29" s="6"/>
      <c r="L29" s="93">
        <v>1700</v>
      </c>
      <c r="M29" s="6"/>
      <c r="N29" s="93">
        <v>1163065156</v>
      </c>
      <c r="O29" s="6"/>
      <c r="P29" s="93">
        <v>1144618026</v>
      </c>
      <c r="Q29" s="6"/>
      <c r="R29" s="93">
        <v>18447130</v>
      </c>
      <c r="V29" s="48">
        <v>1.6999999999999999E-3</v>
      </c>
    </row>
    <row r="30" spans="2:52" ht="21.75" customHeight="1" x14ac:dyDescent="0.55000000000000004">
      <c r="B30" s="30" t="s">
        <v>197</v>
      </c>
      <c r="D30" s="93">
        <v>940</v>
      </c>
      <c r="E30" s="6"/>
      <c r="F30" s="93">
        <v>23509680</v>
      </c>
      <c r="G30" s="6"/>
      <c r="H30" s="93">
        <v>25957826</v>
      </c>
      <c r="I30" s="6"/>
      <c r="J30" s="93">
        <v>-2448145</v>
      </c>
      <c r="K30" s="6"/>
      <c r="L30" s="93">
        <v>940</v>
      </c>
      <c r="M30" s="6"/>
      <c r="N30" s="93">
        <v>23509680</v>
      </c>
      <c r="O30" s="6"/>
      <c r="P30" s="93">
        <v>16753917</v>
      </c>
      <c r="Q30" s="6"/>
      <c r="R30" s="93">
        <v>6755763</v>
      </c>
      <c r="V30" s="48">
        <v>1.4E-3</v>
      </c>
    </row>
    <row r="31" spans="2:52" ht="21.75" customHeight="1" x14ac:dyDescent="0.55000000000000004">
      <c r="B31" s="30" t="s">
        <v>220</v>
      </c>
      <c r="D31" s="93">
        <v>71</v>
      </c>
      <c r="E31" s="6"/>
      <c r="F31" s="93">
        <v>1556234</v>
      </c>
      <c r="G31" s="6"/>
      <c r="H31" s="93">
        <v>928800</v>
      </c>
      <c r="I31" s="6"/>
      <c r="J31" s="93">
        <v>627434</v>
      </c>
      <c r="K31" s="6"/>
      <c r="L31" s="93">
        <v>71</v>
      </c>
      <c r="M31" s="6"/>
      <c r="N31" s="93">
        <v>1556234</v>
      </c>
      <c r="O31" s="6"/>
      <c r="P31" s="93">
        <v>891145</v>
      </c>
      <c r="Q31" s="6"/>
      <c r="R31" s="93">
        <v>665089</v>
      </c>
      <c r="V31" s="48">
        <v>6.9999999999999999E-4</v>
      </c>
      <c r="AJ31" s="30"/>
      <c r="AL31" s="93"/>
      <c r="AM31" s="6"/>
      <c r="AN31" s="93"/>
      <c r="AO31" s="6"/>
      <c r="AP31" s="93"/>
      <c r="AQ31" s="6"/>
      <c r="AR31" s="93"/>
      <c r="AS31" s="6"/>
      <c r="AT31" s="93"/>
      <c r="AU31" s="6"/>
      <c r="AV31" s="93"/>
      <c r="AW31" s="6"/>
      <c r="AX31" s="93"/>
      <c r="AY31" s="6"/>
      <c r="AZ31" s="93"/>
    </row>
    <row r="32" spans="2:52" ht="21.75" customHeight="1" x14ac:dyDescent="0.55000000000000004">
      <c r="B32" s="30" t="s">
        <v>155</v>
      </c>
      <c r="D32" s="93">
        <v>464</v>
      </c>
      <c r="E32" s="6"/>
      <c r="F32" s="93">
        <v>1825123</v>
      </c>
      <c r="G32" s="6"/>
      <c r="H32" s="93">
        <v>1825123</v>
      </c>
      <c r="I32" s="6"/>
      <c r="J32" s="93">
        <v>0</v>
      </c>
      <c r="K32" s="6"/>
      <c r="L32" s="93">
        <v>464</v>
      </c>
      <c r="M32" s="6"/>
      <c r="N32" s="93">
        <v>1825123</v>
      </c>
      <c r="O32" s="6"/>
      <c r="P32" s="93">
        <v>1825123</v>
      </c>
      <c r="Q32" s="6"/>
      <c r="R32" s="93">
        <v>0</v>
      </c>
      <c r="V32" s="48">
        <v>0</v>
      </c>
      <c r="AJ32" s="30"/>
      <c r="AL32" s="93"/>
      <c r="AM32" s="6"/>
      <c r="AN32" s="93"/>
      <c r="AO32" s="6"/>
      <c r="AP32" s="93"/>
      <c r="AQ32" s="6"/>
      <c r="AR32" s="93"/>
      <c r="AS32" s="6"/>
      <c r="AT32" s="93"/>
      <c r="AU32" s="6"/>
      <c r="AV32" s="93"/>
      <c r="AW32" s="6"/>
      <c r="AX32" s="93"/>
      <c r="AY32" s="6"/>
      <c r="AZ32" s="93"/>
    </row>
    <row r="33" spans="2:52" ht="21.75" customHeight="1" x14ac:dyDescent="0.55000000000000004">
      <c r="B33" s="30" t="s">
        <v>13</v>
      </c>
      <c r="D33" s="93">
        <v>937</v>
      </c>
      <c r="E33" s="6"/>
      <c r="F33" s="93">
        <v>5309121</v>
      </c>
      <c r="G33" s="6"/>
      <c r="H33" s="93">
        <v>5852204</v>
      </c>
      <c r="I33" s="6"/>
      <c r="J33" s="93">
        <v>-543082</v>
      </c>
      <c r="K33" s="6"/>
      <c r="L33" s="93">
        <v>937</v>
      </c>
      <c r="M33" s="6"/>
      <c r="N33" s="93">
        <v>5309121</v>
      </c>
      <c r="O33" s="6"/>
      <c r="P33" s="93">
        <v>5796558</v>
      </c>
      <c r="Q33" s="6"/>
      <c r="R33" s="93">
        <v>-487436</v>
      </c>
      <c r="V33" s="48"/>
      <c r="AJ33" s="30"/>
      <c r="AL33" s="93"/>
      <c r="AM33" s="6"/>
      <c r="AN33" s="93"/>
      <c r="AO33" s="6"/>
      <c r="AP33" s="93"/>
      <c r="AQ33" s="6"/>
      <c r="AR33" s="93"/>
      <c r="AS33" s="6"/>
      <c r="AT33" s="93"/>
      <c r="AU33" s="6"/>
      <c r="AV33" s="93"/>
      <c r="AW33" s="6"/>
      <c r="AX33" s="93"/>
      <c r="AY33" s="6"/>
      <c r="AZ33" s="93"/>
    </row>
    <row r="34" spans="2:52" ht="21.75" customHeight="1" x14ac:dyDescent="0.55000000000000004">
      <c r="B34" s="30" t="s">
        <v>242</v>
      </c>
      <c r="D34" s="93">
        <v>6100</v>
      </c>
      <c r="E34" s="6"/>
      <c r="F34" s="93">
        <v>4294109551</v>
      </c>
      <c r="G34" s="6"/>
      <c r="H34" s="93">
        <v>4300763355</v>
      </c>
      <c r="I34" s="6"/>
      <c r="J34" s="93">
        <v>-6653803</v>
      </c>
      <c r="K34" s="6"/>
      <c r="L34" s="93">
        <v>6100</v>
      </c>
      <c r="M34" s="6"/>
      <c r="N34" s="93">
        <v>4294109551</v>
      </c>
      <c r="O34" s="6"/>
      <c r="P34" s="93">
        <v>4300763355</v>
      </c>
      <c r="Q34" s="6"/>
      <c r="R34" s="93">
        <v>-6653803</v>
      </c>
      <c r="V34" s="48"/>
      <c r="AJ34" s="30"/>
      <c r="AL34" s="93"/>
      <c r="AM34" s="6"/>
      <c r="AN34" s="93"/>
      <c r="AO34" s="6"/>
      <c r="AP34" s="93"/>
      <c r="AQ34" s="6"/>
      <c r="AR34" s="93"/>
      <c r="AS34" s="6"/>
      <c r="AT34" s="93"/>
      <c r="AU34" s="6"/>
      <c r="AV34" s="93"/>
      <c r="AW34" s="6"/>
      <c r="AX34" s="93"/>
      <c r="AY34" s="6"/>
      <c r="AZ34" s="93"/>
    </row>
    <row r="35" spans="2:52" ht="21.75" customHeight="1" x14ac:dyDescent="0.55000000000000004">
      <c r="B35" s="30" t="s">
        <v>98</v>
      </c>
      <c r="D35" s="93">
        <v>2500</v>
      </c>
      <c r="E35" s="6"/>
      <c r="F35" s="93">
        <v>1825669037</v>
      </c>
      <c r="G35" s="6"/>
      <c r="H35" s="93">
        <v>1832417061</v>
      </c>
      <c r="I35" s="6"/>
      <c r="J35" s="93">
        <v>-6748023</v>
      </c>
      <c r="K35" s="6"/>
      <c r="L35" s="93">
        <v>2500</v>
      </c>
      <c r="M35" s="6"/>
      <c r="N35" s="93">
        <v>1825669037</v>
      </c>
      <c r="O35" s="6"/>
      <c r="P35" s="93">
        <v>1832417061</v>
      </c>
      <c r="Q35" s="6"/>
      <c r="R35" s="93">
        <v>-6748023</v>
      </c>
      <c r="V35" s="48"/>
      <c r="AJ35" s="30"/>
      <c r="AL35" s="93"/>
      <c r="AM35" s="6"/>
      <c r="AN35" s="93"/>
      <c r="AO35" s="6"/>
      <c r="AP35" s="93"/>
      <c r="AQ35" s="6"/>
      <c r="AR35" s="93"/>
      <c r="AS35" s="6"/>
      <c r="AT35" s="93"/>
      <c r="AU35" s="6"/>
      <c r="AV35" s="93"/>
      <c r="AW35" s="6"/>
      <c r="AX35" s="93"/>
      <c r="AY35" s="6"/>
      <c r="AZ35" s="93"/>
    </row>
    <row r="36" spans="2:52" ht="21.75" customHeight="1" x14ac:dyDescent="0.55000000000000004">
      <c r="B36" s="30" t="s">
        <v>154</v>
      </c>
      <c r="D36" s="93">
        <v>80706</v>
      </c>
      <c r="E36" s="6"/>
      <c r="F36" s="93">
        <v>1079037000</v>
      </c>
      <c r="G36" s="6"/>
      <c r="H36" s="93">
        <v>1168087637</v>
      </c>
      <c r="I36" s="6"/>
      <c r="J36" s="93">
        <v>-89050636</v>
      </c>
      <c r="K36" s="6"/>
      <c r="L36" s="93">
        <v>80706</v>
      </c>
      <c r="M36" s="6"/>
      <c r="N36" s="93">
        <v>1079037000</v>
      </c>
      <c r="O36" s="6"/>
      <c r="P36" s="93">
        <v>1095082160</v>
      </c>
      <c r="Q36" s="6"/>
      <c r="R36" s="93">
        <v>-16045159</v>
      </c>
      <c r="V36" s="48"/>
      <c r="AJ36" s="30"/>
      <c r="AL36" s="93"/>
      <c r="AM36" s="6"/>
      <c r="AN36" s="93"/>
      <c r="AO36" s="6"/>
      <c r="AP36" s="93"/>
      <c r="AQ36" s="6"/>
      <c r="AR36" s="93"/>
      <c r="AS36" s="6"/>
      <c r="AT36" s="93"/>
      <c r="AU36" s="6"/>
      <c r="AV36" s="93"/>
      <c r="AW36" s="6"/>
      <c r="AX36" s="93"/>
      <c r="AY36" s="6"/>
      <c r="AZ36" s="93"/>
    </row>
    <row r="37" spans="2:52" ht="21.75" customHeight="1" x14ac:dyDescent="0.55000000000000004">
      <c r="B37" s="30" t="s">
        <v>236</v>
      </c>
      <c r="D37" s="93">
        <v>50000</v>
      </c>
      <c r="E37" s="6"/>
      <c r="F37" s="93">
        <v>1661057550</v>
      </c>
      <c r="G37" s="6"/>
      <c r="H37" s="93">
        <v>1689516318</v>
      </c>
      <c r="I37" s="6"/>
      <c r="J37" s="93">
        <v>-28458768</v>
      </c>
      <c r="K37" s="6"/>
      <c r="L37" s="93">
        <v>50000</v>
      </c>
      <c r="M37" s="6"/>
      <c r="N37" s="93">
        <v>1661057550</v>
      </c>
      <c r="O37" s="6"/>
      <c r="P37" s="93">
        <v>1689516318</v>
      </c>
      <c r="Q37" s="6"/>
      <c r="R37" s="93">
        <v>-28458768</v>
      </c>
      <c r="V37" s="48"/>
      <c r="AJ37" s="30"/>
      <c r="AL37" s="93"/>
      <c r="AM37" s="6"/>
      <c r="AN37" s="93"/>
      <c r="AO37" s="6"/>
      <c r="AP37" s="93"/>
      <c r="AQ37" s="6"/>
      <c r="AR37" s="93"/>
      <c r="AS37" s="6"/>
      <c r="AT37" s="93"/>
      <c r="AU37" s="6"/>
      <c r="AV37" s="93"/>
      <c r="AW37" s="6"/>
      <c r="AX37" s="93"/>
      <c r="AY37" s="6"/>
      <c r="AZ37" s="93"/>
    </row>
    <row r="38" spans="2:52" ht="21.75" customHeight="1" x14ac:dyDescent="0.55000000000000004">
      <c r="B38" s="30" t="s">
        <v>235</v>
      </c>
      <c r="D38" s="93">
        <v>60000</v>
      </c>
      <c r="E38" s="6"/>
      <c r="F38" s="93">
        <v>2698845750</v>
      </c>
      <c r="G38" s="6"/>
      <c r="H38" s="93">
        <v>2729866449</v>
      </c>
      <c r="I38" s="6"/>
      <c r="J38" s="93">
        <v>-31020699</v>
      </c>
      <c r="K38" s="6"/>
      <c r="L38" s="93">
        <v>60000</v>
      </c>
      <c r="M38" s="6"/>
      <c r="N38" s="93">
        <v>2698845750</v>
      </c>
      <c r="O38" s="6"/>
      <c r="P38" s="93">
        <v>2729866449</v>
      </c>
      <c r="Q38" s="6"/>
      <c r="R38" s="93">
        <v>-31020699</v>
      </c>
      <c r="V38" s="48">
        <v>0</v>
      </c>
      <c r="AJ38" s="30"/>
      <c r="AL38" s="93"/>
      <c r="AM38" s="6"/>
      <c r="AN38" s="93"/>
      <c r="AO38" s="6"/>
      <c r="AP38" s="93"/>
      <c r="AQ38" s="6"/>
      <c r="AR38" s="93"/>
      <c r="AS38" s="6"/>
      <c r="AT38" s="93"/>
      <c r="AU38" s="6"/>
      <c r="AV38" s="93"/>
      <c r="AW38" s="6"/>
      <c r="AX38" s="93"/>
      <c r="AY38" s="6"/>
      <c r="AZ38" s="93"/>
    </row>
    <row r="39" spans="2:52" ht="21.75" customHeight="1" x14ac:dyDescent="0.55000000000000004">
      <c r="B39" s="30" t="s">
        <v>156</v>
      </c>
      <c r="D39" s="93">
        <v>24148</v>
      </c>
      <c r="E39" s="6"/>
      <c r="F39" s="93">
        <v>1680062314</v>
      </c>
      <c r="G39" s="6"/>
      <c r="H39" s="93">
        <v>2438204041</v>
      </c>
      <c r="I39" s="6"/>
      <c r="J39" s="93">
        <v>-758141726</v>
      </c>
      <c r="K39" s="6"/>
      <c r="L39" s="93">
        <v>24148</v>
      </c>
      <c r="M39" s="6"/>
      <c r="N39" s="93">
        <v>1680062314</v>
      </c>
      <c r="O39" s="6"/>
      <c r="P39" s="93">
        <v>1744874047</v>
      </c>
      <c r="Q39" s="6"/>
      <c r="R39" s="93">
        <v>-64811732</v>
      </c>
      <c r="V39" s="48"/>
      <c r="AJ39" s="30"/>
      <c r="AL39" s="93"/>
      <c r="AM39" s="6"/>
      <c r="AN39" s="93"/>
      <c r="AO39" s="6"/>
      <c r="AP39" s="93"/>
      <c r="AQ39" s="6"/>
      <c r="AR39" s="93"/>
      <c r="AS39" s="6"/>
      <c r="AT39" s="93"/>
      <c r="AU39" s="6"/>
      <c r="AV39" s="93"/>
      <c r="AW39" s="6"/>
      <c r="AX39" s="93"/>
      <c r="AY39" s="6"/>
      <c r="AZ39" s="93"/>
    </row>
    <row r="40" spans="2:52" ht="21.75" customHeight="1" x14ac:dyDescent="0.55000000000000004">
      <c r="B40" s="30" t="s">
        <v>101</v>
      </c>
      <c r="D40" s="93">
        <v>2810</v>
      </c>
      <c r="E40" s="6"/>
      <c r="F40" s="93">
        <v>1984806838</v>
      </c>
      <c r="G40" s="6"/>
      <c r="H40" s="93">
        <v>2065028681</v>
      </c>
      <c r="I40" s="6"/>
      <c r="J40" s="93">
        <v>-80221842</v>
      </c>
      <c r="K40" s="6"/>
      <c r="L40" s="93">
        <v>2810</v>
      </c>
      <c r="M40" s="6"/>
      <c r="N40" s="93">
        <v>1984806838</v>
      </c>
      <c r="O40" s="6"/>
      <c r="P40" s="93">
        <v>2065204332</v>
      </c>
      <c r="Q40" s="6"/>
      <c r="R40" s="93">
        <v>-80397493</v>
      </c>
      <c r="V40" s="48"/>
      <c r="AJ40" s="30"/>
      <c r="AL40" s="93"/>
      <c r="AM40" s="6"/>
      <c r="AN40" s="93"/>
      <c r="AO40" s="6"/>
      <c r="AP40" s="93"/>
      <c r="AQ40" s="6"/>
      <c r="AR40" s="93"/>
      <c r="AS40" s="6"/>
      <c r="AT40" s="93"/>
      <c r="AU40" s="6"/>
      <c r="AV40" s="93"/>
      <c r="AW40" s="6"/>
      <c r="AX40" s="93"/>
      <c r="AY40" s="6"/>
      <c r="AZ40" s="93"/>
    </row>
    <row r="41" spans="2:52" ht="21.75" customHeight="1" x14ac:dyDescent="0.55000000000000004">
      <c r="B41" s="30" t="s">
        <v>14</v>
      </c>
      <c r="D41" s="93">
        <v>1132075</v>
      </c>
      <c r="E41" s="6"/>
      <c r="F41" s="93">
        <v>6369419610</v>
      </c>
      <c r="G41" s="6"/>
      <c r="H41" s="93">
        <v>7247184150</v>
      </c>
      <c r="I41" s="6"/>
      <c r="J41" s="93">
        <v>-877764539</v>
      </c>
      <c r="K41" s="6"/>
      <c r="L41" s="93">
        <v>1132075</v>
      </c>
      <c r="M41" s="6"/>
      <c r="N41" s="93">
        <v>6369419610</v>
      </c>
      <c r="O41" s="6"/>
      <c r="P41" s="93">
        <v>6628247615</v>
      </c>
      <c r="Q41" s="6"/>
      <c r="R41" s="93">
        <v>-258828004</v>
      </c>
      <c r="V41" s="48"/>
      <c r="AJ41" s="30"/>
      <c r="AL41" s="93"/>
      <c r="AM41" s="6"/>
      <c r="AN41" s="93"/>
      <c r="AO41" s="6"/>
      <c r="AP41" s="93"/>
      <c r="AQ41" s="6"/>
      <c r="AR41" s="93"/>
      <c r="AS41" s="6"/>
      <c r="AT41" s="93"/>
      <c r="AU41" s="6"/>
      <c r="AV41" s="93"/>
      <c r="AW41" s="6"/>
      <c r="AX41" s="93"/>
      <c r="AY41" s="6"/>
      <c r="AZ41" s="93"/>
    </row>
    <row r="42" spans="2:52" ht="21.75" customHeight="1" x14ac:dyDescent="0.55000000000000004">
      <c r="B42" s="30" t="s">
        <v>214</v>
      </c>
      <c r="D42" s="93">
        <v>11000</v>
      </c>
      <c r="E42" s="6"/>
      <c r="F42" s="93">
        <v>9901582012</v>
      </c>
      <c r="G42" s="6"/>
      <c r="H42" s="93">
        <v>10197872475</v>
      </c>
      <c r="I42" s="6"/>
      <c r="J42" s="93">
        <v>-296290462</v>
      </c>
      <c r="K42" s="6"/>
      <c r="L42" s="93">
        <v>11000</v>
      </c>
      <c r="M42" s="6"/>
      <c r="N42" s="93">
        <v>9901582012</v>
      </c>
      <c r="O42" s="6"/>
      <c r="P42" s="93">
        <v>10241476925</v>
      </c>
      <c r="Q42" s="6"/>
      <c r="R42" s="93">
        <v>-339894912</v>
      </c>
      <c r="V42" s="48"/>
      <c r="AJ42" s="30"/>
      <c r="AL42" s="93"/>
      <c r="AM42" s="6"/>
      <c r="AN42" s="93"/>
      <c r="AO42" s="6"/>
      <c r="AP42" s="93"/>
      <c r="AQ42" s="6"/>
      <c r="AR42" s="93"/>
      <c r="AS42" s="6"/>
      <c r="AT42" s="93"/>
      <c r="AU42" s="6"/>
      <c r="AV42" s="93"/>
      <c r="AW42" s="6"/>
      <c r="AX42" s="93"/>
      <c r="AY42" s="6"/>
      <c r="AZ42" s="93"/>
    </row>
    <row r="43" spans="2:52" ht="21.75" customHeight="1" x14ac:dyDescent="0.55000000000000004">
      <c r="B43" s="30" t="s">
        <v>180</v>
      </c>
      <c r="D43" s="93">
        <v>400000</v>
      </c>
      <c r="E43" s="6"/>
      <c r="F43" s="93">
        <v>11884861800</v>
      </c>
      <c r="G43" s="6"/>
      <c r="H43" s="93">
        <v>14035986000</v>
      </c>
      <c r="I43" s="6"/>
      <c r="J43" s="93">
        <v>-2151124200</v>
      </c>
      <c r="K43" s="6"/>
      <c r="L43" s="93">
        <v>400000</v>
      </c>
      <c r="M43" s="6"/>
      <c r="N43" s="93">
        <v>11884861800</v>
      </c>
      <c r="O43" s="6"/>
      <c r="P43" s="93">
        <v>12815292600</v>
      </c>
      <c r="Q43" s="6"/>
      <c r="R43" s="93">
        <v>-930430800</v>
      </c>
      <c r="V43" s="48"/>
      <c r="AJ43" s="30"/>
      <c r="AL43" s="93"/>
      <c r="AM43" s="6"/>
      <c r="AN43" s="93"/>
      <c r="AO43" s="6"/>
      <c r="AP43" s="93"/>
      <c r="AQ43" s="6"/>
      <c r="AR43" s="93"/>
      <c r="AS43" s="6"/>
      <c r="AT43" s="93"/>
      <c r="AU43" s="6"/>
      <c r="AV43" s="93"/>
      <c r="AW43" s="6"/>
      <c r="AX43" s="93"/>
      <c r="AY43" s="6"/>
      <c r="AZ43" s="93"/>
    </row>
    <row r="44" spans="2:52" ht="21.75" customHeight="1" x14ac:dyDescent="0.55000000000000004">
      <c r="B44" s="30" t="s">
        <v>194</v>
      </c>
      <c r="D44" s="93">
        <v>41000</v>
      </c>
      <c r="E44" s="6"/>
      <c r="F44" s="93">
        <v>6105256290</v>
      </c>
      <c r="G44" s="6"/>
      <c r="H44" s="93">
        <v>7334051197</v>
      </c>
      <c r="I44" s="6"/>
      <c r="J44" s="93">
        <v>-1228794907</v>
      </c>
      <c r="K44" s="6"/>
      <c r="L44" s="93">
        <v>41000</v>
      </c>
      <c r="M44" s="6"/>
      <c r="N44" s="93">
        <v>6105256290</v>
      </c>
      <c r="O44" s="6"/>
      <c r="P44" s="93">
        <v>7601003325</v>
      </c>
      <c r="Q44" s="6"/>
      <c r="R44" s="93">
        <v>-1495747035</v>
      </c>
      <c r="V44" s="48">
        <v>0</v>
      </c>
      <c r="AJ44" s="30"/>
      <c r="AL44" s="93"/>
      <c r="AM44" s="6"/>
      <c r="AN44" s="93"/>
      <c r="AO44" s="6"/>
      <c r="AP44" s="93"/>
      <c r="AQ44" s="6"/>
      <c r="AR44" s="93"/>
      <c r="AS44" s="6"/>
      <c r="AT44" s="93"/>
      <c r="AU44" s="6"/>
      <c r="AV44" s="93"/>
      <c r="AW44" s="6"/>
      <c r="AX44" s="93"/>
      <c r="AY44" s="6"/>
      <c r="AZ44" s="93"/>
    </row>
    <row r="45" spans="2:52" ht="21.75" customHeight="1" x14ac:dyDescent="0.55000000000000004">
      <c r="D45" s="93"/>
      <c r="E45" s="6"/>
      <c r="F45" s="93"/>
      <c r="G45" s="6"/>
      <c r="H45" s="93"/>
      <c r="I45" s="6"/>
      <c r="J45" s="93"/>
      <c r="K45" s="6"/>
      <c r="L45" s="93">
        <v>0</v>
      </c>
      <c r="M45" s="6"/>
      <c r="N45" s="93"/>
      <c r="O45" s="6"/>
      <c r="P45" s="93"/>
      <c r="Q45" s="6"/>
      <c r="R45" s="93"/>
      <c r="V45" s="48">
        <v>-2.8E-3</v>
      </c>
      <c r="AJ45" s="30"/>
      <c r="AL45" s="93"/>
      <c r="AM45" s="6"/>
      <c r="AN45" s="93"/>
      <c r="AO45" s="6"/>
      <c r="AP45" s="93"/>
      <c r="AQ45" s="6"/>
      <c r="AR45" s="93"/>
      <c r="AS45" s="6"/>
      <c r="AT45" s="93"/>
      <c r="AU45" s="6"/>
      <c r="AV45" s="93"/>
      <c r="AW45" s="6"/>
      <c r="AX45" s="93"/>
      <c r="AY45" s="6"/>
      <c r="AZ45" s="93"/>
    </row>
    <row r="46" spans="2:52" ht="21.75" thickBot="1" x14ac:dyDescent="0.6">
      <c r="B46" s="47" t="s">
        <v>84</v>
      </c>
      <c r="D46" s="94">
        <f>SUM(D10:D44)</f>
        <v>4236291</v>
      </c>
      <c r="E46" s="6"/>
      <c r="F46" s="94">
        <f>SUM(F10:F44)</f>
        <v>244670976094</v>
      </c>
      <c r="G46" s="6"/>
      <c r="H46" s="94">
        <f>SUM(H10:H44)</f>
        <v>241081937424</v>
      </c>
      <c r="I46" s="6"/>
      <c r="J46" s="94">
        <f>SUM(J10:J44)</f>
        <v>3589038680</v>
      </c>
      <c r="K46" s="6"/>
      <c r="L46" s="94">
        <f>SUM(L10:L45)</f>
        <v>4236291</v>
      </c>
      <c r="M46" s="6"/>
      <c r="N46" s="94">
        <f>SUM(N10:N44)</f>
        <v>244670976094</v>
      </c>
      <c r="O46" s="6"/>
      <c r="P46" s="94">
        <f>SUM(P10:P44)</f>
        <v>233120580317</v>
      </c>
      <c r="Q46" s="6"/>
      <c r="R46" s="94">
        <f>SUM(R10:R44)</f>
        <v>11550395785</v>
      </c>
      <c r="V46" s="48">
        <v>-6.1000000000000004E-3</v>
      </c>
      <c r="AJ46" s="30"/>
      <c r="AL46" s="93"/>
      <c r="AM46" s="6"/>
      <c r="AN46" s="93"/>
      <c r="AO46" s="6"/>
      <c r="AP46" s="93"/>
      <c r="AQ46" s="6"/>
      <c r="AR46" s="93"/>
      <c r="AS46" s="6"/>
      <c r="AT46" s="93"/>
      <c r="AU46" s="6"/>
      <c r="AV46" s="93"/>
      <c r="AW46" s="6"/>
      <c r="AX46" s="93"/>
      <c r="AY46" s="6"/>
      <c r="AZ46" s="93"/>
    </row>
    <row r="47" spans="2:52" ht="21.75" thickTop="1" x14ac:dyDescent="0.55000000000000004">
      <c r="AJ47" s="30"/>
      <c r="AL47" s="93"/>
      <c r="AM47" s="6"/>
      <c r="AN47" s="93"/>
      <c r="AO47" s="6"/>
      <c r="AP47" s="93"/>
      <c r="AQ47" s="6"/>
      <c r="AR47" s="93"/>
      <c r="AS47" s="6"/>
      <c r="AT47" s="93"/>
      <c r="AU47" s="6"/>
      <c r="AV47" s="93"/>
      <c r="AW47" s="6"/>
      <c r="AX47" s="93"/>
      <c r="AY47" s="6"/>
      <c r="AZ47" s="93"/>
    </row>
    <row r="48" spans="2:52" ht="30" x14ac:dyDescent="0.75">
      <c r="J48" s="58">
        <v>12</v>
      </c>
      <c r="L48" s="29"/>
      <c r="V48" s="4">
        <f>SUM(V10:V46)</f>
        <v>0.38339999999999996</v>
      </c>
      <c r="AJ48" s="30"/>
      <c r="AL48" s="93"/>
      <c r="AM48" s="6"/>
      <c r="AN48" s="93"/>
      <c r="AO48" s="6"/>
      <c r="AP48" s="93"/>
      <c r="AQ48" s="6"/>
      <c r="AR48" s="93"/>
      <c r="AS48" s="6"/>
      <c r="AT48" s="93"/>
      <c r="AU48" s="6"/>
      <c r="AV48" s="93"/>
      <c r="AW48" s="6"/>
      <c r="AX48" s="93"/>
      <c r="AY48" s="6"/>
      <c r="AZ48" s="93"/>
    </row>
    <row r="49" spans="36:52" x14ac:dyDescent="0.55000000000000004">
      <c r="AJ49" s="30"/>
      <c r="AL49" s="93"/>
      <c r="AM49" s="6"/>
      <c r="AN49" s="93"/>
      <c r="AO49" s="6"/>
      <c r="AP49" s="93"/>
      <c r="AQ49" s="6"/>
      <c r="AR49" s="93"/>
      <c r="AS49" s="6"/>
      <c r="AT49" s="93"/>
      <c r="AU49" s="6"/>
      <c r="AV49" s="93"/>
      <c r="AW49" s="6"/>
      <c r="AX49" s="93"/>
      <c r="AY49" s="6"/>
      <c r="AZ49" s="93"/>
    </row>
    <row r="50" spans="36:52" x14ac:dyDescent="0.55000000000000004">
      <c r="AJ50" s="30"/>
      <c r="AL50" s="93"/>
      <c r="AM50" s="6"/>
      <c r="AN50" s="93"/>
      <c r="AO50" s="6"/>
      <c r="AP50" s="93"/>
      <c r="AQ50" s="6"/>
      <c r="AR50" s="93"/>
      <c r="AS50" s="6"/>
      <c r="AT50" s="93"/>
      <c r="AU50" s="6"/>
      <c r="AV50" s="93"/>
      <c r="AW50" s="6"/>
      <c r="AX50" s="93"/>
      <c r="AY50" s="6"/>
      <c r="AZ50" s="93"/>
    </row>
    <row r="51" spans="36:52" x14ac:dyDescent="0.55000000000000004">
      <c r="AJ51" s="30"/>
      <c r="AL51" s="93"/>
      <c r="AM51" s="6"/>
      <c r="AN51" s="93"/>
      <c r="AO51" s="6"/>
      <c r="AP51" s="93"/>
      <c r="AQ51" s="6"/>
      <c r="AR51" s="93"/>
      <c r="AS51" s="6"/>
      <c r="AT51" s="93"/>
      <c r="AU51" s="6"/>
      <c r="AV51" s="93"/>
      <c r="AW51" s="6"/>
      <c r="AX51" s="93"/>
      <c r="AY51" s="6"/>
      <c r="AZ51" s="93"/>
    </row>
    <row r="52" spans="36:52" x14ac:dyDescent="0.55000000000000004">
      <c r="AJ52" s="30"/>
      <c r="AL52" s="93"/>
      <c r="AM52" s="6"/>
      <c r="AN52" s="93"/>
      <c r="AO52" s="6"/>
      <c r="AP52" s="93"/>
      <c r="AQ52" s="6"/>
      <c r="AR52" s="93"/>
      <c r="AS52" s="6"/>
      <c r="AT52" s="93"/>
      <c r="AU52" s="6"/>
      <c r="AV52" s="93"/>
      <c r="AW52" s="6"/>
      <c r="AX52" s="93"/>
      <c r="AY52" s="6"/>
      <c r="AZ52" s="93"/>
    </row>
    <row r="53" spans="36:52" x14ac:dyDescent="0.55000000000000004">
      <c r="AJ53" s="30"/>
      <c r="AL53" s="93"/>
      <c r="AM53" s="6"/>
      <c r="AN53" s="93"/>
      <c r="AO53" s="6"/>
      <c r="AP53" s="93"/>
      <c r="AQ53" s="6"/>
      <c r="AR53" s="93"/>
      <c r="AS53" s="6"/>
      <c r="AT53" s="93"/>
      <c r="AU53" s="6"/>
      <c r="AV53" s="93"/>
      <c r="AW53" s="6"/>
      <c r="AX53" s="93"/>
      <c r="AY53" s="6"/>
      <c r="AZ53" s="93"/>
    </row>
    <row r="54" spans="36:52" x14ac:dyDescent="0.55000000000000004">
      <c r="AJ54" s="30"/>
      <c r="AL54" s="93"/>
      <c r="AM54" s="6"/>
      <c r="AN54" s="93"/>
      <c r="AO54" s="6"/>
      <c r="AP54" s="93"/>
      <c r="AQ54" s="6"/>
      <c r="AR54" s="93"/>
      <c r="AS54" s="6"/>
      <c r="AT54" s="93"/>
      <c r="AU54" s="6"/>
      <c r="AV54" s="93"/>
      <c r="AW54" s="6"/>
      <c r="AX54" s="93"/>
      <c r="AY54" s="6"/>
      <c r="AZ54" s="93"/>
    </row>
    <row r="55" spans="36:52" x14ac:dyDescent="0.55000000000000004">
      <c r="AJ55" s="30"/>
      <c r="AL55" s="93"/>
      <c r="AM55" s="6"/>
      <c r="AN55" s="93"/>
      <c r="AO55" s="6"/>
      <c r="AP55" s="93"/>
      <c r="AQ55" s="6"/>
      <c r="AR55" s="93"/>
      <c r="AS55" s="6"/>
      <c r="AT55" s="93"/>
      <c r="AU55" s="6"/>
      <c r="AV55" s="93"/>
      <c r="AW55" s="6"/>
      <c r="AX55" s="93"/>
      <c r="AY55" s="6"/>
      <c r="AZ55" s="93"/>
    </row>
    <row r="56" spans="36:52" x14ac:dyDescent="0.55000000000000004">
      <c r="AJ56" s="30"/>
      <c r="AL56" s="93"/>
      <c r="AM56" s="6"/>
      <c r="AN56" s="93"/>
      <c r="AO56" s="6"/>
      <c r="AP56" s="93"/>
      <c r="AQ56" s="6"/>
      <c r="AR56" s="93"/>
      <c r="AS56" s="6"/>
      <c r="AT56" s="93"/>
      <c r="AU56" s="6"/>
      <c r="AV56" s="93"/>
      <c r="AW56" s="6"/>
      <c r="AX56" s="93"/>
      <c r="AY56" s="6"/>
      <c r="AZ56" s="93"/>
    </row>
    <row r="57" spans="36:52" x14ac:dyDescent="0.55000000000000004">
      <c r="AJ57" s="30"/>
      <c r="AL57" s="93"/>
      <c r="AM57" s="6"/>
      <c r="AN57" s="93"/>
      <c r="AO57" s="6"/>
      <c r="AP57" s="93"/>
      <c r="AQ57" s="6"/>
      <c r="AR57" s="93"/>
      <c r="AS57" s="6"/>
      <c r="AT57" s="93"/>
      <c r="AU57" s="6"/>
      <c r="AV57" s="93"/>
      <c r="AW57" s="6"/>
      <c r="AX57" s="93"/>
      <c r="AY57" s="6"/>
      <c r="AZ57" s="93"/>
    </row>
    <row r="58" spans="36:52" x14ac:dyDescent="0.55000000000000004">
      <c r="AJ58" s="30"/>
      <c r="AL58" s="93"/>
      <c r="AM58" s="6"/>
      <c r="AN58" s="93"/>
      <c r="AO58" s="6"/>
      <c r="AP58" s="93"/>
      <c r="AQ58" s="6"/>
      <c r="AR58" s="93"/>
      <c r="AS58" s="6"/>
      <c r="AT58" s="93"/>
      <c r="AU58" s="6"/>
      <c r="AV58" s="93"/>
      <c r="AW58" s="6"/>
      <c r="AX58" s="93"/>
      <c r="AY58" s="6"/>
      <c r="AZ58" s="93"/>
    </row>
    <row r="59" spans="36:52" x14ac:dyDescent="0.55000000000000004">
      <c r="AJ59" s="30"/>
      <c r="AL59" s="93"/>
      <c r="AM59" s="6"/>
      <c r="AN59" s="93"/>
      <c r="AO59" s="6"/>
      <c r="AP59" s="93"/>
      <c r="AQ59" s="6"/>
      <c r="AR59" s="93"/>
      <c r="AS59" s="6"/>
      <c r="AT59" s="93"/>
      <c r="AU59" s="6"/>
      <c r="AV59" s="93"/>
      <c r="AW59" s="6"/>
      <c r="AX59" s="93"/>
      <c r="AY59" s="6"/>
      <c r="AZ59" s="93"/>
    </row>
    <row r="60" spans="36:52" x14ac:dyDescent="0.55000000000000004">
      <c r="AJ60" s="30"/>
      <c r="AL60" s="93"/>
      <c r="AM60" s="6"/>
      <c r="AN60" s="93"/>
      <c r="AO60" s="6"/>
      <c r="AP60" s="93"/>
      <c r="AQ60" s="6"/>
      <c r="AR60" s="93"/>
      <c r="AS60" s="6"/>
      <c r="AT60" s="93"/>
      <c r="AU60" s="6"/>
      <c r="AV60" s="93"/>
      <c r="AW60" s="6"/>
      <c r="AX60" s="93"/>
      <c r="AY60" s="6"/>
      <c r="AZ60" s="93"/>
    </row>
    <row r="61" spans="36:52" x14ac:dyDescent="0.55000000000000004">
      <c r="AJ61" s="30"/>
      <c r="AL61" s="93"/>
      <c r="AM61" s="6"/>
      <c r="AN61" s="93"/>
      <c r="AO61" s="6"/>
      <c r="AP61" s="93"/>
      <c r="AQ61" s="6"/>
      <c r="AR61" s="93"/>
      <c r="AS61" s="6"/>
      <c r="AT61" s="93"/>
      <c r="AU61" s="6"/>
      <c r="AV61" s="93"/>
      <c r="AW61" s="6"/>
      <c r="AX61" s="93"/>
      <c r="AY61" s="6"/>
      <c r="AZ61" s="93"/>
    </row>
  </sheetData>
  <sortState xmlns:xlrd2="http://schemas.microsoft.com/office/spreadsheetml/2017/richdata2" ref="B10:R44">
    <sortCondition descending="1" ref="R10:R44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4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0"/>
  <sheetViews>
    <sheetView rightToLeft="1" view="pageBreakPreview" topLeftCell="A5" zoomScale="70" zoomScaleNormal="85" zoomScaleSheetLayoutView="70" workbookViewId="0">
      <selection activeCell="P29" sqref="P29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2:28" ht="30" x14ac:dyDescent="0.55000000000000004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2:28" ht="30" x14ac:dyDescent="0.55000000000000004">
      <c r="B4" s="147" t="s">
        <v>233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</row>
    <row r="6" spans="2:28" ht="30" x14ac:dyDescent="0.55000000000000004">
      <c r="B6" s="14" t="s">
        <v>120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77" t="s">
        <v>1</v>
      </c>
      <c r="D8" s="147" t="s">
        <v>50</v>
      </c>
      <c r="E8" s="147" t="s">
        <v>50</v>
      </c>
      <c r="F8" s="147" t="s">
        <v>50</v>
      </c>
      <c r="G8" s="147" t="s">
        <v>50</v>
      </c>
      <c r="H8" s="147" t="s">
        <v>50</v>
      </c>
      <c r="I8" s="147" t="s">
        <v>50</v>
      </c>
      <c r="J8" s="147" t="s">
        <v>50</v>
      </c>
      <c r="L8" s="147" t="s">
        <v>51</v>
      </c>
      <c r="M8" s="147" t="s">
        <v>51</v>
      </c>
      <c r="N8" s="147" t="s">
        <v>51</v>
      </c>
      <c r="O8" s="147" t="s">
        <v>51</v>
      </c>
      <c r="P8" s="147" t="s">
        <v>51</v>
      </c>
      <c r="Q8" s="147" t="s">
        <v>51</v>
      </c>
      <c r="R8" s="147" t="s">
        <v>51</v>
      </c>
    </row>
    <row r="9" spans="2:28" s="4" customFormat="1" ht="63" customHeight="1" x14ac:dyDescent="0.55000000000000004">
      <c r="B9" s="177" t="s">
        <v>1</v>
      </c>
      <c r="D9" s="150" t="s">
        <v>5</v>
      </c>
      <c r="E9" s="45"/>
      <c r="F9" s="150" t="s">
        <v>65</v>
      </c>
      <c r="G9" s="45"/>
      <c r="H9" s="150" t="s">
        <v>66</v>
      </c>
      <c r="I9" s="45"/>
      <c r="J9" s="150" t="s">
        <v>68</v>
      </c>
      <c r="L9" s="150" t="s">
        <v>5</v>
      </c>
      <c r="M9" s="45"/>
      <c r="N9" s="150" t="s">
        <v>65</v>
      </c>
      <c r="O9" s="45"/>
      <c r="P9" s="150" t="s">
        <v>66</v>
      </c>
      <c r="Q9" s="45"/>
      <c r="R9" s="150" t="s">
        <v>68</v>
      </c>
    </row>
    <row r="10" spans="2:28" x14ac:dyDescent="0.55000000000000004">
      <c r="B10" s="41" t="s">
        <v>181</v>
      </c>
      <c r="D10" s="9">
        <v>0</v>
      </c>
      <c r="F10" s="9">
        <v>0</v>
      </c>
      <c r="H10" s="9">
        <v>0</v>
      </c>
      <c r="J10" s="9">
        <v>0</v>
      </c>
      <c r="L10" s="9">
        <v>480610</v>
      </c>
      <c r="N10" s="9">
        <v>6779886340</v>
      </c>
      <c r="P10" s="9">
        <v>4605513574</v>
      </c>
      <c r="R10" s="9">
        <v>2174372766</v>
      </c>
      <c r="V10" s="127">
        <v>6.5500000000000003E-2</v>
      </c>
    </row>
    <row r="11" spans="2:28" x14ac:dyDescent="0.55000000000000004">
      <c r="B11" s="2" t="s">
        <v>193</v>
      </c>
      <c r="D11" s="3">
        <v>0</v>
      </c>
      <c r="F11" s="3">
        <v>0</v>
      </c>
      <c r="H11" s="3">
        <v>0</v>
      </c>
      <c r="J11" s="3">
        <v>0</v>
      </c>
      <c r="L11" s="3">
        <v>857261</v>
      </c>
      <c r="N11" s="3">
        <v>12308514933</v>
      </c>
      <c r="P11" s="3">
        <v>10643482110</v>
      </c>
      <c r="R11" s="3">
        <v>1665032823</v>
      </c>
      <c r="V11" s="127">
        <v>5.4600000000000003E-2</v>
      </c>
    </row>
    <row r="12" spans="2:28" x14ac:dyDescent="0.55000000000000004">
      <c r="B12" s="2" t="s">
        <v>205</v>
      </c>
      <c r="D12" s="3">
        <v>15600</v>
      </c>
      <c r="F12" s="3">
        <v>15600000000</v>
      </c>
      <c r="H12" s="3">
        <v>14967613381</v>
      </c>
      <c r="J12" s="3">
        <v>632386619</v>
      </c>
      <c r="L12" s="3">
        <v>15600</v>
      </c>
      <c r="N12" s="3">
        <v>15600000000</v>
      </c>
      <c r="P12" s="3">
        <v>14967613381</v>
      </c>
      <c r="R12" s="3">
        <v>632386619</v>
      </c>
      <c r="V12" s="127">
        <v>5.3400000000000003E-2</v>
      </c>
    </row>
    <row r="13" spans="2:28" x14ac:dyDescent="0.55000000000000004">
      <c r="B13" s="2" t="s">
        <v>101</v>
      </c>
      <c r="D13" s="3">
        <v>0</v>
      </c>
      <c r="F13" s="3">
        <v>0</v>
      </c>
      <c r="H13" s="3">
        <v>0</v>
      </c>
      <c r="J13" s="3">
        <v>0</v>
      </c>
      <c r="L13" s="3">
        <v>9800</v>
      </c>
      <c r="N13" s="3">
        <v>7039827802</v>
      </c>
      <c r="P13" s="3">
        <v>6717243909</v>
      </c>
      <c r="R13" s="3">
        <v>322583893</v>
      </c>
      <c r="V13" s="127">
        <v>4.36E-2</v>
      </c>
    </row>
    <row r="14" spans="2:28" x14ac:dyDescent="0.55000000000000004">
      <c r="B14" s="2" t="s">
        <v>203</v>
      </c>
      <c r="D14" s="3">
        <v>248147</v>
      </c>
      <c r="F14" s="3">
        <v>2545538224</v>
      </c>
      <c r="H14" s="3">
        <v>2247219013</v>
      </c>
      <c r="J14" s="3">
        <v>298319211</v>
      </c>
      <c r="L14" s="3">
        <v>248147</v>
      </c>
      <c r="N14" s="3">
        <v>2545538224</v>
      </c>
      <c r="P14" s="3">
        <v>2247219013</v>
      </c>
      <c r="R14" s="3">
        <v>298319211</v>
      </c>
      <c r="V14" s="127"/>
    </row>
    <row r="15" spans="2:28" x14ac:dyDescent="0.55000000000000004">
      <c r="B15" s="2" t="s">
        <v>182</v>
      </c>
      <c r="D15" s="3">
        <v>0</v>
      </c>
      <c r="F15" s="3">
        <v>0</v>
      </c>
      <c r="H15" s="3">
        <v>0</v>
      </c>
      <c r="J15" s="3">
        <v>0</v>
      </c>
      <c r="L15" s="3">
        <v>3000</v>
      </c>
      <c r="N15" s="3">
        <v>1745653548</v>
      </c>
      <c r="P15" s="3">
        <v>1589711813</v>
      </c>
      <c r="R15" s="3">
        <v>155941735</v>
      </c>
      <c r="V15" s="127"/>
    </row>
    <row r="16" spans="2:28" x14ac:dyDescent="0.55000000000000004">
      <c r="B16" s="2" t="s">
        <v>208</v>
      </c>
      <c r="D16" s="3">
        <v>0</v>
      </c>
      <c r="F16" s="3">
        <v>0</v>
      </c>
      <c r="H16" s="3">
        <v>0</v>
      </c>
      <c r="J16" s="3">
        <v>0</v>
      </c>
      <c r="L16" s="3">
        <v>7300</v>
      </c>
      <c r="N16" s="3">
        <v>7300000000</v>
      </c>
      <c r="P16" s="3">
        <v>7183921848</v>
      </c>
      <c r="R16" s="3">
        <v>116078152</v>
      </c>
      <c r="V16" s="127"/>
    </row>
    <row r="17" spans="2:22" x14ac:dyDescent="0.55000000000000004">
      <c r="B17" s="2" t="s">
        <v>210</v>
      </c>
      <c r="D17" s="3">
        <v>0</v>
      </c>
      <c r="F17" s="3">
        <v>0</v>
      </c>
      <c r="H17" s="3">
        <v>0</v>
      </c>
      <c r="J17" s="3">
        <v>0</v>
      </c>
      <c r="L17" s="3">
        <v>5000</v>
      </c>
      <c r="N17" s="3">
        <v>4474188907</v>
      </c>
      <c r="P17" s="3">
        <v>4375292877</v>
      </c>
      <c r="R17" s="3">
        <v>98896030</v>
      </c>
      <c r="V17" s="127"/>
    </row>
    <row r="18" spans="2:22" x14ac:dyDescent="0.55000000000000004">
      <c r="B18" s="2" t="s">
        <v>185</v>
      </c>
      <c r="D18" s="3">
        <v>0</v>
      </c>
      <c r="F18" s="3">
        <v>0</v>
      </c>
      <c r="H18" s="3">
        <v>0</v>
      </c>
      <c r="J18" s="3">
        <v>0</v>
      </c>
      <c r="L18" s="3">
        <v>3000</v>
      </c>
      <c r="N18" s="3">
        <v>1682574979</v>
      </c>
      <c r="P18" s="3">
        <v>1634703655</v>
      </c>
      <c r="R18" s="3">
        <v>47871324</v>
      </c>
      <c r="V18" s="127"/>
    </row>
    <row r="19" spans="2:22" x14ac:dyDescent="0.55000000000000004">
      <c r="B19" s="2" t="s">
        <v>98</v>
      </c>
      <c r="D19" s="3">
        <v>0</v>
      </c>
      <c r="F19" s="3">
        <v>0</v>
      </c>
      <c r="H19" s="3">
        <v>0</v>
      </c>
      <c r="J19" s="3">
        <v>0</v>
      </c>
      <c r="L19" s="3">
        <v>1400</v>
      </c>
      <c r="N19" s="3">
        <v>993819838</v>
      </c>
      <c r="P19" s="3">
        <v>964398754</v>
      </c>
      <c r="R19" s="3">
        <v>29421084</v>
      </c>
      <c r="V19" s="127"/>
    </row>
    <row r="20" spans="2:22" x14ac:dyDescent="0.55000000000000004">
      <c r="B20" s="2" t="s">
        <v>172</v>
      </c>
      <c r="D20" s="3">
        <v>0</v>
      </c>
      <c r="F20" s="3">
        <v>0</v>
      </c>
      <c r="H20" s="3">
        <v>0</v>
      </c>
      <c r="J20" s="3">
        <v>0</v>
      </c>
      <c r="L20" s="3">
        <v>500</v>
      </c>
      <c r="N20" s="3">
        <v>335489184</v>
      </c>
      <c r="P20" s="3">
        <v>326189109</v>
      </c>
      <c r="R20" s="3">
        <v>9300075</v>
      </c>
      <c r="V20" s="127"/>
    </row>
    <row r="21" spans="2:22" x14ac:dyDescent="0.55000000000000004">
      <c r="B21" s="2" t="s">
        <v>160</v>
      </c>
      <c r="D21" s="3">
        <v>600</v>
      </c>
      <c r="F21" s="3">
        <v>600000000</v>
      </c>
      <c r="H21" s="3">
        <v>591888700</v>
      </c>
      <c r="J21" s="3">
        <v>8111300</v>
      </c>
      <c r="L21" s="3">
        <v>600</v>
      </c>
      <c r="N21" s="3">
        <v>600000000</v>
      </c>
      <c r="P21" s="3">
        <v>591888700</v>
      </c>
      <c r="R21" s="3">
        <v>8111300</v>
      </c>
      <c r="V21" s="127">
        <v>2.8000000000000001E-2</v>
      </c>
    </row>
    <row r="22" spans="2:22" x14ac:dyDescent="0.55000000000000004">
      <c r="B22" s="2" t="s">
        <v>216</v>
      </c>
      <c r="D22" s="3">
        <v>200</v>
      </c>
      <c r="F22" s="3">
        <v>179561451</v>
      </c>
      <c r="H22" s="3">
        <v>172024168</v>
      </c>
      <c r="J22" s="3">
        <v>7537283</v>
      </c>
      <c r="L22" s="3">
        <v>200</v>
      </c>
      <c r="N22" s="3">
        <v>179561451</v>
      </c>
      <c r="P22" s="3">
        <v>172024168</v>
      </c>
      <c r="R22" s="3">
        <v>7537283</v>
      </c>
      <c r="V22" s="127"/>
    </row>
    <row r="23" spans="2:22" x14ac:dyDescent="0.55000000000000004">
      <c r="B23" s="2" t="s">
        <v>171</v>
      </c>
      <c r="D23" s="3">
        <v>0</v>
      </c>
      <c r="F23" s="3">
        <v>0</v>
      </c>
      <c r="H23" s="3">
        <v>0</v>
      </c>
      <c r="J23" s="3">
        <v>0</v>
      </c>
      <c r="L23" s="3">
        <v>60981</v>
      </c>
      <c r="N23" s="3">
        <v>849958463</v>
      </c>
      <c r="P23" s="3">
        <v>849866645</v>
      </c>
      <c r="R23" s="3">
        <v>91817</v>
      </c>
      <c r="V23" s="127"/>
    </row>
    <row r="24" spans="2:22" x14ac:dyDescent="0.55000000000000004">
      <c r="B24" s="2" t="s">
        <v>153</v>
      </c>
      <c r="D24" s="3">
        <v>1</v>
      </c>
      <c r="F24" s="3">
        <v>1</v>
      </c>
      <c r="H24" s="3">
        <v>9701</v>
      </c>
      <c r="J24" s="3">
        <v>-9700</v>
      </c>
      <c r="L24" s="3">
        <v>1</v>
      </c>
      <c r="N24" s="3">
        <v>1</v>
      </c>
      <c r="P24" s="3">
        <v>9701</v>
      </c>
      <c r="R24" s="3">
        <v>-9700</v>
      </c>
      <c r="V24" s="127"/>
    </row>
    <row r="25" spans="2:22" x14ac:dyDescent="0.55000000000000004">
      <c r="B25" s="2" t="s">
        <v>155</v>
      </c>
      <c r="D25" s="3">
        <v>5</v>
      </c>
      <c r="F25" s="3">
        <v>5</v>
      </c>
      <c r="H25" s="3">
        <v>19667</v>
      </c>
      <c r="J25" s="3">
        <v>-19662</v>
      </c>
      <c r="L25" s="3">
        <v>5</v>
      </c>
      <c r="N25" s="3">
        <v>5</v>
      </c>
      <c r="P25" s="3">
        <v>19667</v>
      </c>
      <c r="R25" s="3">
        <v>-19662</v>
      </c>
      <c r="V25" s="127"/>
    </row>
    <row r="26" spans="2:22" x14ac:dyDescent="0.55000000000000004">
      <c r="B26" s="2" t="s">
        <v>156</v>
      </c>
      <c r="D26" s="3">
        <v>81852</v>
      </c>
      <c r="F26" s="3">
        <v>5656887860</v>
      </c>
      <c r="H26" s="3">
        <v>5914420370</v>
      </c>
      <c r="J26" s="3">
        <v>-257532510</v>
      </c>
      <c r="L26" s="3">
        <v>81852</v>
      </c>
      <c r="N26" s="3">
        <v>5656887860</v>
      </c>
      <c r="P26" s="3">
        <v>5914420370</v>
      </c>
      <c r="R26" s="3">
        <v>-257532510</v>
      </c>
      <c r="V26" s="127"/>
    </row>
    <row r="27" spans="2:22" x14ac:dyDescent="0.55000000000000004">
      <c r="D27" s="3"/>
      <c r="F27" s="3"/>
      <c r="H27" s="3"/>
      <c r="J27" s="3"/>
      <c r="L27" s="3"/>
      <c r="N27" s="3"/>
      <c r="P27" s="3"/>
      <c r="R27" s="3"/>
    </row>
    <row r="28" spans="2:22" ht="21.75" thickBot="1" x14ac:dyDescent="0.6">
      <c r="B28" s="32" t="s">
        <v>84</v>
      </c>
      <c r="D28" s="10">
        <f>SUM(D10:D27)</f>
        <v>346405</v>
      </c>
      <c r="E28" s="10">
        <f t="shared" ref="E28:Q28" si="0">SUM(E10:E21)</f>
        <v>0</v>
      </c>
      <c r="F28" s="10">
        <f>SUM(F10:F27)</f>
        <v>24581987541</v>
      </c>
      <c r="G28" s="10">
        <f t="shared" si="0"/>
        <v>0</v>
      </c>
      <c r="H28" s="10">
        <f>SUM(H10:H27)</f>
        <v>23893195000</v>
      </c>
      <c r="I28" s="10">
        <f t="shared" si="0"/>
        <v>0</v>
      </c>
      <c r="J28" s="10">
        <f>SUM(J10:J27)</f>
        <v>688792541</v>
      </c>
      <c r="K28" s="10">
        <f t="shared" si="0"/>
        <v>0</v>
      </c>
      <c r="L28" s="10">
        <f>SUM(L10:L27)</f>
        <v>1775257</v>
      </c>
      <c r="M28" s="10">
        <f t="shared" si="0"/>
        <v>0</v>
      </c>
      <c r="N28" s="10">
        <f>SUM(N10:N27)</f>
        <v>68091901535</v>
      </c>
      <c r="O28" s="10">
        <f t="shared" si="0"/>
        <v>0</v>
      </c>
      <c r="P28" s="10">
        <f>SUM(P10:P27)</f>
        <v>62783519294</v>
      </c>
      <c r="Q28" s="10">
        <f t="shared" si="0"/>
        <v>0</v>
      </c>
      <c r="R28" s="10">
        <f>SUM(R10:R27)</f>
        <v>5308382240</v>
      </c>
    </row>
    <row r="29" spans="2:22" ht="21.75" thickTop="1" x14ac:dyDescent="0.55000000000000004"/>
    <row r="30" spans="2:22" ht="26.25" x14ac:dyDescent="0.65">
      <c r="J30" s="27">
        <v>13</v>
      </c>
    </row>
  </sheetData>
  <sortState xmlns:xlrd2="http://schemas.microsoft.com/office/spreadsheetml/2017/richdata2" ref="B10:R21">
    <sortCondition descending="1" ref="R10:R21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8"/>
  <sheetViews>
    <sheetView rightToLeft="1" view="pageBreakPreview" topLeftCell="A5" zoomScale="60" zoomScaleNormal="70" workbookViewId="0">
      <selection activeCell="R32" sqref="R3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7"/>
      <c r="R2" s="17"/>
      <c r="S2" s="17"/>
      <c r="T2" s="17"/>
      <c r="U2" s="17"/>
    </row>
    <row r="3" spans="2:28" ht="30" x14ac:dyDescent="0.6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7"/>
      <c r="R3" s="17"/>
    </row>
    <row r="4" spans="2:28" ht="30" x14ac:dyDescent="0.6">
      <c r="B4" s="147" t="s">
        <v>233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121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48" t="s">
        <v>52</v>
      </c>
      <c r="D7" s="149" t="s">
        <v>50</v>
      </c>
      <c r="E7" s="149" t="s">
        <v>50</v>
      </c>
      <c r="F7" s="149" t="s">
        <v>50</v>
      </c>
      <c r="G7" s="149" t="s">
        <v>50</v>
      </c>
      <c r="H7" s="149" t="s">
        <v>50</v>
      </c>
      <c r="I7" s="149" t="s">
        <v>50</v>
      </c>
      <c r="J7" s="149" t="s">
        <v>50</v>
      </c>
      <c r="L7" s="149" t="s">
        <v>51</v>
      </c>
      <c r="M7" s="149" t="s">
        <v>51</v>
      </c>
      <c r="N7" s="149" t="s">
        <v>51</v>
      </c>
      <c r="O7" s="149" t="s">
        <v>51</v>
      </c>
      <c r="P7" s="149" t="s">
        <v>51</v>
      </c>
      <c r="Q7" s="149" t="s">
        <v>51</v>
      </c>
      <c r="R7" s="149" t="s">
        <v>51</v>
      </c>
    </row>
    <row r="8" spans="2:28" s="49" customFormat="1" ht="48" customHeight="1" x14ac:dyDescent="0.75">
      <c r="B8" s="148" t="s">
        <v>52</v>
      </c>
      <c r="D8" s="189" t="s">
        <v>73</v>
      </c>
      <c r="E8" s="50"/>
      <c r="F8" s="189" t="s">
        <v>70</v>
      </c>
      <c r="G8" s="50"/>
      <c r="H8" s="189" t="s">
        <v>71</v>
      </c>
      <c r="I8" s="50"/>
      <c r="J8" s="189" t="s">
        <v>74</v>
      </c>
      <c r="L8" s="189" t="s">
        <v>73</v>
      </c>
      <c r="M8" s="50"/>
      <c r="N8" s="189" t="s">
        <v>70</v>
      </c>
      <c r="O8" s="50"/>
      <c r="P8" s="189" t="s">
        <v>71</v>
      </c>
      <c r="Q8" s="50"/>
      <c r="R8" s="189" t="s">
        <v>74</v>
      </c>
    </row>
    <row r="9" spans="2:28" ht="21.75" x14ac:dyDescent="0.6">
      <c r="B9" s="45" t="s">
        <v>182</v>
      </c>
      <c r="C9" s="4"/>
      <c r="D9" s="92">
        <v>0</v>
      </c>
      <c r="E9" s="6"/>
      <c r="F9" s="92">
        <v>3186307777</v>
      </c>
      <c r="G9" s="6"/>
      <c r="H9" s="92">
        <v>0</v>
      </c>
      <c r="I9" s="6"/>
      <c r="J9" s="92">
        <v>3186307777</v>
      </c>
      <c r="K9" s="6"/>
      <c r="L9" s="92">
        <v>0</v>
      </c>
      <c r="M9" s="6"/>
      <c r="N9" s="92">
        <v>6320807072</v>
      </c>
      <c r="O9" s="6"/>
      <c r="P9" s="92">
        <v>155941735</v>
      </c>
      <c r="Q9" s="4"/>
      <c r="R9" s="92">
        <v>6476748807</v>
      </c>
    </row>
    <row r="10" spans="2:28" ht="21.75" x14ac:dyDescent="0.6">
      <c r="B10" s="4" t="s">
        <v>157</v>
      </c>
      <c r="C10" s="4"/>
      <c r="D10" s="93">
        <v>590194264</v>
      </c>
      <c r="E10" s="6"/>
      <c r="F10" s="93">
        <v>2069256480</v>
      </c>
      <c r="G10" s="6"/>
      <c r="H10" s="93">
        <v>0</v>
      </c>
      <c r="I10" s="6"/>
      <c r="J10" s="93">
        <v>2659450744</v>
      </c>
      <c r="K10" s="6"/>
      <c r="L10" s="93">
        <v>1917841370</v>
      </c>
      <c r="M10" s="6"/>
      <c r="N10" s="93">
        <v>1713394991</v>
      </c>
      <c r="O10" s="6"/>
      <c r="P10" s="93">
        <v>0</v>
      </c>
      <c r="Q10" s="4"/>
      <c r="R10" s="93">
        <v>3631236361</v>
      </c>
      <c r="V10" s="131">
        <v>6.5500000000000003E-2</v>
      </c>
    </row>
    <row r="11" spans="2:28" ht="21.75" x14ac:dyDescent="0.6">
      <c r="B11" s="4" t="s">
        <v>185</v>
      </c>
      <c r="C11" s="4"/>
      <c r="D11" s="93">
        <v>0</v>
      </c>
      <c r="E11" s="6"/>
      <c r="F11" s="93">
        <v>724726220</v>
      </c>
      <c r="G11" s="6"/>
      <c r="H11" s="93">
        <v>0</v>
      </c>
      <c r="I11" s="6"/>
      <c r="J11" s="93">
        <v>724726220</v>
      </c>
      <c r="K11" s="6"/>
      <c r="L11" s="93">
        <v>0</v>
      </c>
      <c r="M11" s="6"/>
      <c r="N11" s="93">
        <v>833977725</v>
      </c>
      <c r="O11" s="6"/>
      <c r="P11" s="93">
        <v>47871324</v>
      </c>
      <c r="Q11" s="4"/>
      <c r="R11" s="93">
        <v>881849049</v>
      </c>
      <c r="V11" s="131">
        <v>5.4600000000000003E-2</v>
      </c>
    </row>
    <row r="12" spans="2:28" ht="21.75" x14ac:dyDescent="0.6">
      <c r="B12" s="4" t="s">
        <v>205</v>
      </c>
      <c r="C12" s="4"/>
      <c r="D12" s="93">
        <v>0</v>
      </c>
      <c r="E12" s="6"/>
      <c r="F12" s="93">
        <v>0</v>
      </c>
      <c r="G12" s="6"/>
      <c r="H12" s="93">
        <v>632386619</v>
      </c>
      <c r="I12" s="6"/>
      <c r="J12" s="93">
        <v>632386619</v>
      </c>
      <c r="K12" s="6"/>
      <c r="L12" s="93">
        <v>0</v>
      </c>
      <c r="M12" s="6"/>
      <c r="N12" s="93">
        <v>0</v>
      </c>
      <c r="O12" s="6"/>
      <c r="P12" s="93">
        <v>632386619</v>
      </c>
      <c r="Q12" s="4"/>
      <c r="R12" s="93">
        <v>632386619</v>
      </c>
      <c r="V12" s="131">
        <v>5.3400000000000003E-2</v>
      </c>
    </row>
    <row r="13" spans="2:28" ht="21.75" x14ac:dyDescent="0.6">
      <c r="B13" s="4" t="s">
        <v>104</v>
      </c>
      <c r="C13" s="4"/>
      <c r="D13" s="93">
        <v>121038258</v>
      </c>
      <c r="E13" s="6"/>
      <c r="F13" s="93">
        <v>421675557</v>
      </c>
      <c r="G13" s="6"/>
      <c r="H13" s="93">
        <v>0</v>
      </c>
      <c r="I13" s="6"/>
      <c r="J13" s="93">
        <v>542713815</v>
      </c>
      <c r="K13" s="6"/>
      <c r="L13" s="93">
        <v>351927204</v>
      </c>
      <c r="M13" s="6"/>
      <c r="N13" s="93">
        <v>221711807</v>
      </c>
      <c r="O13" s="6"/>
      <c r="P13" s="93">
        <v>0</v>
      </c>
      <c r="Q13" s="4"/>
      <c r="R13" s="93">
        <v>573639011</v>
      </c>
      <c r="V13" s="131">
        <v>4.36E-2</v>
      </c>
    </row>
    <row r="14" spans="2:28" ht="21.75" x14ac:dyDescent="0.6">
      <c r="B14" s="4" t="s">
        <v>162</v>
      </c>
      <c r="C14" s="4"/>
      <c r="D14" s="93">
        <v>108468536</v>
      </c>
      <c r="E14" s="6"/>
      <c r="F14" s="93">
        <v>363397322</v>
      </c>
      <c r="G14" s="6"/>
      <c r="H14" s="93">
        <v>0</v>
      </c>
      <c r="I14" s="6"/>
      <c r="J14" s="93">
        <v>471865858</v>
      </c>
      <c r="K14" s="6"/>
      <c r="L14" s="93">
        <v>323155341</v>
      </c>
      <c r="M14" s="6"/>
      <c r="N14" s="93">
        <v>239594165</v>
      </c>
      <c r="O14" s="6"/>
      <c r="P14" s="93">
        <v>0</v>
      </c>
      <c r="Q14" s="4"/>
      <c r="R14" s="93">
        <v>562749506</v>
      </c>
      <c r="V14" s="131">
        <v>2.8000000000000001E-2</v>
      </c>
    </row>
    <row r="15" spans="2:28" ht="21.75" x14ac:dyDescent="0.6">
      <c r="B15" s="4" t="s">
        <v>101</v>
      </c>
      <c r="C15" s="4"/>
      <c r="D15" s="93">
        <v>0</v>
      </c>
      <c r="E15" s="6"/>
      <c r="F15" s="93">
        <v>-80221842</v>
      </c>
      <c r="G15" s="6"/>
      <c r="H15" s="93">
        <v>0</v>
      </c>
      <c r="I15" s="6"/>
      <c r="J15" s="93">
        <v>-80221842</v>
      </c>
      <c r="K15" s="6"/>
      <c r="L15" s="93">
        <v>0</v>
      </c>
      <c r="M15" s="6"/>
      <c r="N15" s="93">
        <v>-80397493</v>
      </c>
      <c r="O15" s="6"/>
      <c r="P15" s="93">
        <v>322583893</v>
      </c>
      <c r="Q15" s="4"/>
      <c r="R15" s="93">
        <v>242186400</v>
      </c>
      <c r="V15" s="131">
        <v>2.2200000000000001E-2</v>
      </c>
    </row>
    <row r="16" spans="2:28" ht="21.75" x14ac:dyDescent="0.6">
      <c r="B16" s="4" t="s">
        <v>99</v>
      </c>
      <c r="C16" s="4"/>
      <c r="D16" s="93">
        <v>0</v>
      </c>
      <c r="E16" s="6"/>
      <c r="F16" s="93">
        <v>593067081</v>
      </c>
      <c r="G16" s="6"/>
      <c r="H16" s="93">
        <v>0</v>
      </c>
      <c r="I16" s="6"/>
      <c r="J16" s="93">
        <v>593067081</v>
      </c>
      <c r="K16" s="6"/>
      <c r="L16" s="93">
        <v>0</v>
      </c>
      <c r="M16" s="6"/>
      <c r="N16" s="93">
        <v>221353370</v>
      </c>
      <c r="O16" s="6"/>
      <c r="P16" s="93">
        <v>0</v>
      </c>
      <c r="Q16" s="4"/>
      <c r="R16" s="93">
        <v>221353370</v>
      </c>
      <c r="V16" s="131">
        <v>1.9199999999999998E-2</v>
      </c>
    </row>
    <row r="17" spans="2:22" ht="21.75" x14ac:dyDescent="0.6">
      <c r="B17" s="4" t="s">
        <v>188</v>
      </c>
      <c r="C17" s="4"/>
      <c r="D17" s="93">
        <v>0</v>
      </c>
      <c r="E17" s="6"/>
      <c r="F17" s="93">
        <v>238326795</v>
      </c>
      <c r="G17" s="6"/>
      <c r="H17" s="93">
        <v>0</v>
      </c>
      <c r="I17" s="6"/>
      <c r="J17" s="93">
        <v>238326795</v>
      </c>
      <c r="K17" s="6"/>
      <c r="L17" s="93">
        <v>0</v>
      </c>
      <c r="M17" s="6"/>
      <c r="N17" s="93">
        <v>154447001</v>
      </c>
      <c r="O17" s="6"/>
      <c r="P17" s="93">
        <v>0</v>
      </c>
      <c r="Q17" s="4"/>
      <c r="R17" s="93">
        <v>154447001</v>
      </c>
      <c r="V17" s="131">
        <v>1.38E-2</v>
      </c>
    </row>
    <row r="18" spans="2:22" ht="21.75" x14ac:dyDescent="0.6">
      <c r="B18" s="4" t="s">
        <v>210</v>
      </c>
      <c r="C18" s="4"/>
      <c r="D18" s="93">
        <v>0</v>
      </c>
      <c r="E18" s="6"/>
      <c r="F18" s="93">
        <v>31834586</v>
      </c>
      <c r="G18" s="6"/>
      <c r="H18" s="93">
        <v>0</v>
      </c>
      <c r="I18" s="6"/>
      <c r="J18" s="93">
        <v>31834586</v>
      </c>
      <c r="K18" s="6"/>
      <c r="L18" s="93">
        <v>0</v>
      </c>
      <c r="M18" s="6"/>
      <c r="N18" s="93">
        <v>31834586</v>
      </c>
      <c r="O18" s="6"/>
      <c r="P18" s="93">
        <v>98896030</v>
      </c>
      <c r="Q18" s="4"/>
      <c r="R18" s="93">
        <v>130730616</v>
      </c>
      <c r="V18" s="131">
        <v>1.32E-2</v>
      </c>
    </row>
    <row r="19" spans="2:22" ht="21.75" x14ac:dyDescent="0.6">
      <c r="B19" s="4" t="s">
        <v>208</v>
      </c>
      <c r="C19" s="4"/>
      <c r="D19" s="93">
        <v>0</v>
      </c>
      <c r="E19" s="6"/>
      <c r="F19" s="93">
        <v>0</v>
      </c>
      <c r="G19" s="6"/>
      <c r="H19" s="93">
        <v>0</v>
      </c>
      <c r="I19" s="6"/>
      <c r="J19" s="93">
        <v>0</v>
      </c>
      <c r="K19" s="6"/>
      <c r="L19" s="93">
        <v>0</v>
      </c>
      <c r="M19" s="6"/>
      <c r="N19" s="93">
        <v>0</v>
      </c>
      <c r="O19" s="6"/>
      <c r="P19" s="93">
        <v>116078152</v>
      </c>
      <c r="Q19" s="4"/>
      <c r="R19" s="93">
        <v>116078152</v>
      </c>
      <c r="V19" s="131">
        <v>1.21E-2</v>
      </c>
    </row>
    <row r="20" spans="2:22" ht="21.75" x14ac:dyDescent="0.6">
      <c r="B20" s="4" t="s">
        <v>239</v>
      </c>
      <c r="C20" s="4"/>
      <c r="D20" s="93">
        <v>0</v>
      </c>
      <c r="E20" s="6"/>
      <c r="F20" s="93">
        <v>92037120</v>
      </c>
      <c r="G20" s="6"/>
      <c r="H20" s="93">
        <v>0</v>
      </c>
      <c r="I20" s="6"/>
      <c r="J20" s="93">
        <v>92037120</v>
      </c>
      <c r="K20" s="6"/>
      <c r="L20" s="93">
        <v>0</v>
      </c>
      <c r="M20" s="6"/>
      <c r="N20" s="93">
        <v>92037120</v>
      </c>
      <c r="O20" s="6"/>
      <c r="P20" s="93">
        <v>0</v>
      </c>
      <c r="Q20" s="4"/>
      <c r="R20" s="93">
        <v>92037120</v>
      </c>
      <c r="V20" s="131">
        <v>1.14E-2</v>
      </c>
    </row>
    <row r="21" spans="2:22" ht="21.75" x14ac:dyDescent="0.6">
      <c r="B21" s="4" t="s">
        <v>237</v>
      </c>
      <c r="C21" s="4"/>
      <c r="D21" s="93">
        <v>0</v>
      </c>
      <c r="E21" s="6"/>
      <c r="F21" s="93">
        <v>81707686</v>
      </c>
      <c r="G21" s="6"/>
      <c r="H21" s="93">
        <v>0</v>
      </c>
      <c r="I21" s="6"/>
      <c r="J21" s="93">
        <v>81707686</v>
      </c>
      <c r="K21" s="6"/>
      <c r="L21" s="93">
        <v>0</v>
      </c>
      <c r="M21" s="6"/>
      <c r="N21" s="93">
        <v>81707686</v>
      </c>
      <c r="O21" s="6"/>
      <c r="P21" s="93">
        <v>0</v>
      </c>
      <c r="Q21" s="4"/>
      <c r="R21" s="93">
        <v>81707686</v>
      </c>
      <c r="V21" s="131">
        <v>8.8999999999999999E-3</v>
      </c>
    </row>
    <row r="22" spans="2:22" ht="21.75" x14ac:dyDescent="0.6">
      <c r="B22" s="4" t="s">
        <v>198</v>
      </c>
      <c r="C22" s="4"/>
      <c r="D22" s="93">
        <v>0</v>
      </c>
      <c r="E22" s="6"/>
      <c r="F22" s="93">
        <v>328976762</v>
      </c>
      <c r="G22" s="6"/>
      <c r="H22" s="93">
        <v>0</v>
      </c>
      <c r="I22" s="6"/>
      <c r="J22" s="93">
        <v>328976762</v>
      </c>
      <c r="K22" s="6"/>
      <c r="L22" s="93">
        <v>0</v>
      </c>
      <c r="M22" s="6"/>
      <c r="N22" s="93">
        <v>62565612</v>
      </c>
      <c r="O22" s="6"/>
      <c r="P22" s="93">
        <v>0</v>
      </c>
      <c r="Q22" s="4"/>
      <c r="R22" s="93">
        <v>62565612</v>
      </c>
      <c r="V22" s="131">
        <v>8.3999999999999995E-3</v>
      </c>
    </row>
    <row r="23" spans="2:22" ht="21.75" x14ac:dyDescent="0.6">
      <c r="B23" s="4" t="s">
        <v>151</v>
      </c>
      <c r="C23" s="4"/>
      <c r="D23" s="93">
        <v>0</v>
      </c>
      <c r="E23" s="6"/>
      <c r="F23" s="93">
        <v>143130053</v>
      </c>
      <c r="G23" s="6"/>
      <c r="H23" s="93">
        <v>0</v>
      </c>
      <c r="I23" s="6"/>
      <c r="J23" s="93">
        <v>143130053</v>
      </c>
      <c r="K23" s="6"/>
      <c r="L23" s="93">
        <v>0</v>
      </c>
      <c r="M23" s="6"/>
      <c r="N23" s="93">
        <v>50118915</v>
      </c>
      <c r="O23" s="6"/>
      <c r="P23" s="93">
        <v>0</v>
      </c>
      <c r="Q23" s="4"/>
      <c r="R23" s="93">
        <v>50118915</v>
      </c>
      <c r="V23" s="131">
        <v>7.9000000000000008E-3</v>
      </c>
    </row>
    <row r="24" spans="2:22" ht="21.75" x14ac:dyDescent="0.6">
      <c r="B24" s="4" t="s">
        <v>160</v>
      </c>
      <c r="C24" s="4"/>
      <c r="D24" s="93">
        <v>966676</v>
      </c>
      <c r="E24" s="6"/>
      <c r="F24" s="93">
        <v>0</v>
      </c>
      <c r="G24" s="6"/>
      <c r="H24" s="93">
        <v>8111300</v>
      </c>
      <c r="I24" s="6"/>
      <c r="J24" s="93">
        <v>9077976</v>
      </c>
      <c r="K24" s="6"/>
      <c r="L24" s="93">
        <v>20348385</v>
      </c>
      <c r="M24" s="6"/>
      <c r="N24" s="93">
        <v>0</v>
      </c>
      <c r="O24" s="6"/>
      <c r="P24" s="93">
        <v>8111300</v>
      </c>
      <c r="Q24" s="4"/>
      <c r="R24" s="93">
        <v>28459685</v>
      </c>
      <c r="V24" s="131">
        <v>7.7999999999999996E-3</v>
      </c>
    </row>
    <row r="25" spans="2:22" ht="21.75" x14ac:dyDescent="0.6">
      <c r="B25" s="4" t="s">
        <v>98</v>
      </c>
      <c r="C25" s="4"/>
      <c r="D25" s="93">
        <v>0</v>
      </c>
      <c r="E25" s="6"/>
      <c r="F25" s="93">
        <v>-6748023</v>
      </c>
      <c r="G25" s="6"/>
      <c r="H25" s="93">
        <v>0</v>
      </c>
      <c r="I25" s="6"/>
      <c r="J25" s="93">
        <v>-6748023</v>
      </c>
      <c r="K25" s="6"/>
      <c r="L25" s="93">
        <v>0</v>
      </c>
      <c r="M25" s="6"/>
      <c r="N25" s="93">
        <v>-6748023</v>
      </c>
      <c r="O25" s="6"/>
      <c r="P25" s="93">
        <v>29421084</v>
      </c>
      <c r="Q25" s="4"/>
      <c r="R25" s="93">
        <v>22673061</v>
      </c>
      <c r="V25" s="131"/>
    </row>
    <row r="26" spans="2:22" ht="21.75" x14ac:dyDescent="0.6">
      <c r="B26" s="4" t="s">
        <v>103</v>
      </c>
      <c r="C26" s="4"/>
      <c r="D26" s="93">
        <v>0</v>
      </c>
      <c r="E26" s="6"/>
      <c r="F26" s="93">
        <v>63379811</v>
      </c>
      <c r="G26" s="6"/>
      <c r="H26" s="93">
        <v>0</v>
      </c>
      <c r="I26" s="6"/>
      <c r="J26" s="93">
        <v>63379811</v>
      </c>
      <c r="K26" s="6"/>
      <c r="L26" s="93">
        <v>0</v>
      </c>
      <c r="M26" s="6"/>
      <c r="N26" s="93">
        <v>18447130</v>
      </c>
      <c r="O26" s="6"/>
      <c r="P26" s="93">
        <v>0</v>
      </c>
      <c r="Q26" s="4"/>
      <c r="R26" s="93">
        <v>18447130</v>
      </c>
      <c r="V26" s="131"/>
    </row>
    <row r="27" spans="2:22" ht="21.75" x14ac:dyDescent="0.6">
      <c r="B27" s="4" t="s">
        <v>172</v>
      </c>
      <c r="C27" s="4"/>
      <c r="D27" s="93">
        <v>0</v>
      </c>
      <c r="E27" s="6"/>
      <c r="F27" s="93">
        <v>0</v>
      </c>
      <c r="G27" s="6"/>
      <c r="H27" s="93">
        <v>0</v>
      </c>
      <c r="I27" s="6"/>
      <c r="J27" s="93">
        <v>0</v>
      </c>
      <c r="K27" s="6"/>
      <c r="L27" s="93">
        <v>0</v>
      </c>
      <c r="M27" s="6"/>
      <c r="N27" s="93">
        <v>0</v>
      </c>
      <c r="O27" s="6"/>
      <c r="P27" s="93">
        <v>9300075</v>
      </c>
      <c r="Q27" s="4"/>
      <c r="R27" s="93">
        <v>9300075</v>
      </c>
      <c r="V27" s="131"/>
    </row>
    <row r="28" spans="2:22" ht="21.75" x14ac:dyDescent="0.6">
      <c r="B28" s="4" t="s">
        <v>216</v>
      </c>
      <c r="C28" s="4"/>
      <c r="D28" s="93">
        <v>0</v>
      </c>
      <c r="E28" s="6"/>
      <c r="F28" s="93">
        <v>0</v>
      </c>
      <c r="G28" s="6"/>
      <c r="H28" s="93">
        <v>7537283</v>
      </c>
      <c r="I28" s="6"/>
      <c r="J28" s="93">
        <v>7537283</v>
      </c>
      <c r="K28" s="6"/>
      <c r="L28" s="93">
        <v>0</v>
      </c>
      <c r="M28" s="6"/>
      <c r="N28" s="93">
        <v>0</v>
      </c>
      <c r="O28" s="6"/>
      <c r="P28" s="93">
        <v>7537283</v>
      </c>
      <c r="Q28" s="4"/>
      <c r="R28" s="93">
        <v>7537283</v>
      </c>
      <c r="V28" s="131">
        <v>6.6E-3</v>
      </c>
    </row>
    <row r="29" spans="2:22" ht="21.75" x14ac:dyDescent="0.6">
      <c r="B29" s="4" t="s">
        <v>242</v>
      </c>
      <c r="C29" s="4"/>
      <c r="D29" s="93">
        <v>0</v>
      </c>
      <c r="E29" s="6"/>
      <c r="F29" s="93">
        <v>-6653803</v>
      </c>
      <c r="G29" s="6"/>
      <c r="H29" s="93">
        <v>0</v>
      </c>
      <c r="I29" s="6"/>
      <c r="J29" s="93">
        <v>-6653803</v>
      </c>
      <c r="K29" s="6"/>
      <c r="L29" s="93">
        <v>0</v>
      </c>
      <c r="M29" s="6"/>
      <c r="N29" s="93">
        <v>-6653803</v>
      </c>
      <c r="O29" s="6"/>
      <c r="P29" s="93">
        <v>0</v>
      </c>
      <c r="Q29" s="4"/>
      <c r="R29" s="93">
        <v>-6653803</v>
      </c>
      <c r="V29" s="131">
        <v>5.1000000000000004E-3</v>
      </c>
    </row>
    <row r="30" spans="2:22" ht="21.75" x14ac:dyDescent="0.6">
      <c r="B30" s="4" t="s">
        <v>214</v>
      </c>
      <c r="C30" s="4"/>
      <c r="D30" s="93">
        <v>0</v>
      </c>
      <c r="E30" s="6"/>
      <c r="F30" s="93">
        <v>-296290462</v>
      </c>
      <c r="G30" s="6"/>
      <c r="H30" s="93">
        <v>0</v>
      </c>
      <c r="I30" s="6"/>
      <c r="J30" s="93">
        <v>-296290462</v>
      </c>
      <c r="K30" s="6"/>
      <c r="L30" s="93">
        <v>0</v>
      </c>
      <c r="M30" s="6"/>
      <c r="N30" s="93">
        <v>-339894912</v>
      </c>
      <c r="O30" s="6"/>
      <c r="P30" s="93">
        <v>0</v>
      </c>
      <c r="Q30" s="4"/>
      <c r="R30" s="93">
        <v>-339894912</v>
      </c>
      <c r="V30" s="131">
        <v>4.1000000000000003E-3</v>
      </c>
    </row>
    <row r="31" spans="2:22" ht="21.75" x14ac:dyDescent="0.6">
      <c r="B31" s="4"/>
      <c r="C31" s="4"/>
      <c r="D31" s="93"/>
      <c r="E31" s="6"/>
      <c r="F31" s="93"/>
      <c r="G31" s="6"/>
      <c r="H31" s="93"/>
      <c r="I31" s="6"/>
      <c r="J31" s="93"/>
      <c r="K31" s="6"/>
      <c r="L31" s="93">
        <v>0</v>
      </c>
      <c r="M31" s="6"/>
      <c r="N31" s="93"/>
      <c r="O31" s="6"/>
      <c r="P31" s="93"/>
      <c r="Q31" s="4"/>
      <c r="R31" s="93"/>
      <c r="V31" s="131">
        <v>0</v>
      </c>
    </row>
    <row r="32" spans="2:22" ht="24.75" thickBot="1" x14ac:dyDescent="0.65">
      <c r="B32" s="26" t="s">
        <v>84</v>
      </c>
      <c r="D32" s="95">
        <f>SUM(D9:D30)</f>
        <v>820667734</v>
      </c>
      <c r="E32" s="95">
        <f t="shared" ref="E32:K32" si="0">SUM(E9:E30)</f>
        <v>0</v>
      </c>
      <c r="F32" s="95">
        <f>SUM(F9:F30)</f>
        <v>7947909120</v>
      </c>
      <c r="G32" s="95">
        <f t="shared" si="0"/>
        <v>0</v>
      </c>
      <c r="H32" s="95">
        <f>SUM(H9:H30)</f>
        <v>648035202</v>
      </c>
      <c r="I32" s="95">
        <f t="shared" si="0"/>
        <v>0</v>
      </c>
      <c r="J32" s="95">
        <f>SUM(J9:J30)</f>
        <v>9416612056</v>
      </c>
      <c r="K32" s="95">
        <f t="shared" si="0"/>
        <v>0</v>
      </c>
      <c r="L32" s="95">
        <f>SUM(L9:L31)</f>
        <v>2613272300</v>
      </c>
      <c r="M32" s="95">
        <f t="shared" ref="M32:Q32" si="1">SUM(M9:M30)</f>
        <v>0</v>
      </c>
      <c r="N32" s="95">
        <f>SUM(N9:N30)</f>
        <v>9608302949</v>
      </c>
      <c r="O32" s="95">
        <f t="shared" si="1"/>
        <v>0</v>
      </c>
      <c r="P32" s="95">
        <f>SUM(P9:P30)</f>
        <v>1428127495</v>
      </c>
      <c r="Q32" s="95">
        <f t="shared" si="1"/>
        <v>0</v>
      </c>
      <c r="R32" s="95">
        <f>SUM(R9:R30)</f>
        <v>13649702744</v>
      </c>
      <c r="V32" s="131">
        <v>0</v>
      </c>
    </row>
    <row r="33" spans="10:22" ht="21.75" thickTop="1" x14ac:dyDescent="0.6">
      <c r="L33"/>
      <c r="V33" s="131">
        <v>-1E-4</v>
      </c>
    </row>
    <row r="34" spans="10:22" ht="30" x14ac:dyDescent="0.75">
      <c r="J34" s="53">
        <v>14</v>
      </c>
      <c r="L34"/>
      <c r="V34" s="131">
        <v>-1E-3</v>
      </c>
    </row>
    <row r="35" spans="10:22" x14ac:dyDescent="0.6">
      <c r="L35"/>
      <c r="V35" s="131">
        <v>-2.8E-3</v>
      </c>
    </row>
    <row r="36" spans="10:22" x14ac:dyDescent="0.6">
      <c r="L36"/>
      <c r="V36" s="131">
        <v>-6.1000000000000004E-3</v>
      </c>
    </row>
    <row r="37" spans="10:22" x14ac:dyDescent="0.6">
      <c r="L37"/>
    </row>
    <row r="38" spans="10:22" x14ac:dyDescent="0.6">
      <c r="L38"/>
      <c r="V38" s="1">
        <f>SUM(V10:V36)</f>
        <v>0.37580000000000002</v>
      </c>
    </row>
  </sheetData>
  <sortState xmlns:xlrd2="http://schemas.microsoft.com/office/spreadsheetml/2017/richdata2" ref="B9:R30">
    <sortCondition descending="1" ref="R9:R30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4"/>
  <sheetViews>
    <sheetView rightToLeft="1" view="pageBreakPreview" topLeftCell="A11" zoomScale="80" zoomScaleNormal="70" zoomScaleSheetLayoutView="80" workbookViewId="0">
      <selection activeCell="T26" sqref="T26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28" ht="31.5" customHeight="1" x14ac:dyDescent="0.55000000000000004">
      <c r="B3" s="147" t="s">
        <v>48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2:28" ht="31.5" customHeight="1" x14ac:dyDescent="0.55000000000000004">
      <c r="B4" s="147" t="s">
        <v>233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2:28" ht="73.5" customHeight="1" x14ac:dyDescent="0.55000000000000004"/>
    <row r="6" spans="2:28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45" customHeight="1" x14ac:dyDescent="0.55000000000000004">
      <c r="B8" s="151" t="s">
        <v>75</v>
      </c>
      <c r="C8" s="151" t="s">
        <v>75</v>
      </c>
      <c r="D8" s="151" t="s">
        <v>75</v>
      </c>
      <c r="F8" s="151" t="s">
        <v>50</v>
      </c>
      <c r="G8" s="151" t="s">
        <v>50</v>
      </c>
      <c r="H8" s="151" t="s">
        <v>50</v>
      </c>
      <c r="J8" s="151" t="s">
        <v>51</v>
      </c>
      <c r="K8" s="151" t="s">
        <v>51</v>
      </c>
      <c r="L8" s="151" t="s">
        <v>51</v>
      </c>
    </row>
    <row r="9" spans="2:28" s="40" customFormat="1" ht="50.25" customHeight="1" x14ac:dyDescent="0.6">
      <c r="B9" s="186" t="s">
        <v>76</v>
      </c>
      <c r="D9" s="186" t="s">
        <v>38</v>
      </c>
      <c r="F9" s="186" t="s">
        <v>77</v>
      </c>
      <c r="H9" s="186" t="s">
        <v>78</v>
      </c>
      <c r="J9" s="186" t="s">
        <v>77</v>
      </c>
      <c r="L9" s="186" t="s">
        <v>78</v>
      </c>
    </row>
    <row r="10" spans="2:28" s="4" customFormat="1" ht="21.75" customHeight="1" x14ac:dyDescent="0.55000000000000004">
      <c r="B10" s="45" t="s">
        <v>165</v>
      </c>
      <c r="D10" s="67" t="s">
        <v>168</v>
      </c>
      <c r="F10" s="92">
        <v>586027397</v>
      </c>
      <c r="G10" s="6"/>
      <c r="H10" s="12" t="s">
        <v>57</v>
      </c>
      <c r="I10" s="6"/>
      <c r="J10" s="92">
        <v>1749863012</v>
      </c>
      <c r="K10" s="6"/>
      <c r="L10" s="128"/>
      <c r="V10" s="48">
        <v>6.5500000000000003E-2</v>
      </c>
    </row>
    <row r="11" spans="2:28" s="4" customFormat="1" ht="21.75" customHeight="1" x14ac:dyDescent="0.55000000000000004">
      <c r="B11" s="4" t="s">
        <v>176</v>
      </c>
      <c r="D11" s="66" t="s">
        <v>177</v>
      </c>
      <c r="F11" s="93">
        <v>6595526</v>
      </c>
      <c r="G11" s="6"/>
      <c r="H11" s="6" t="s">
        <v>57</v>
      </c>
      <c r="I11" s="6"/>
      <c r="J11" s="93">
        <v>938316898</v>
      </c>
      <c r="K11" s="6"/>
      <c r="L11" s="42"/>
      <c r="V11" s="48">
        <v>5.4600000000000003E-2</v>
      </c>
    </row>
    <row r="12" spans="2:28" s="4" customFormat="1" ht="21.75" customHeight="1" x14ac:dyDescent="0.55000000000000004">
      <c r="B12" s="4" t="s">
        <v>224</v>
      </c>
      <c r="D12" s="66" t="s">
        <v>225</v>
      </c>
      <c r="F12" s="93">
        <v>611397259</v>
      </c>
      <c r="G12" s="6"/>
      <c r="H12" s="6" t="s">
        <v>57</v>
      </c>
      <c r="I12" s="6"/>
      <c r="J12" s="93">
        <v>915178075</v>
      </c>
      <c r="K12" s="6"/>
      <c r="L12" s="42"/>
      <c r="V12" s="48">
        <v>5.3400000000000003E-2</v>
      </c>
    </row>
    <row r="13" spans="2:28" s="4" customFormat="1" ht="21.75" customHeight="1" x14ac:dyDescent="0.55000000000000004">
      <c r="B13" s="4" t="s">
        <v>224</v>
      </c>
      <c r="D13" s="66" t="s">
        <v>227</v>
      </c>
      <c r="F13" s="93">
        <v>545890410</v>
      </c>
      <c r="G13" s="6"/>
      <c r="H13" s="6" t="s">
        <v>57</v>
      </c>
      <c r="I13" s="6"/>
      <c r="J13" s="93">
        <v>877397256</v>
      </c>
      <c r="K13" s="6"/>
      <c r="L13" s="42"/>
      <c r="V13" s="48">
        <v>4.36E-2</v>
      </c>
    </row>
    <row r="14" spans="2:28" s="4" customFormat="1" ht="21.75" customHeight="1" x14ac:dyDescent="0.55000000000000004">
      <c r="B14" s="4" t="s">
        <v>229</v>
      </c>
      <c r="D14" s="66" t="s">
        <v>230</v>
      </c>
      <c r="F14" s="93">
        <v>453699575</v>
      </c>
      <c r="G14" s="6"/>
      <c r="H14" s="6" t="s">
        <v>57</v>
      </c>
      <c r="I14" s="6"/>
      <c r="J14" s="93">
        <v>610411897</v>
      </c>
      <c r="K14" s="6"/>
      <c r="L14" s="42"/>
      <c r="V14" s="48">
        <v>2.8000000000000001E-2</v>
      </c>
    </row>
    <row r="15" spans="2:28" s="4" customFormat="1" ht="21.75" customHeight="1" x14ac:dyDescent="0.55000000000000004">
      <c r="B15" s="4" t="s">
        <v>229</v>
      </c>
      <c r="D15" s="66" t="s">
        <v>244</v>
      </c>
      <c r="F15" s="93">
        <v>245917800</v>
      </c>
      <c r="G15" s="6"/>
      <c r="H15" s="6" t="s">
        <v>57</v>
      </c>
      <c r="I15" s="6"/>
      <c r="J15" s="93">
        <v>245917800</v>
      </c>
      <c r="K15" s="6"/>
      <c r="L15" s="42"/>
      <c r="V15" s="48">
        <v>2.2200000000000001E-2</v>
      </c>
    </row>
    <row r="16" spans="2:28" s="4" customFormat="1" ht="21.75" customHeight="1" x14ac:dyDescent="0.55000000000000004">
      <c r="B16" s="4" t="s">
        <v>221</v>
      </c>
      <c r="D16" s="66" t="s">
        <v>57</v>
      </c>
      <c r="F16" s="93">
        <v>56054795</v>
      </c>
      <c r="G16" s="6"/>
      <c r="H16" s="6" t="s">
        <v>57</v>
      </c>
      <c r="I16" s="6"/>
      <c r="J16" s="93">
        <v>112109590</v>
      </c>
      <c r="K16" s="6"/>
      <c r="L16" s="42"/>
      <c r="V16" s="48">
        <v>1.9199999999999998E-2</v>
      </c>
    </row>
    <row r="17" spans="2:22" s="4" customFormat="1" ht="21.75" customHeight="1" x14ac:dyDescent="0.55000000000000004">
      <c r="B17" s="4" t="s">
        <v>224</v>
      </c>
      <c r="D17" s="66" t="s">
        <v>232</v>
      </c>
      <c r="F17" s="93">
        <v>542060</v>
      </c>
      <c r="G17" s="6"/>
      <c r="H17" s="6" t="s">
        <v>57</v>
      </c>
      <c r="I17" s="6"/>
      <c r="J17" s="93">
        <v>544702</v>
      </c>
      <c r="K17" s="6"/>
      <c r="L17" s="42"/>
      <c r="V17" s="48">
        <v>1.38E-2</v>
      </c>
    </row>
    <row r="18" spans="2:22" s="4" customFormat="1" ht="21.75" customHeight="1" x14ac:dyDescent="0.55000000000000004">
      <c r="B18" s="4" t="s">
        <v>229</v>
      </c>
      <c r="D18" s="66" t="s">
        <v>231</v>
      </c>
      <c r="F18" s="93">
        <v>193549</v>
      </c>
      <c r="G18" s="6"/>
      <c r="H18" s="6" t="s">
        <v>57</v>
      </c>
      <c r="I18" s="6"/>
      <c r="J18" s="93">
        <v>195096</v>
      </c>
      <c r="K18" s="6"/>
      <c r="L18" s="42"/>
      <c r="V18" s="48">
        <v>1.32E-2</v>
      </c>
    </row>
    <row r="19" spans="2:22" s="4" customFormat="1" ht="21.75" customHeight="1" x14ac:dyDescent="0.55000000000000004">
      <c r="B19" s="4" t="s">
        <v>130</v>
      </c>
      <c r="D19" s="66" t="s">
        <v>131</v>
      </c>
      <c r="F19" s="93">
        <v>0</v>
      </c>
      <c r="G19" s="6"/>
      <c r="H19" s="6" t="s">
        <v>57</v>
      </c>
      <c r="I19" s="6"/>
      <c r="J19" s="93">
        <v>58300</v>
      </c>
      <c r="K19" s="6"/>
      <c r="L19" s="42"/>
      <c r="V19" s="48"/>
    </row>
    <row r="20" spans="2:22" s="4" customFormat="1" ht="21.75" customHeight="1" x14ac:dyDescent="0.55000000000000004">
      <c r="B20" s="4" t="s">
        <v>165</v>
      </c>
      <c r="D20" s="66" t="s">
        <v>166</v>
      </c>
      <c r="F20" s="93">
        <v>2509</v>
      </c>
      <c r="G20" s="6"/>
      <c r="H20" s="6" t="s">
        <v>57</v>
      </c>
      <c r="I20" s="6"/>
      <c r="J20" s="93">
        <v>31501</v>
      </c>
      <c r="K20" s="6"/>
      <c r="L20" s="42"/>
      <c r="V20" s="48"/>
    </row>
    <row r="21" spans="2:22" s="4" customFormat="1" ht="21.75" customHeight="1" x14ac:dyDescent="0.55000000000000004">
      <c r="B21" s="4" t="s">
        <v>134</v>
      </c>
      <c r="D21" s="66" t="s">
        <v>135</v>
      </c>
      <c r="F21" s="93">
        <v>30122</v>
      </c>
      <c r="G21" s="6"/>
      <c r="H21" s="6" t="s">
        <v>57</v>
      </c>
      <c r="I21" s="6"/>
      <c r="J21" s="93">
        <v>30122</v>
      </c>
      <c r="K21" s="6"/>
      <c r="L21" s="42"/>
      <c r="V21" s="48"/>
    </row>
    <row r="22" spans="2:22" s="4" customFormat="1" ht="21.75" customHeight="1" x14ac:dyDescent="0.55000000000000004">
      <c r="B22" s="4" t="s">
        <v>112</v>
      </c>
      <c r="D22" s="66" t="s">
        <v>148</v>
      </c>
      <c r="F22" s="93">
        <v>4447</v>
      </c>
      <c r="G22" s="6"/>
      <c r="H22" s="6" t="s">
        <v>57</v>
      </c>
      <c r="I22" s="6"/>
      <c r="J22" s="93">
        <v>17247</v>
      </c>
      <c r="K22" s="6"/>
      <c r="L22" s="42"/>
      <c r="V22" s="48"/>
    </row>
    <row r="23" spans="2:22" s="4" customFormat="1" ht="21.75" customHeight="1" x14ac:dyDescent="0.55000000000000004">
      <c r="B23" s="4" t="s">
        <v>45</v>
      </c>
      <c r="D23" s="66" t="s">
        <v>128</v>
      </c>
      <c r="F23" s="93">
        <v>2596</v>
      </c>
      <c r="G23" s="6"/>
      <c r="H23" s="6" t="s">
        <v>57</v>
      </c>
      <c r="I23" s="6"/>
      <c r="J23" s="93">
        <v>12461</v>
      </c>
      <c r="K23" s="6"/>
      <c r="L23" s="42"/>
      <c r="V23" s="48"/>
    </row>
    <row r="24" spans="2:22" s="4" customFormat="1" ht="21.75" customHeight="1" x14ac:dyDescent="0.55000000000000004">
      <c r="B24" s="4" t="s">
        <v>45</v>
      </c>
      <c r="D24" s="66" t="s">
        <v>127</v>
      </c>
      <c r="F24" s="93">
        <v>2469</v>
      </c>
      <c r="G24" s="6"/>
      <c r="H24" s="6" t="s">
        <v>57</v>
      </c>
      <c r="I24" s="6"/>
      <c r="J24" s="93">
        <v>6918</v>
      </c>
      <c r="K24" s="6"/>
      <c r="L24" s="42"/>
      <c r="V24" s="48"/>
    </row>
    <row r="25" spans="2:22" s="4" customFormat="1" ht="21.75" customHeight="1" x14ac:dyDescent="0.55000000000000004">
      <c r="B25" s="4" t="s">
        <v>141</v>
      </c>
      <c r="D25" s="66" t="s">
        <v>142</v>
      </c>
      <c r="F25" s="93">
        <v>1911</v>
      </c>
      <c r="G25" s="6"/>
      <c r="H25" s="6" t="s">
        <v>57</v>
      </c>
      <c r="I25" s="6"/>
      <c r="J25" s="93">
        <v>5586</v>
      </c>
      <c r="K25" s="6"/>
      <c r="L25" s="42"/>
      <c r="V25" s="48">
        <v>1.21E-2</v>
      </c>
    </row>
    <row r="26" spans="2:22" s="4" customFormat="1" ht="21.75" customHeight="1" x14ac:dyDescent="0.55000000000000004">
      <c r="B26" s="4" t="s">
        <v>110</v>
      </c>
      <c r="D26" s="66" t="s">
        <v>145</v>
      </c>
      <c r="F26" s="93">
        <v>1532</v>
      </c>
      <c r="G26" s="6"/>
      <c r="H26" s="6" t="s">
        <v>57</v>
      </c>
      <c r="I26" s="6"/>
      <c r="J26" s="93">
        <v>4480</v>
      </c>
      <c r="K26" s="6"/>
      <c r="L26" s="42"/>
      <c r="V26" s="48"/>
    </row>
    <row r="27" spans="2:22" s="4" customFormat="1" ht="21.75" customHeight="1" x14ac:dyDescent="0.55000000000000004">
      <c r="B27" s="4" t="s">
        <v>111</v>
      </c>
      <c r="D27" s="66" t="s">
        <v>144</v>
      </c>
      <c r="F27" s="93">
        <v>1109</v>
      </c>
      <c r="G27" s="6"/>
      <c r="H27" s="6" t="s">
        <v>57</v>
      </c>
      <c r="I27" s="6"/>
      <c r="J27" s="93">
        <v>3247</v>
      </c>
      <c r="K27" s="6"/>
      <c r="L27" s="42"/>
      <c r="V27" s="48"/>
    </row>
    <row r="28" spans="2:22" s="4" customFormat="1" ht="21.75" customHeight="1" x14ac:dyDescent="0.55000000000000004">
      <c r="B28" s="4" t="s">
        <v>130</v>
      </c>
      <c r="D28" s="66" t="s">
        <v>133</v>
      </c>
      <c r="F28" s="93">
        <v>561</v>
      </c>
      <c r="G28" s="6"/>
      <c r="H28" s="6" t="s">
        <v>57</v>
      </c>
      <c r="I28" s="6"/>
      <c r="J28" s="93">
        <v>1641</v>
      </c>
      <c r="K28" s="6"/>
      <c r="L28" s="42"/>
      <c r="V28" s="48">
        <v>1.14E-2</v>
      </c>
    </row>
    <row r="29" spans="2:22" s="4" customFormat="1" ht="21.75" customHeight="1" x14ac:dyDescent="0.55000000000000004">
      <c r="B29" s="4" t="s">
        <v>107</v>
      </c>
      <c r="D29" s="66" t="s">
        <v>137</v>
      </c>
      <c r="F29" s="93">
        <v>425</v>
      </c>
      <c r="G29" s="6"/>
      <c r="H29" s="6" t="s">
        <v>57</v>
      </c>
      <c r="I29" s="6"/>
      <c r="J29" s="93">
        <v>1247</v>
      </c>
      <c r="K29" s="6"/>
      <c r="L29" s="42"/>
      <c r="V29" s="48">
        <v>8.8999999999999999E-3</v>
      </c>
    </row>
    <row r="30" spans="2:22" s="4" customFormat="1" ht="21.75" customHeight="1" x14ac:dyDescent="0.55000000000000004">
      <c r="D30" s="66"/>
      <c r="F30" s="93"/>
      <c r="G30" s="6"/>
      <c r="H30" s="6"/>
      <c r="I30" s="6"/>
      <c r="J30" s="93"/>
      <c r="K30" s="6"/>
      <c r="L30" s="42"/>
      <c r="V30" s="48">
        <v>-1E-3</v>
      </c>
    </row>
    <row r="31" spans="2:22" ht="21.75" customHeight="1" thickBot="1" x14ac:dyDescent="0.6">
      <c r="B31" s="190" t="s">
        <v>84</v>
      </c>
      <c r="C31" s="190"/>
      <c r="D31" s="190"/>
      <c r="F31" s="95">
        <f>SUM(F10:F29)</f>
        <v>2506366052</v>
      </c>
      <c r="G31" s="96"/>
      <c r="H31" s="97"/>
      <c r="I31" s="96"/>
      <c r="J31" s="95">
        <f>SUM(J10:J29)</f>
        <v>5450107076</v>
      </c>
      <c r="K31" s="96"/>
      <c r="L31" s="133"/>
      <c r="V31" s="127">
        <v>-2.8E-3</v>
      </c>
    </row>
    <row r="32" spans="2:22" ht="21.75" customHeight="1" thickTop="1" x14ac:dyDescent="0.55000000000000004">
      <c r="L32" s="127"/>
      <c r="V32" s="127">
        <v>-6.1000000000000004E-3</v>
      </c>
    </row>
    <row r="33" spans="6:22" ht="30" x14ac:dyDescent="0.75">
      <c r="F33" s="56">
        <v>15</v>
      </c>
    </row>
    <row r="34" spans="6:22" ht="21.75" customHeight="1" x14ac:dyDescent="0.55000000000000004">
      <c r="L34" s="127"/>
      <c r="V34" s="2">
        <f>SUM(V10:V32)</f>
        <v>0.33600000000000002</v>
      </c>
    </row>
  </sheetData>
  <sortState xmlns:xlrd2="http://schemas.microsoft.com/office/spreadsheetml/2017/richdata2" ref="B10:J29">
    <sortCondition descending="1" ref="J10:J29"/>
  </sortState>
  <mergeCells count="13">
    <mergeCell ref="B2:L2"/>
    <mergeCell ref="B3:L3"/>
    <mergeCell ref="B4:L4"/>
    <mergeCell ref="B31:D31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18"/>
  <sheetViews>
    <sheetView rightToLeft="1" view="pageBreakPreview" zoomScale="70" zoomScaleNormal="70" zoomScaleSheetLayoutView="70" workbookViewId="0">
      <selection activeCell="T17" sqref="T17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47" t="s">
        <v>124</v>
      </c>
      <c r="C2" s="147"/>
      <c r="D2" s="147"/>
      <c r="E2" s="147"/>
      <c r="F2" s="147"/>
    </row>
    <row r="3" spans="2:16" ht="30" x14ac:dyDescent="0.55000000000000004">
      <c r="B3" s="147" t="s">
        <v>48</v>
      </c>
      <c r="C3" s="147"/>
      <c r="D3" s="147"/>
      <c r="E3" s="147"/>
      <c r="F3" s="147"/>
    </row>
    <row r="4" spans="2:16" ht="30" x14ac:dyDescent="0.55000000000000004">
      <c r="B4" s="147" t="s">
        <v>233</v>
      </c>
      <c r="C4" s="147"/>
      <c r="D4" s="147"/>
      <c r="E4" s="147"/>
      <c r="F4" s="147"/>
    </row>
    <row r="5" spans="2:16" ht="125.25" customHeight="1" x14ac:dyDescent="0.55000000000000004"/>
    <row r="6" spans="2:16" s="26" customFormat="1" ht="24" x14ac:dyDescent="0.6">
      <c r="B6" s="61" t="s">
        <v>123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2:16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ht="30" x14ac:dyDescent="0.55000000000000004">
      <c r="B8" s="177" t="s">
        <v>79</v>
      </c>
      <c r="D8" s="147" t="s">
        <v>50</v>
      </c>
      <c r="F8" s="147" t="s">
        <v>234</v>
      </c>
    </row>
    <row r="9" spans="2:16" ht="30" x14ac:dyDescent="0.55000000000000004">
      <c r="B9" s="192" t="s">
        <v>79</v>
      </c>
      <c r="D9" s="193" t="s">
        <v>41</v>
      </c>
      <c r="F9" s="193" t="s">
        <v>41</v>
      </c>
    </row>
    <row r="10" spans="2:16" x14ac:dyDescent="0.55000000000000004">
      <c r="B10" s="2" t="s">
        <v>149</v>
      </c>
      <c r="D10" s="98">
        <v>0</v>
      </c>
      <c r="E10" s="96"/>
      <c r="F10" s="98">
        <v>1518987</v>
      </c>
    </row>
    <row r="11" spans="2:16" x14ac:dyDescent="0.55000000000000004">
      <c r="B11" s="2" t="s">
        <v>80</v>
      </c>
      <c r="D11" s="98">
        <v>78</v>
      </c>
      <c r="E11" s="96"/>
      <c r="F11" s="98">
        <v>1313783</v>
      </c>
    </row>
    <row r="12" spans="2:16" x14ac:dyDescent="0.55000000000000004">
      <c r="B12" s="2" t="s">
        <v>79</v>
      </c>
      <c r="D12" s="98">
        <v>-2</v>
      </c>
      <c r="E12" s="96"/>
      <c r="F12" s="98">
        <v>354352</v>
      </c>
    </row>
    <row r="13" spans="2:16" x14ac:dyDescent="0.55000000000000004">
      <c r="D13" s="98"/>
      <c r="E13" s="96"/>
      <c r="F13" s="98"/>
    </row>
    <row r="14" spans="2:16" ht="21.75" thickBot="1" x14ac:dyDescent="0.6">
      <c r="B14" s="32" t="s">
        <v>84</v>
      </c>
      <c r="D14" s="95">
        <f>SUM(D10:D12)</f>
        <v>76</v>
      </c>
      <c r="E14" s="96"/>
      <c r="F14" s="95">
        <f>SUM(F10:F12)</f>
        <v>3187122</v>
      </c>
    </row>
    <row r="15" spans="2:16" ht="21.75" thickTop="1" x14ac:dyDescent="0.55000000000000004"/>
    <row r="16" spans="2:16" ht="85.5" customHeight="1" x14ac:dyDescent="0.55000000000000004"/>
    <row r="17" spans="1:6" ht="54" customHeight="1" x14ac:dyDescent="0.55000000000000004"/>
    <row r="18" spans="1:6" ht="27" customHeight="1" x14ac:dyDescent="0.75">
      <c r="A18" s="191">
        <v>16</v>
      </c>
      <c r="B18" s="191"/>
      <c r="C18" s="191"/>
      <c r="D18" s="191"/>
      <c r="E18" s="191"/>
      <c r="F18" s="191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V41"/>
  <sheetViews>
    <sheetView rightToLeft="1" view="pageBreakPreview" zoomScale="85" zoomScaleNormal="110" zoomScaleSheetLayoutView="85" workbookViewId="0">
      <selection activeCell="AB9" sqref="AB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22" ht="30" x14ac:dyDescent="0.55000000000000004">
      <c r="C2" s="147" t="s">
        <v>124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3:22" ht="30" x14ac:dyDescent="0.55000000000000004">
      <c r="C3" s="147" t="s">
        <v>0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3:22" ht="30" x14ac:dyDescent="0.55000000000000004">
      <c r="C4" s="147" t="s">
        <v>233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</row>
    <row r="5" spans="3:22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22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22" ht="30" x14ac:dyDescent="0.55000000000000004">
      <c r="C7" s="52" t="s">
        <v>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22" s="6" customFormat="1" ht="34.5" customHeight="1" x14ac:dyDescent="0.25">
      <c r="C9" s="148" t="s">
        <v>91</v>
      </c>
      <c r="D9" s="149" t="s">
        <v>219</v>
      </c>
      <c r="E9" s="149" t="s">
        <v>2</v>
      </c>
      <c r="F9" s="149" t="s">
        <v>2</v>
      </c>
      <c r="G9" s="149" t="s">
        <v>2</v>
      </c>
      <c r="I9" s="149" t="s">
        <v>3</v>
      </c>
      <c r="J9" s="149" t="s">
        <v>3</v>
      </c>
      <c r="K9" s="149" t="s">
        <v>3</v>
      </c>
      <c r="M9" s="149" t="s">
        <v>234</v>
      </c>
      <c r="N9" s="149" t="s">
        <v>4</v>
      </c>
      <c r="O9" s="149" t="s">
        <v>4</v>
      </c>
      <c r="P9" s="149" t="s">
        <v>4</v>
      </c>
      <c r="Q9" s="149" t="s">
        <v>4</v>
      </c>
    </row>
    <row r="10" spans="3:22" s="6" customFormat="1" ht="44.25" customHeight="1" x14ac:dyDescent="0.25">
      <c r="C10" s="148"/>
      <c r="D10" s="12"/>
      <c r="E10" s="150" t="s">
        <v>6</v>
      </c>
      <c r="F10" s="12"/>
      <c r="G10" s="150" t="s">
        <v>7</v>
      </c>
      <c r="I10" s="150" t="s">
        <v>92</v>
      </c>
      <c r="J10" s="12"/>
      <c r="K10" s="150" t="s">
        <v>93</v>
      </c>
      <c r="L10" s="42">
        <v>0</v>
      </c>
      <c r="M10" s="150" t="s">
        <v>6</v>
      </c>
      <c r="N10" s="12"/>
      <c r="O10" s="150" t="s">
        <v>7</v>
      </c>
      <c r="Q10" s="152" t="s">
        <v>11</v>
      </c>
      <c r="V10" s="42">
        <v>6.5500000000000003E-2</v>
      </c>
    </row>
    <row r="11" spans="3:22" s="6" customFormat="1" ht="39.75" customHeight="1" x14ac:dyDescent="0.25">
      <c r="C11" s="148"/>
      <c r="D11" s="11"/>
      <c r="E11" s="151" t="s">
        <v>6</v>
      </c>
      <c r="F11" s="11"/>
      <c r="G11" s="151" t="s">
        <v>7</v>
      </c>
      <c r="I11" s="151"/>
      <c r="J11" s="11"/>
      <c r="K11" s="151"/>
      <c r="L11" s="42">
        <v>0</v>
      </c>
      <c r="M11" s="151" t="s">
        <v>6</v>
      </c>
      <c r="N11" s="11"/>
      <c r="O11" s="151" t="s">
        <v>7</v>
      </c>
      <c r="Q11" s="153" t="s">
        <v>11</v>
      </c>
      <c r="V11" s="42">
        <v>5.4600000000000003E-2</v>
      </c>
    </row>
    <row r="12" spans="3:22" x14ac:dyDescent="0.55000000000000004">
      <c r="C12" s="41" t="s">
        <v>88</v>
      </c>
      <c r="E12" s="144">
        <f>'اوراق مشارکت'!R34</f>
        <v>152115416760</v>
      </c>
      <c r="F12" s="28"/>
      <c r="G12" s="144">
        <f>'اوراق مشارکت'!T34</f>
        <v>151268843739</v>
      </c>
      <c r="H12" s="28"/>
      <c r="I12" s="144">
        <f>'اوراق مشارکت'!X34</f>
        <v>31230205415</v>
      </c>
      <c r="J12" s="28"/>
      <c r="K12" s="144">
        <f>'اوراق مشارکت'!AB34</f>
        <v>16379561451</v>
      </c>
      <c r="L12" s="63">
        <v>0</v>
      </c>
      <c r="M12" s="144">
        <f>'اوراق مشارکت'!AH34</f>
        <v>167618440626</v>
      </c>
      <c r="N12" s="28"/>
      <c r="O12" s="144">
        <f>'اوراق مشارکت'!AJ34</f>
        <v>174268877080</v>
      </c>
      <c r="P12" s="28"/>
      <c r="Q12" s="63">
        <f>O12/$O$16</f>
        <v>0.46955234406793039</v>
      </c>
      <c r="V12" s="127">
        <v>5.3400000000000003E-2</v>
      </c>
    </row>
    <row r="13" spans="3:22" x14ac:dyDescent="0.55000000000000004">
      <c r="C13" s="2" t="s">
        <v>150</v>
      </c>
      <c r="E13" s="144">
        <f>سپرده!L33</f>
        <v>105708991990.03619</v>
      </c>
      <c r="F13" s="28"/>
      <c r="G13" s="144">
        <f>سپرده!L33</f>
        <v>105708991990.03619</v>
      </c>
      <c r="H13" s="28"/>
      <c r="I13" s="144">
        <f>سپرده!N33</f>
        <v>129484432010</v>
      </c>
      <c r="J13" s="28"/>
      <c r="K13" s="144">
        <f>سپرده!P33</f>
        <v>108726061038</v>
      </c>
      <c r="L13" s="63">
        <v>0.3836</v>
      </c>
      <c r="M13" s="144">
        <f>سپرده!R33</f>
        <v>126467362962</v>
      </c>
      <c r="N13" s="28"/>
      <c r="O13" s="144">
        <f>سپرده!R33</f>
        <v>126467362962</v>
      </c>
      <c r="P13" s="28"/>
      <c r="Q13" s="143">
        <f>O13/$O$16</f>
        <v>0.34075531857381763</v>
      </c>
      <c r="V13" s="127">
        <v>4.36E-2</v>
      </c>
    </row>
    <row r="14" spans="3:22" x14ac:dyDescent="0.55000000000000004">
      <c r="C14" s="2" t="s">
        <v>87</v>
      </c>
      <c r="E14" s="144">
        <f>سهام!G31</f>
        <v>65587924734</v>
      </c>
      <c r="F14" s="28"/>
      <c r="G14" s="144">
        <f>سهام!I31</f>
        <v>78503256917.499161</v>
      </c>
      <c r="H14" s="28"/>
      <c r="I14" s="144">
        <f>سهام!M31</f>
        <v>4419382771</v>
      </c>
      <c r="J14" s="28"/>
      <c r="K14" s="144">
        <f>سهام!Q31</f>
        <v>8202426090</v>
      </c>
      <c r="L14" s="63">
        <v>0</v>
      </c>
      <c r="M14" s="144">
        <f>سهام!W31</f>
        <v>62311857071</v>
      </c>
      <c r="N14" s="28"/>
      <c r="O14" s="144">
        <f>سهام!Y31</f>
        <v>70402099019.913895</v>
      </c>
      <c r="P14" s="28"/>
      <c r="Q14" s="63">
        <f>O14/$O$16</f>
        <v>0.18969233735825203</v>
      </c>
      <c r="V14" s="127">
        <v>2.8000000000000001E-2</v>
      </c>
    </row>
    <row r="15" spans="3:22" x14ac:dyDescent="0.55000000000000004">
      <c r="E15" s="3"/>
      <c r="G15" s="3"/>
      <c r="I15" s="3"/>
      <c r="K15" s="3"/>
      <c r="L15" s="127">
        <v>0.25369999999999998</v>
      </c>
      <c r="M15" s="3"/>
      <c r="O15" s="3"/>
      <c r="Q15" s="8"/>
      <c r="V15" s="127">
        <v>2.2200000000000001E-2</v>
      </c>
    </row>
    <row r="16" spans="3:22" ht="21.75" thickBot="1" x14ac:dyDescent="0.6">
      <c r="C16" s="2" t="s">
        <v>84</v>
      </c>
      <c r="D16" s="3">
        <f t="shared" ref="D16:P16" si="0">SUM(D12:D14)</f>
        <v>0</v>
      </c>
      <c r="E16" s="95">
        <f>SUM(E12:E14)</f>
        <v>323412333484.03619</v>
      </c>
      <c r="F16" s="98">
        <f t="shared" si="0"/>
        <v>0</v>
      </c>
      <c r="G16" s="95">
        <f>SUM(G12:G14)</f>
        <v>335481092646.53534</v>
      </c>
      <c r="H16" s="98">
        <f t="shared" si="0"/>
        <v>0</v>
      </c>
      <c r="I16" s="95">
        <f>SUM(I12:I14)</f>
        <v>165134020196</v>
      </c>
      <c r="J16" s="98">
        <f t="shared" si="0"/>
        <v>0</v>
      </c>
      <c r="K16" s="95">
        <f>SUM(K12:K14)</f>
        <v>133308048579</v>
      </c>
      <c r="L16" s="98">
        <v>0</v>
      </c>
      <c r="M16" s="95">
        <f>SUM(M12:M14)</f>
        <v>356397660659</v>
      </c>
      <c r="N16" s="98">
        <f t="shared" si="0"/>
        <v>0</v>
      </c>
      <c r="O16" s="95">
        <f>SUM(O12:O14)</f>
        <v>371138339061.91388</v>
      </c>
      <c r="P16" s="98">
        <f t="shared" si="0"/>
        <v>0</v>
      </c>
      <c r="Q16" s="145">
        <f>O16/$O$16</f>
        <v>1</v>
      </c>
      <c r="V16" s="127">
        <v>1.9199999999999998E-2</v>
      </c>
    </row>
    <row r="17" spans="9:22" ht="21.75" thickTop="1" x14ac:dyDescent="0.55000000000000004">
      <c r="L17" s="127">
        <v>0.2044</v>
      </c>
      <c r="Q17" s="8"/>
      <c r="V17" s="127">
        <v>1.38E-2</v>
      </c>
    </row>
    <row r="18" spans="9:22" x14ac:dyDescent="0.55000000000000004">
      <c r="L18" s="127">
        <v>0.11650000000000001</v>
      </c>
      <c r="V18" s="127">
        <v>1.32E-2</v>
      </c>
    </row>
    <row r="19" spans="9:22" x14ac:dyDescent="0.55000000000000004">
      <c r="L19" s="127">
        <v>0</v>
      </c>
      <c r="V19" s="127">
        <v>1.21E-2</v>
      </c>
    </row>
    <row r="20" spans="9:22" ht="30" x14ac:dyDescent="0.75">
      <c r="I20" s="53">
        <v>1</v>
      </c>
      <c r="L20" s="127">
        <v>6.3700000000000007E-2</v>
      </c>
      <c r="V20" s="127">
        <v>1.14E-2</v>
      </c>
    </row>
    <row r="21" spans="9:22" x14ac:dyDescent="0.55000000000000004">
      <c r="L21" s="127">
        <v>0</v>
      </c>
      <c r="V21" s="127">
        <v>8.8999999999999999E-3</v>
      </c>
    </row>
    <row r="22" spans="9:22" x14ac:dyDescent="0.55000000000000004">
      <c r="L22" s="127">
        <v>0.13189999999999999</v>
      </c>
      <c r="V22" s="127">
        <v>8.3999999999999995E-3</v>
      </c>
    </row>
    <row r="23" spans="9:22" x14ac:dyDescent="0.55000000000000004">
      <c r="L23" s="127">
        <v>3.9899999999999998E-2</v>
      </c>
      <c r="V23" s="127">
        <v>7.9000000000000008E-3</v>
      </c>
    </row>
    <row r="24" spans="9:22" x14ac:dyDescent="0.55000000000000004">
      <c r="L24" s="127">
        <v>0.18509999999999999</v>
      </c>
      <c r="V24" s="127">
        <v>7.7999999999999996E-3</v>
      </c>
    </row>
    <row r="25" spans="9:22" x14ac:dyDescent="0.55000000000000004">
      <c r="L25" s="127">
        <v>1.89E-2</v>
      </c>
      <c r="V25" s="127">
        <v>6.6E-3</v>
      </c>
    </row>
    <row r="26" spans="9:22" x14ac:dyDescent="0.55000000000000004">
      <c r="L26" s="127">
        <v>5.16E-2</v>
      </c>
      <c r="V26" s="127">
        <v>5.1000000000000004E-3</v>
      </c>
    </row>
    <row r="27" spans="9:22" x14ac:dyDescent="0.55000000000000004">
      <c r="L27" s="127">
        <v>3.6200000000000003E-2</v>
      </c>
      <c r="V27" s="127">
        <v>4.1000000000000003E-3</v>
      </c>
    </row>
    <row r="28" spans="9:22" x14ac:dyDescent="0.55000000000000004">
      <c r="L28" s="127">
        <v>0</v>
      </c>
      <c r="V28" s="127">
        <v>2.7000000000000001E-3</v>
      </c>
    </row>
    <row r="29" spans="9:22" x14ac:dyDescent="0.55000000000000004">
      <c r="L29" s="127">
        <v>1.8200000000000001E-2</v>
      </c>
      <c r="V29" s="127">
        <v>1.6999999999999999E-3</v>
      </c>
    </row>
    <row r="30" spans="9:22" x14ac:dyDescent="0.55000000000000004">
      <c r="L30" s="127">
        <v>3.3000000000000002E-2</v>
      </c>
      <c r="V30" s="127">
        <v>1.4E-3</v>
      </c>
    </row>
    <row r="31" spans="9:22" x14ac:dyDescent="0.55000000000000004">
      <c r="L31" s="127">
        <v>5.7999999999999996E-3</v>
      </c>
      <c r="V31" s="127">
        <v>6.9999999999999999E-4</v>
      </c>
    </row>
    <row r="32" spans="9:22" x14ac:dyDescent="0.55000000000000004">
      <c r="L32" s="127">
        <v>2.0000000000000001E-4</v>
      </c>
      <c r="V32" s="127">
        <v>0</v>
      </c>
    </row>
    <row r="33" spans="12:22" x14ac:dyDescent="0.55000000000000004">
      <c r="L33" s="127">
        <v>0</v>
      </c>
      <c r="V33" s="127">
        <v>0</v>
      </c>
    </row>
    <row r="34" spans="12:22" x14ac:dyDescent="0.55000000000000004">
      <c r="L34" s="127">
        <v>0</v>
      </c>
      <c r="V34" s="127">
        <v>0</v>
      </c>
    </row>
    <row r="35" spans="12:22" x14ac:dyDescent="0.55000000000000004">
      <c r="L35" s="127">
        <v>0</v>
      </c>
      <c r="V35" s="127">
        <v>0</v>
      </c>
    </row>
    <row r="36" spans="12:22" x14ac:dyDescent="0.55000000000000004">
      <c r="L36" s="127">
        <v>1E-4</v>
      </c>
      <c r="V36" s="127">
        <v>-1E-4</v>
      </c>
    </row>
    <row r="37" spans="12:22" x14ac:dyDescent="0.55000000000000004">
      <c r="L37" s="127">
        <v>-9.1000000000000004E-3</v>
      </c>
      <c r="V37" s="127">
        <v>-1E-3</v>
      </c>
    </row>
    <row r="38" spans="12:22" x14ac:dyDescent="0.55000000000000004">
      <c r="L38" s="127">
        <v>0</v>
      </c>
      <c r="V38" s="127">
        <v>-2.8E-3</v>
      </c>
    </row>
    <row r="39" spans="12:22" x14ac:dyDescent="0.55000000000000004">
      <c r="L39" s="127">
        <v>0</v>
      </c>
      <c r="V39" s="127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2"/>
  <sheetViews>
    <sheetView rightToLeft="1" view="pageBreakPreview" topLeftCell="A9" zoomScale="55" zoomScaleNormal="55" zoomScaleSheetLayoutView="55" workbookViewId="0">
      <selection activeCell="AA32" sqref="AA32"/>
    </sheetView>
  </sheetViews>
  <sheetFormatPr defaultRowHeight="33" x14ac:dyDescent="0.8"/>
  <cols>
    <col min="1" max="1" width="2.5703125" style="55" customWidth="1"/>
    <col min="2" max="2" width="1.28515625" style="55" customWidth="1"/>
    <col min="3" max="3" width="49.42578125" style="55" bestFit="1" customWidth="1"/>
    <col min="4" max="4" width="1" style="55" customWidth="1"/>
    <col min="5" max="5" width="17.140625" style="55" bestFit="1" customWidth="1"/>
    <col min="6" max="6" width="3.5703125" style="55" bestFit="1" customWidth="1"/>
    <col min="7" max="7" width="26.28515625" style="55" bestFit="1" customWidth="1"/>
    <col min="8" max="8" width="3.5703125" style="55" bestFit="1" customWidth="1"/>
    <col min="9" max="9" width="29.140625" style="55" bestFit="1" customWidth="1"/>
    <col min="10" max="10" width="3.5703125" style="55" bestFit="1" customWidth="1"/>
    <col min="11" max="11" width="17.28515625" style="55" bestFit="1" customWidth="1"/>
    <col min="12" max="12" width="8.42578125" style="55" customWidth="1"/>
    <col min="13" max="13" width="26.28515625" style="55" bestFit="1" customWidth="1"/>
    <col min="14" max="14" width="3.5703125" style="55" bestFit="1" customWidth="1"/>
    <col min="15" max="15" width="19.140625" style="55" bestFit="1" customWidth="1"/>
    <col min="16" max="16" width="3.5703125" style="55" bestFit="1" customWidth="1"/>
    <col min="17" max="17" width="26.28515625" style="55" bestFit="1" customWidth="1"/>
    <col min="18" max="18" width="3.5703125" style="55" bestFit="1" customWidth="1"/>
    <col min="19" max="19" width="17.28515625" style="55" bestFit="1" customWidth="1"/>
    <col min="20" max="20" width="3.5703125" style="55" bestFit="1" customWidth="1"/>
    <col min="21" max="21" width="16.42578125" style="55" bestFit="1" customWidth="1"/>
    <col min="22" max="22" width="12.28515625" style="55" bestFit="1" customWidth="1"/>
    <col min="23" max="23" width="26.28515625" style="55" bestFit="1" customWidth="1"/>
    <col min="24" max="24" width="3.5703125" style="55" bestFit="1" customWidth="1"/>
    <col min="25" max="25" width="29.140625" style="55" bestFit="1" customWidth="1"/>
    <col min="26" max="26" width="3.5703125" style="55" bestFit="1" customWidth="1"/>
    <col min="27" max="27" width="24.85546875" style="80" customWidth="1"/>
    <col min="28" max="28" width="1" style="55" customWidth="1"/>
    <col min="29" max="29" width="9.140625" style="55" customWidth="1"/>
    <col min="30" max="16384" width="9.140625" style="55"/>
  </cols>
  <sheetData>
    <row r="2" spans="3:27" ht="46.5" x14ac:dyDescent="0.8">
      <c r="C2" s="155" t="s">
        <v>124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3:27" ht="46.5" x14ac:dyDescent="0.8">
      <c r="C3" s="155" t="s">
        <v>0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</row>
    <row r="4" spans="3:27" ht="46.5" x14ac:dyDescent="0.8">
      <c r="C4" s="155" t="s">
        <v>233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</row>
    <row r="5" spans="3:27" ht="147" customHeight="1" x14ac:dyDescent="0.8"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</row>
    <row r="6" spans="3:27" ht="39" x14ac:dyDescent="0.8">
      <c r="C6" s="154" t="s">
        <v>86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8" spans="3:27" s="74" customFormat="1" ht="34.5" customHeight="1" x14ac:dyDescent="0.25">
      <c r="C8" s="162" t="s">
        <v>1</v>
      </c>
      <c r="E8" s="161" t="s">
        <v>219</v>
      </c>
      <c r="F8" s="161" t="s">
        <v>2</v>
      </c>
      <c r="G8" s="161" t="s">
        <v>2</v>
      </c>
      <c r="H8" s="161" t="s">
        <v>2</v>
      </c>
      <c r="I8" s="161" t="s">
        <v>2</v>
      </c>
      <c r="J8" s="156"/>
      <c r="K8" s="161" t="s">
        <v>3</v>
      </c>
      <c r="L8" s="161" t="s">
        <v>3</v>
      </c>
      <c r="M8" s="161" t="s">
        <v>3</v>
      </c>
      <c r="N8" s="161" t="s">
        <v>3</v>
      </c>
      <c r="O8" s="161" t="s">
        <v>3</v>
      </c>
      <c r="P8" s="161" t="s">
        <v>3</v>
      </c>
      <c r="Q8" s="161" t="s">
        <v>3</v>
      </c>
      <c r="R8" s="156"/>
      <c r="S8" s="161" t="s">
        <v>234</v>
      </c>
      <c r="T8" s="161" t="s">
        <v>4</v>
      </c>
      <c r="U8" s="161" t="s">
        <v>4</v>
      </c>
      <c r="V8" s="161" t="s">
        <v>4</v>
      </c>
      <c r="W8" s="161" t="s">
        <v>4</v>
      </c>
      <c r="X8" s="161" t="s">
        <v>4</v>
      </c>
      <c r="Y8" s="161" t="s">
        <v>4</v>
      </c>
      <c r="Z8" s="161" t="s">
        <v>4</v>
      </c>
      <c r="AA8" s="161" t="s">
        <v>4</v>
      </c>
    </row>
    <row r="9" spans="3:27" s="74" customFormat="1" ht="44.25" customHeight="1" x14ac:dyDescent="0.25">
      <c r="C9" s="162" t="s">
        <v>1</v>
      </c>
      <c r="D9" s="156"/>
      <c r="E9" s="159" t="s">
        <v>5</v>
      </c>
      <c r="F9" s="157"/>
      <c r="G9" s="159" t="s">
        <v>6</v>
      </c>
      <c r="H9" s="75"/>
      <c r="I9" s="159" t="s">
        <v>7</v>
      </c>
      <c r="J9" s="156"/>
      <c r="K9" s="159" t="s">
        <v>8</v>
      </c>
      <c r="L9" s="159" t="s">
        <v>8</v>
      </c>
      <c r="M9" s="159" t="s">
        <v>8</v>
      </c>
      <c r="N9" s="75"/>
      <c r="O9" s="159" t="s">
        <v>9</v>
      </c>
      <c r="P9" s="159" t="s">
        <v>9</v>
      </c>
      <c r="Q9" s="159" t="s">
        <v>9</v>
      </c>
      <c r="R9" s="156"/>
      <c r="S9" s="159" t="s">
        <v>5</v>
      </c>
      <c r="T9" s="157"/>
      <c r="U9" s="159" t="s">
        <v>10</v>
      </c>
      <c r="V9" s="157"/>
      <c r="W9" s="159" t="s">
        <v>6</v>
      </c>
      <c r="X9" s="157"/>
      <c r="Y9" s="159" t="s">
        <v>7</v>
      </c>
      <c r="Z9" s="156"/>
      <c r="AA9" s="159" t="s">
        <v>11</v>
      </c>
    </row>
    <row r="10" spans="3:27" s="74" customFormat="1" ht="54" customHeight="1" x14ac:dyDescent="0.25">
      <c r="C10" s="162" t="s">
        <v>1</v>
      </c>
      <c r="D10" s="156"/>
      <c r="E10" s="160" t="s">
        <v>5</v>
      </c>
      <c r="F10" s="158"/>
      <c r="G10" s="160" t="s">
        <v>6</v>
      </c>
      <c r="H10" s="76"/>
      <c r="I10" s="160" t="s">
        <v>7</v>
      </c>
      <c r="J10" s="156"/>
      <c r="K10" s="160" t="s">
        <v>5</v>
      </c>
      <c r="L10" s="129"/>
      <c r="M10" s="160" t="s">
        <v>6</v>
      </c>
      <c r="N10" s="76"/>
      <c r="O10" s="160" t="s">
        <v>5</v>
      </c>
      <c r="P10" s="76"/>
      <c r="Q10" s="160" t="s">
        <v>12</v>
      </c>
      <c r="R10" s="156"/>
      <c r="S10" s="160" t="s">
        <v>5</v>
      </c>
      <c r="T10" s="158"/>
      <c r="U10" s="160" t="s">
        <v>10</v>
      </c>
      <c r="V10" s="158"/>
      <c r="W10" s="160" t="s">
        <v>6</v>
      </c>
      <c r="X10" s="158"/>
      <c r="Y10" s="160" t="s">
        <v>7</v>
      </c>
      <c r="Z10" s="156"/>
      <c r="AA10" s="160" t="s">
        <v>11</v>
      </c>
    </row>
    <row r="11" spans="3:27" x14ac:dyDescent="0.8">
      <c r="C11" s="77" t="s">
        <v>204</v>
      </c>
      <c r="E11" s="78">
        <v>509000</v>
      </c>
      <c r="G11" s="78">
        <v>12303484363</v>
      </c>
      <c r="I11" s="78">
        <v>11480492200.5</v>
      </c>
      <c r="K11" s="78">
        <v>0</v>
      </c>
      <c r="L11" s="130"/>
      <c r="M11" s="78">
        <v>0</v>
      </c>
      <c r="O11" s="78">
        <v>0</v>
      </c>
      <c r="Q11" s="78">
        <v>0</v>
      </c>
      <c r="S11" s="78">
        <v>509000</v>
      </c>
      <c r="U11" s="78">
        <v>24460</v>
      </c>
      <c r="V11" s="130"/>
      <c r="W11" s="78">
        <v>12303484363</v>
      </c>
      <c r="Y11" s="78">
        <v>12376061667</v>
      </c>
      <c r="AA11" s="123">
        <f>Y11/'سرمایه گذاری ها'!$O$16</f>
        <v>3.3346222592582672E-2</v>
      </c>
    </row>
    <row r="12" spans="3:27" x14ac:dyDescent="0.8">
      <c r="C12" s="55" t="s">
        <v>180</v>
      </c>
      <c r="E12" s="78">
        <v>400000</v>
      </c>
      <c r="G12" s="78">
        <v>11116538487</v>
      </c>
      <c r="I12" s="78">
        <v>14035986000</v>
      </c>
      <c r="K12" s="78">
        <v>0</v>
      </c>
      <c r="L12" s="130"/>
      <c r="M12" s="78">
        <v>0</v>
      </c>
      <c r="O12" s="78">
        <v>0</v>
      </c>
      <c r="Q12" s="78">
        <v>0</v>
      </c>
      <c r="S12" s="78">
        <v>400000</v>
      </c>
      <c r="U12" s="78">
        <v>29890</v>
      </c>
      <c r="V12" s="130"/>
      <c r="W12" s="78">
        <v>11116538487</v>
      </c>
      <c r="Y12" s="78">
        <v>11884861800</v>
      </c>
      <c r="AA12" s="123">
        <f>Y12/'سرمایه گذاری ها'!$O$16</f>
        <v>3.2022727239767457E-2</v>
      </c>
    </row>
    <row r="13" spans="3:27" x14ac:dyDescent="0.8">
      <c r="C13" s="55" t="s">
        <v>195</v>
      </c>
      <c r="E13" s="78">
        <v>310000</v>
      </c>
      <c r="G13" s="78">
        <v>6515440689</v>
      </c>
      <c r="I13" s="78">
        <v>6985885185</v>
      </c>
      <c r="K13" s="78">
        <v>0</v>
      </c>
      <c r="L13" s="130"/>
      <c r="M13" s="78">
        <v>0</v>
      </c>
      <c r="O13" s="78">
        <v>0</v>
      </c>
      <c r="Q13" s="78">
        <v>0</v>
      </c>
      <c r="S13" s="78">
        <v>310000</v>
      </c>
      <c r="U13" s="78">
        <v>24700</v>
      </c>
      <c r="V13" s="130"/>
      <c r="W13" s="78">
        <v>6515440689</v>
      </c>
      <c r="Y13" s="78">
        <v>7611440850</v>
      </c>
      <c r="AA13" s="123">
        <f>Y13/'سرمایه گذاری ها'!$O$16</f>
        <v>2.0508365881139128E-2</v>
      </c>
    </row>
    <row r="14" spans="3:27" x14ac:dyDescent="0.8">
      <c r="C14" s="55" t="s">
        <v>178</v>
      </c>
      <c r="E14" s="78">
        <v>520000</v>
      </c>
      <c r="G14" s="78">
        <v>4979116299</v>
      </c>
      <c r="I14" s="78">
        <v>7190162460</v>
      </c>
      <c r="K14" s="78">
        <v>0</v>
      </c>
      <c r="L14" s="130"/>
      <c r="M14" s="78">
        <v>0</v>
      </c>
      <c r="O14" s="78">
        <v>0</v>
      </c>
      <c r="Q14" s="78">
        <v>0</v>
      </c>
      <c r="S14" s="78">
        <v>520000</v>
      </c>
      <c r="U14" s="78">
        <v>13630</v>
      </c>
      <c r="V14" s="130"/>
      <c r="W14" s="78">
        <v>4979116299</v>
      </c>
      <c r="Y14" s="78">
        <v>7045428780</v>
      </c>
      <c r="AA14" s="123">
        <f>Y14/'سرمایه گذاری ها'!$O$16</f>
        <v>1.898329554906121E-2</v>
      </c>
    </row>
    <row r="15" spans="3:27" x14ac:dyDescent="0.8">
      <c r="C15" s="55" t="s">
        <v>14</v>
      </c>
      <c r="E15" s="78">
        <v>1132075</v>
      </c>
      <c r="G15" s="78">
        <v>4499671798</v>
      </c>
      <c r="I15" s="78">
        <v>7247184150.1499996</v>
      </c>
      <c r="K15" s="78">
        <v>0</v>
      </c>
      <c r="L15" s="130"/>
      <c r="M15" s="78">
        <v>0</v>
      </c>
      <c r="O15" s="78">
        <v>0</v>
      </c>
      <c r="Q15" s="78">
        <v>0</v>
      </c>
      <c r="S15" s="78">
        <v>1132075</v>
      </c>
      <c r="U15" s="78">
        <v>5660</v>
      </c>
      <c r="V15" s="130"/>
      <c r="W15" s="78">
        <v>4499671798</v>
      </c>
      <c r="Y15" s="78">
        <v>6369419610.2250004</v>
      </c>
      <c r="AA15" s="123">
        <f>Y15/'سرمایه گذاری ها'!$O$16</f>
        <v>1.7161847591182014E-2</v>
      </c>
    </row>
    <row r="16" spans="3:27" x14ac:dyDescent="0.8">
      <c r="C16" s="55" t="s">
        <v>194</v>
      </c>
      <c r="E16" s="78">
        <v>41000</v>
      </c>
      <c r="G16" s="78">
        <v>7241018855</v>
      </c>
      <c r="I16" s="78">
        <v>7334051197.5</v>
      </c>
      <c r="K16" s="78">
        <v>0</v>
      </c>
      <c r="L16" s="130"/>
      <c r="M16" s="78">
        <v>0</v>
      </c>
      <c r="O16" s="78">
        <v>0</v>
      </c>
      <c r="Q16" s="78">
        <v>0</v>
      </c>
      <c r="S16" s="78">
        <v>41000</v>
      </c>
      <c r="U16" s="78">
        <v>149800</v>
      </c>
      <c r="V16" s="130"/>
      <c r="W16" s="78">
        <v>7241018855</v>
      </c>
      <c r="Y16" s="78">
        <v>6105256290</v>
      </c>
      <c r="AA16" s="123">
        <f>Y16/'سرمایه گذاری ها'!$O$16</f>
        <v>1.645008248253628E-2</v>
      </c>
    </row>
    <row r="17" spans="3:27" x14ac:dyDescent="0.8">
      <c r="C17" s="55" t="s">
        <v>196</v>
      </c>
      <c r="E17" s="78">
        <v>500000</v>
      </c>
      <c r="G17" s="78">
        <v>3595347105</v>
      </c>
      <c r="I17" s="78">
        <v>5099476500</v>
      </c>
      <c r="K17" s="78">
        <v>0</v>
      </c>
      <c r="L17" s="130"/>
      <c r="M17" s="78">
        <v>0</v>
      </c>
      <c r="O17" s="78">
        <v>0</v>
      </c>
      <c r="Q17" s="78">
        <v>0</v>
      </c>
      <c r="S17" s="78">
        <v>500000</v>
      </c>
      <c r="U17" s="78">
        <v>8860</v>
      </c>
      <c r="V17" s="130"/>
      <c r="W17" s="78">
        <v>3595347105</v>
      </c>
      <c r="Y17" s="78">
        <v>4403641500</v>
      </c>
      <c r="AA17" s="123">
        <f>Y17/'سرمایه گذاری ها'!$O$16</f>
        <v>1.1865229313496975E-2</v>
      </c>
    </row>
    <row r="18" spans="3:27" x14ac:dyDescent="0.8">
      <c r="C18" s="55" t="s">
        <v>152</v>
      </c>
      <c r="E18" s="78">
        <v>36434</v>
      </c>
      <c r="G18" s="78">
        <v>2002747543</v>
      </c>
      <c r="I18" s="78">
        <v>3288523367.1599998</v>
      </c>
      <c r="K18" s="78">
        <v>0</v>
      </c>
      <c r="L18" s="130"/>
      <c r="M18" s="78">
        <v>0</v>
      </c>
      <c r="O18" s="78">
        <v>0</v>
      </c>
      <c r="Q18" s="78">
        <v>0</v>
      </c>
      <c r="S18" s="78">
        <v>36434</v>
      </c>
      <c r="U18" s="78">
        <v>101800</v>
      </c>
      <c r="V18" s="130"/>
      <c r="W18" s="78">
        <v>2002747543</v>
      </c>
      <c r="Y18" s="78">
        <v>3686912761.8600001</v>
      </c>
      <c r="AA18" s="123">
        <f>Y18/'سرمایه گذاری ها'!$O$16</f>
        <v>9.9340660174828867E-3</v>
      </c>
    </row>
    <row r="19" spans="3:27" x14ac:dyDescent="0.8">
      <c r="C19" s="55" t="s">
        <v>235</v>
      </c>
      <c r="E19" s="78">
        <v>0</v>
      </c>
      <c r="G19" s="78">
        <v>0</v>
      </c>
      <c r="I19" s="78">
        <v>0</v>
      </c>
      <c r="K19" s="78">
        <v>60000</v>
      </c>
      <c r="L19" s="130"/>
      <c r="M19" s="78">
        <v>2729866449</v>
      </c>
      <c r="O19" s="78">
        <v>0</v>
      </c>
      <c r="Q19" s="78">
        <v>0</v>
      </c>
      <c r="S19" s="78">
        <v>60000</v>
      </c>
      <c r="U19" s="78">
        <v>45250</v>
      </c>
      <c r="V19" s="130"/>
      <c r="W19" s="78">
        <v>2729866449</v>
      </c>
      <c r="Y19" s="78">
        <v>2698845750</v>
      </c>
      <c r="AA19" s="123">
        <f>Y19/'سرمایه گذاری ها'!$O$16</f>
        <v>7.2718053241860696E-3</v>
      </c>
    </row>
    <row r="20" spans="3:27" x14ac:dyDescent="0.8">
      <c r="C20" s="55" t="s">
        <v>203</v>
      </c>
      <c r="E20" s="78">
        <v>492596</v>
      </c>
      <c r="G20" s="78">
        <v>4460948940</v>
      </c>
      <c r="I20" s="78">
        <v>4563678301.4160004</v>
      </c>
      <c r="K20" s="78">
        <v>0</v>
      </c>
      <c r="L20" s="130"/>
      <c r="M20" s="78">
        <v>0</v>
      </c>
      <c r="O20" s="78">
        <v>-248147</v>
      </c>
      <c r="Q20" s="78">
        <v>2545538224</v>
      </c>
      <c r="S20" s="78">
        <v>244449</v>
      </c>
      <c r="U20" s="78">
        <v>10360</v>
      </c>
      <c r="V20" s="130"/>
      <c r="W20" s="78">
        <v>2213729927</v>
      </c>
      <c r="Y20" s="78">
        <v>2517423314.7420001</v>
      </c>
      <c r="AA20" s="123">
        <f>Y20/'سرمایه گذاری ها'!$O$16</f>
        <v>6.7829783393033929E-3</v>
      </c>
    </row>
    <row r="21" spans="3:27" x14ac:dyDescent="0.8">
      <c r="C21" s="55" t="s">
        <v>156</v>
      </c>
      <c r="E21" s="78">
        <v>106000</v>
      </c>
      <c r="G21" s="78">
        <v>7055541458</v>
      </c>
      <c r="I21" s="78">
        <v>8352624411</v>
      </c>
      <c r="K21" s="78">
        <v>0</v>
      </c>
      <c r="L21" s="130"/>
      <c r="M21" s="78">
        <v>0</v>
      </c>
      <c r="O21" s="78">
        <v>-81852</v>
      </c>
      <c r="Q21" s="78">
        <v>5656887860</v>
      </c>
      <c r="S21" s="78">
        <v>24148</v>
      </c>
      <c r="U21" s="78">
        <v>69990</v>
      </c>
      <c r="V21" s="130"/>
      <c r="W21" s="78">
        <v>1607332221</v>
      </c>
      <c r="Y21" s="78">
        <v>1680062314.806</v>
      </c>
      <c r="AA21" s="123">
        <f>Y21/'سرمایه گذاری ها'!$O$16</f>
        <v>4.5267818976948357E-3</v>
      </c>
    </row>
    <row r="22" spans="3:27" x14ac:dyDescent="0.8">
      <c r="C22" s="55" t="s">
        <v>236</v>
      </c>
      <c r="E22" s="78">
        <v>0</v>
      </c>
      <c r="G22" s="78">
        <v>0</v>
      </c>
      <c r="I22" s="78">
        <v>0</v>
      </c>
      <c r="K22" s="78">
        <v>50000</v>
      </c>
      <c r="L22" s="130"/>
      <c r="M22" s="78">
        <v>1689516318</v>
      </c>
      <c r="O22" s="78">
        <v>0</v>
      </c>
      <c r="Q22" s="78">
        <v>0</v>
      </c>
      <c r="S22" s="78">
        <v>50000</v>
      </c>
      <c r="U22" s="78">
        <v>33420</v>
      </c>
      <c r="V22" s="130"/>
      <c r="W22" s="78">
        <v>1689516318</v>
      </c>
      <c r="Y22" s="78">
        <v>1661057550</v>
      </c>
      <c r="AA22" s="123">
        <f>Y22/'سرمایه گذاری ها'!$O$16</f>
        <v>4.4755752105763982E-3</v>
      </c>
    </row>
    <row r="23" spans="3:27" x14ac:dyDescent="0.8">
      <c r="C23" s="55" t="s">
        <v>181</v>
      </c>
      <c r="E23" s="78">
        <v>93666</v>
      </c>
      <c r="G23" s="78">
        <v>804024689</v>
      </c>
      <c r="I23" s="78">
        <v>1722510715.05</v>
      </c>
      <c r="K23" s="78">
        <v>0</v>
      </c>
      <c r="L23" s="130"/>
      <c r="M23" s="78">
        <v>0</v>
      </c>
      <c r="O23" s="78">
        <v>0</v>
      </c>
      <c r="Q23" s="78">
        <v>0</v>
      </c>
      <c r="S23" s="78">
        <v>93666</v>
      </c>
      <c r="U23" s="78">
        <v>13430</v>
      </c>
      <c r="V23" s="130"/>
      <c r="W23" s="78">
        <v>804024689</v>
      </c>
      <c r="Y23" s="78">
        <v>1250449670.4389999</v>
      </c>
      <c r="AA23" s="123">
        <f>Y23/'سرمایه گذاری ها'!$O$16</f>
        <v>3.3692279638897612E-3</v>
      </c>
    </row>
    <row r="24" spans="3:27" x14ac:dyDescent="0.8">
      <c r="C24" s="55" t="s">
        <v>154</v>
      </c>
      <c r="E24" s="78">
        <v>80706</v>
      </c>
      <c r="G24" s="78">
        <v>993552784</v>
      </c>
      <c r="I24" s="78">
        <v>1168087637.8080001</v>
      </c>
      <c r="K24" s="78">
        <v>0</v>
      </c>
      <c r="L24" s="130"/>
      <c r="M24" s="78">
        <v>0</v>
      </c>
      <c r="O24" s="78">
        <v>0</v>
      </c>
      <c r="Q24" s="78">
        <v>0</v>
      </c>
      <c r="S24" s="78">
        <v>80706</v>
      </c>
      <c r="U24" s="78">
        <v>13450</v>
      </c>
      <c r="V24" s="130"/>
      <c r="W24" s="78">
        <v>993552784</v>
      </c>
      <c r="Y24" s="78">
        <v>1079037000.585</v>
      </c>
      <c r="AA24" s="123">
        <f>Y24/'سرمایه گذاری ها'!$O$16</f>
        <v>2.9073714219672504E-3</v>
      </c>
    </row>
    <row r="25" spans="3:27" x14ac:dyDescent="0.8">
      <c r="C25" s="55" t="s">
        <v>197</v>
      </c>
      <c r="E25" s="78">
        <v>940</v>
      </c>
      <c r="G25" s="78">
        <v>14583519</v>
      </c>
      <c r="I25" s="78">
        <v>25957826.460000001</v>
      </c>
      <c r="K25" s="78">
        <v>0</v>
      </c>
      <c r="L25" s="130"/>
      <c r="M25" s="78">
        <v>0</v>
      </c>
      <c r="O25" s="78">
        <v>0</v>
      </c>
      <c r="Q25" s="78">
        <v>0</v>
      </c>
      <c r="S25" s="78">
        <v>940</v>
      </c>
      <c r="U25" s="78">
        <v>25160</v>
      </c>
      <c r="V25" s="130"/>
      <c r="W25" s="78">
        <v>14583519</v>
      </c>
      <c r="Y25" s="78">
        <v>23509680.120000001</v>
      </c>
      <c r="AA25" s="123">
        <f>Y25/'سرمایه گذاری ها'!$O$16</f>
        <v>6.3344789922331574E-5</v>
      </c>
    </row>
    <row r="26" spans="3:27" x14ac:dyDescent="0.8">
      <c r="C26" s="55" t="s">
        <v>13</v>
      </c>
      <c r="E26" s="78">
        <v>933</v>
      </c>
      <c r="G26" s="78">
        <v>3646028</v>
      </c>
      <c r="I26" s="78">
        <v>5852200.9814999998</v>
      </c>
      <c r="K26" s="78">
        <v>4</v>
      </c>
      <c r="L26" s="130"/>
      <c r="M26" s="78">
        <v>4</v>
      </c>
      <c r="O26" s="78">
        <v>0</v>
      </c>
      <c r="Q26" s="78">
        <v>0</v>
      </c>
      <c r="S26" s="78">
        <v>937</v>
      </c>
      <c r="U26" s="78">
        <v>5700</v>
      </c>
      <c r="V26" s="130"/>
      <c r="W26" s="78">
        <v>3646032</v>
      </c>
      <c r="Y26" s="78">
        <v>5309121.6449999996</v>
      </c>
      <c r="AA26" s="123">
        <f>Y26/'سرمایه گذاری ها'!$O$16</f>
        <v>1.430496687143476E-5</v>
      </c>
    </row>
    <row r="27" spans="3:27" x14ac:dyDescent="0.8">
      <c r="C27" s="55" t="s">
        <v>155</v>
      </c>
      <c r="E27" s="78">
        <v>469</v>
      </c>
      <c r="G27" s="78">
        <v>1363383</v>
      </c>
      <c r="I27" s="78">
        <v>1844790.7936499999</v>
      </c>
      <c r="K27" s="78">
        <v>0</v>
      </c>
      <c r="L27" s="130"/>
      <c r="M27" s="78">
        <v>0</v>
      </c>
      <c r="O27" s="78">
        <v>-5</v>
      </c>
      <c r="Q27" s="78">
        <v>5</v>
      </c>
      <c r="S27" s="78">
        <v>464</v>
      </c>
      <c r="U27" s="78">
        <v>3957</v>
      </c>
      <c r="V27" s="130"/>
      <c r="W27" s="78">
        <v>1348848</v>
      </c>
      <c r="Y27" s="78">
        <v>1825123.5144</v>
      </c>
      <c r="AA27" s="123">
        <f>Y27/'سرمایه گذاری ها'!$O$16</f>
        <v>4.9176366931348741E-6</v>
      </c>
    </row>
    <row r="28" spans="3:27" x14ac:dyDescent="0.8">
      <c r="C28" s="55" t="s">
        <v>220</v>
      </c>
      <c r="E28" s="78">
        <v>71</v>
      </c>
      <c r="G28" s="78">
        <v>891145</v>
      </c>
      <c r="I28" s="78">
        <v>928800.55799999996</v>
      </c>
      <c r="K28" s="78">
        <v>0</v>
      </c>
      <c r="L28" s="130"/>
      <c r="M28" s="78">
        <v>0</v>
      </c>
      <c r="O28" s="78">
        <v>0</v>
      </c>
      <c r="Q28" s="78">
        <v>0</v>
      </c>
      <c r="S28" s="78">
        <v>71</v>
      </c>
      <c r="U28" s="78">
        <v>22050</v>
      </c>
      <c r="V28" s="130"/>
      <c r="W28" s="78">
        <v>891145</v>
      </c>
      <c r="Y28" s="78">
        <v>1556234.9775</v>
      </c>
      <c r="AA28" s="123">
        <f>Y28/'سرمایه گذاری ها'!$O$16</f>
        <v>4.1931398988138126E-6</v>
      </c>
    </row>
    <row r="29" spans="3:27" x14ac:dyDescent="0.8">
      <c r="C29" s="55" t="s">
        <v>153</v>
      </c>
      <c r="E29" s="78">
        <v>1</v>
      </c>
      <c r="G29" s="78">
        <v>7649</v>
      </c>
      <c r="I29" s="78">
        <v>11173.121999999999</v>
      </c>
      <c r="K29" s="78">
        <v>0</v>
      </c>
      <c r="L29" s="130"/>
      <c r="M29" s="78">
        <v>0</v>
      </c>
      <c r="O29" s="78">
        <v>-1</v>
      </c>
      <c r="Q29" s="78">
        <v>1</v>
      </c>
      <c r="S29" s="78">
        <v>0</v>
      </c>
      <c r="U29" s="78">
        <v>0</v>
      </c>
      <c r="V29" s="130"/>
      <c r="W29" s="78">
        <v>0</v>
      </c>
      <c r="Y29" s="78">
        <v>0</v>
      </c>
      <c r="AA29" s="123">
        <f>Y29/'سرمایه گذاری ها'!$O$16</f>
        <v>0</v>
      </c>
    </row>
    <row r="30" spans="3:27" x14ac:dyDescent="0.8">
      <c r="E30" s="78"/>
      <c r="G30" s="78"/>
      <c r="I30" s="78"/>
      <c r="K30" s="78"/>
      <c r="L30" s="130"/>
      <c r="M30" s="78"/>
      <c r="O30" s="78"/>
      <c r="Q30" s="78"/>
      <c r="S30" s="78"/>
      <c r="U30" s="78"/>
      <c r="V30" s="130"/>
      <c r="W30" s="78"/>
      <c r="Y30" s="78"/>
      <c r="AA30" s="123"/>
    </row>
    <row r="31" spans="3:27" ht="33.75" thickBot="1" x14ac:dyDescent="0.85">
      <c r="C31" s="55" t="s">
        <v>84</v>
      </c>
      <c r="E31" s="79"/>
      <c r="F31" s="78"/>
      <c r="G31" s="79">
        <f>SUM(G11:G29)</f>
        <v>65587924734</v>
      </c>
      <c r="H31" s="79"/>
      <c r="I31" s="79">
        <f>SUM(I11:I29)</f>
        <v>78503256917.499161</v>
      </c>
      <c r="J31" s="79"/>
      <c r="K31" s="79">
        <f>SUM(K11:K29)</f>
        <v>110004</v>
      </c>
      <c r="L31" s="79"/>
      <c r="M31" s="79">
        <f>SUM(M11:M29)</f>
        <v>4419382771</v>
      </c>
      <c r="N31" s="79"/>
      <c r="O31" s="79">
        <f>SUM(O11:O29)</f>
        <v>-330005</v>
      </c>
      <c r="P31" s="79"/>
      <c r="Q31" s="79">
        <f>SUM(Q11:Q29)</f>
        <v>8202426090</v>
      </c>
      <c r="R31" s="79"/>
      <c r="S31" s="79">
        <f>SUM(S11:S29)</f>
        <v>4003890</v>
      </c>
      <c r="T31" s="79"/>
      <c r="U31" s="79">
        <f>SUM(U11:U29)</f>
        <v>601567</v>
      </c>
      <c r="V31" s="79"/>
      <c r="W31" s="79">
        <f>SUM(W11:W29)</f>
        <v>62311857071</v>
      </c>
      <c r="X31" s="79"/>
      <c r="Y31" s="79">
        <f>SUM(Y11:Y29)</f>
        <v>70402099019.913895</v>
      </c>
      <c r="Z31" s="78"/>
      <c r="AA31" s="124">
        <f>SUM(AA11:AA29)</f>
        <v>0.18969233735825203</v>
      </c>
    </row>
    <row r="32" spans="3:27" ht="63.75" customHeight="1" thickTop="1" x14ac:dyDescent="0.8">
      <c r="L32"/>
      <c r="V32"/>
    </row>
    <row r="33" spans="12:22" ht="30.75" customHeight="1" x14ac:dyDescent="0.95">
      <c r="L33"/>
      <c r="O33" s="118">
        <v>2</v>
      </c>
      <c r="V33"/>
    </row>
    <row r="34" spans="12:22" x14ac:dyDescent="0.8">
      <c r="L34"/>
      <c r="V34"/>
    </row>
    <row r="35" spans="12:22" x14ac:dyDescent="0.8">
      <c r="L35"/>
      <c r="V35"/>
    </row>
    <row r="36" spans="12:22" x14ac:dyDescent="0.8">
      <c r="L36"/>
      <c r="V36"/>
    </row>
    <row r="37" spans="12:22" x14ac:dyDescent="0.8">
      <c r="L37"/>
      <c r="V37"/>
    </row>
    <row r="38" spans="12:22" x14ac:dyDescent="0.8">
      <c r="L38"/>
      <c r="V38"/>
    </row>
    <row r="39" spans="12:22" x14ac:dyDescent="0.8">
      <c r="L39"/>
      <c r="V39"/>
    </row>
    <row r="40" spans="12:22" x14ac:dyDescent="0.8">
      <c r="L40"/>
      <c r="V40"/>
    </row>
    <row r="41" spans="12:22" x14ac:dyDescent="0.8">
      <c r="L41"/>
      <c r="V41"/>
    </row>
    <row r="42" spans="12:22" x14ac:dyDescent="0.8">
      <c r="L42"/>
      <c r="V42"/>
    </row>
  </sheetData>
  <sortState xmlns:xlrd2="http://schemas.microsoft.com/office/spreadsheetml/2017/richdata2" ref="C11:AA29">
    <sortCondition descending="1" ref="Y11:Y29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41"/>
  <sheetViews>
    <sheetView rightToLeft="1" view="pageBreakPreview" zoomScale="60" zoomScaleNormal="110" workbookViewId="0">
      <selection activeCell="AC16" sqref="AC1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spans="2:28" ht="30" x14ac:dyDescent="0.6"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</row>
    <row r="4" spans="2:28" ht="30" x14ac:dyDescent="0.6">
      <c r="B4" s="147" t="s">
        <v>233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94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63" t="s">
        <v>219</v>
      </c>
      <c r="E8" s="163" t="s">
        <v>2</v>
      </c>
      <c r="F8" s="163" t="s">
        <v>2</v>
      </c>
      <c r="G8" s="163" t="s">
        <v>2</v>
      </c>
      <c r="H8" s="163" t="s">
        <v>2</v>
      </c>
      <c r="I8" s="163" t="s">
        <v>2</v>
      </c>
      <c r="J8" s="163" t="s">
        <v>2</v>
      </c>
      <c r="K8" s="15"/>
      <c r="L8" s="163" t="s">
        <v>234</v>
      </c>
      <c r="M8" s="163" t="s">
        <v>4</v>
      </c>
      <c r="N8" s="163" t="s">
        <v>4</v>
      </c>
      <c r="O8" s="163" t="s">
        <v>4</v>
      </c>
      <c r="P8" s="163" t="s">
        <v>4</v>
      </c>
      <c r="Q8" s="163" t="s">
        <v>4</v>
      </c>
      <c r="R8" s="163" t="s">
        <v>4</v>
      </c>
      <c r="S8" s="15"/>
    </row>
    <row r="9" spans="2:28" ht="30" x14ac:dyDescent="0.6">
      <c r="B9" s="21" t="s">
        <v>1</v>
      </c>
      <c r="C9" s="15"/>
      <c r="D9" s="18" t="s">
        <v>15</v>
      </c>
      <c r="E9" s="19"/>
      <c r="F9" s="18" t="s">
        <v>16</v>
      </c>
      <c r="G9" s="19"/>
      <c r="H9" s="18" t="s">
        <v>17</v>
      </c>
      <c r="I9" s="19"/>
      <c r="J9" s="18" t="s">
        <v>18</v>
      </c>
      <c r="K9" s="15"/>
      <c r="L9" s="18" t="s">
        <v>15</v>
      </c>
      <c r="M9" s="19"/>
      <c r="N9" s="18" t="s">
        <v>16</v>
      </c>
      <c r="O9" s="19"/>
      <c r="P9" s="18" t="s">
        <v>17</v>
      </c>
      <c r="Q9" s="19"/>
      <c r="R9" s="18" t="s">
        <v>18</v>
      </c>
      <c r="S9" s="15"/>
    </row>
    <row r="10" spans="2:28" x14ac:dyDescent="0.6">
      <c r="D10" s="83">
        <v>0</v>
      </c>
      <c r="E10" s="83"/>
      <c r="F10" s="83">
        <v>0</v>
      </c>
      <c r="G10" s="83"/>
      <c r="H10" s="83">
        <v>0</v>
      </c>
      <c r="I10" s="83"/>
      <c r="J10" s="83">
        <v>0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3">
        <v>0</v>
      </c>
      <c r="V10"/>
    </row>
    <row r="11" spans="2:28" ht="26.25" customHeight="1" thickBot="1" x14ac:dyDescent="0.65">
      <c r="B11" s="22" t="s">
        <v>84</v>
      </c>
      <c r="D11" s="82">
        <v>0</v>
      </c>
      <c r="E11" s="83"/>
      <c r="F11" s="82">
        <v>0</v>
      </c>
      <c r="G11" s="83"/>
      <c r="H11" s="82">
        <v>0</v>
      </c>
      <c r="I11" s="83"/>
      <c r="J11" s="82">
        <v>0</v>
      </c>
      <c r="K11" s="83"/>
      <c r="L11" s="82">
        <v>0</v>
      </c>
      <c r="M11" s="83"/>
      <c r="N11" s="82">
        <v>0</v>
      </c>
      <c r="O11" s="83"/>
      <c r="P11" s="82">
        <v>0</v>
      </c>
      <c r="Q11" s="83"/>
      <c r="R11" s="82">
        <v>0</v>
      </c>
      <c r="V11"/>
    </row>
    <row r="12" spans="2:28" ht="21.75" thickTop="1" x14ac:dyDescent="0.6">
      <c r="L12"/>
      <c r="V12"/>
    </row>
    <row r="13" spans="2:28" x14ac:dyDescent="0.6">
      <c r="L13"/>
      <c r="V13"/>
    </row>
    <row r="14" spans="2:28" x14ac:dyDescent="0.6">
      <c r="L14"/>
      <c r="V14"/>
    </row>
    <row r="15" spans="2:28" x14ac:dyDescent="0.6">
      <c r="L15"/>
      <c r="V15"/>
    </row>
    <row r="16" spans="2:28" x14ac:dyDescent="0.6">
      <c r="L16"/>
      <c r="V16"/>
    </row>
    <row r="17" spans="10:22" ht="30" x14ac:dyDescent="0.75">
      <c r="J17" s="53">
        <v>3</v>
      </c>
      <c r="L17"/>
      <c r="V17"/>
    </row>
    <row r="18" spans="10:22" x14ac:dyDescent="0.6">
      <c r="L18"/>
      <c r="V18"/>
    </row>
    <row r="19" spans="10:22" x14ac:dyDescent="0.6">
      <c r="L19"/>
      <c r="V19"/>
    </row>
    <row r="20" spans="10:22" x14ac:dyDescent="0.6">
      <c r="L20"/>
      <c r="V20"/>
    </row>
    <row r="21" spans="10:22" x14ac:dyDescent="0.6">
      <c r="L21"/>
      <c r="V21"/>
    </row>
    <row r="22" spans="10:22" x14ac:dyDescent="0.6">
      <c r="L22"/>
      <c r="V22"/>
    </row>
    <row r="23" spans="10:22" x14ac:dyDescent="0.6">
      <c r="L23"/>
      <c r="V23"/>
    </row>
    <row r="24" spans="10:22" x14ac:dyDescent="0.6">
      <c r="L24"/>
      <c r="V24"/>
    </row>
    <row r="25" spans="10:22" x14ac:dyDescent="0.6">
      <c r="L25"/>
      <c r="V25"/>
    </row>
    <row r="26" spans="10:22" x14ac:dyDescent="0.6">
      <c r="L26"/>
      <c r="V26"/>
    </row>
    <row r="27" spans="10:22" x14ac:dyDescent="0.6">
      <c r="L27"/>
      <c r="V27"/>
    </row>
    <row r="28" spans="10:22" x14ac:dyDescent="0.6">
      <c r="L28"/>
      <c r="V28"/>
    </row>
    <row r="29" spans="10:22" x14ac:dyDescent="0.6">
      <c r="L29"/>
      <c r="V29"/>
    </row>
    <row r="30" spans="10:22" x14ac:dyDescent="0.6">
      <c r="L30"/>
      <c r="V30"/>
    </row>
    <row r="31" spans="10:22" x14ac:dyDescent="0.6">
      <c r="L31"/>
      <c r="V31"/>
    </row>
    <row r="32" spans="10:22" x14ac:dyDescent="0.6">
      <c r="L32"/>
      <c r="V32"/>
    </row>
    <row r="33" spans="12:22" x14ac:dyDescent="0.6">
      <c r="L33"/>
      <c r="V33"/>
    </row>
    <row r="34" spans="12:22" x14ac:dyDescent="0.6">
      <c r="L34"/>
      <c r="V34"/>
    </row>
    <row r="35" spans="12:22" x14ac:dyDescent="0.6">
      <c r="L35"/>
      <c r="V35"/>
    </row>
    <row r="36" spans="12:22" x14ac:dyDescent="0.6">
      <c r="L36"/>
      <c r="V36"/>
    </row>
    <row r="37" spans="12:22" x14ac:dyDescent="0.6">
      <c r="L37"/>
      <c r="V37"/>
    </row>
    <row r="38" spans="12:22" x14ac:dyDescent="0.6">
      <c r="L38"/>
      <c r="V38"/>
    </row>
    <row r="39" spans="12:22" x14ac:dyDescent="0.6">
      <c r="L39"/>
      <c r="V39"/>
    </row>
    <row r="40" spans="12:22" x14ac:dyDescent="0.6">
      <c r="L40"/>
      <c r="V40"/>
    </row>
    <row r="41" spans="12:22" x14ac:dyDescent="0.6">
      <c r="L41"/>
      <c r="V41"/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C48"/>
  <sheetViews>
    <sheetView rightToLeft="1" view="pageBreakPreview" topLeftCell="E1" zoomScale="70" zoomScaleNormal="70" zoomScaleSheetLayoutView="70" workbookViewId="0">
      <selection activeCell="AL35" sqref="AL35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66" t="s">
        <v>124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</row>
    <row r="3" spans="2:38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</row>
    <row r="4" spans="2:38" ht="39" x14ac:dyDescent="0.6">
      <c r="B4" s="166" t="s">
        <v>233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</row>
    <row r="5" spans="2:38" ht="39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2:38" ht="39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64" t="s">
        <v>113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47" t="s">
        <v>19</v>
      </c>
      <c r="C10" s="147" t="s">
        <v>19</v>
      </c>
      <c r="D10" s="147" t="s">
        <v>19</v>
      </c>
      <c r="E10" s="147" t="s">
        <v>19</v>
      </c>
      <c r="F10" s="147" t="s">
        <v>19</v>
      </c>
      <c r="G10" s="147" t="s">
        <v>19</v>
      </c>
      <c r="H10" s="147" t="s">
        <v>19</v>
      </c>
      <c r="I10" s="147" t="s">
        <v>19</v>
      </c>
      <c r="J10" s="147" t="s">
        <v>19</v>
      </c>
      <c r="K10" s="147" t="s">
        <v>19</v>
      </c>
      <c r="L10" s="147"/>
      <c r="M10" s="147" t="s">
        <v>19</v>
      </c>
      <c r="N10" s="147" t="s">
        <v>19</v>
      </c>
      <c r="P10" s="147" t="s">
        <v>219</v>
      </c>
      <c r="Q10" s="147" t="s">
        <v>2</v>
      </c>
      <c r="R10" s="147" t="s">
        <v>2</v>
      </c>
      <c r="S10" s="147" t="s">
        <v>2</v>
      </c>
      <c r="T10" s="147" t="s">
        <v>2</v>
      </c>
      <c r="V10" s="167" t="s">
        <v>3</v>
      </c>
      <c r="W10" s="147" t="s">
        <v>3</v>
      </c>
      <c r="X10" s="147" t="s">
        <v>3</v>
      </c>
      <c r="Y10" s="147" t="s">
        <v>3</v>
      </c>
      <c r="Z10" s="147" t="s">
        <v>3</v>
      </c>
      <c r="AA10" s="147" t="s">
        <v>3</v>
      </c>
      <c r="AB10" s="147" t="s">
        <v>3</v>
      </c>
      <c r="AD10" s="147" t="s">
        <v>234</v>
      </c>
      <c r="AE10" s="147" t="s">
        <v>4</v>
      </c>
      <c r="AF10" s="147" t="s">
        <v>4</v>
      </c>
      <c r="AG10" s="147" t="s">
        <v>4</v>
      </c>
      <c r="AH10" s="147" t="s">
        <v>4</v>
      </c>
      <c r="AI10" s="147" t="s">
        <v>4</v>
      </c>
      <c r="AJ10" s="147" t="s">
        <v>4</v>
      </c>
      <c r="AK10" s="147" t="s">
        <v>4</v>
      </c>
      <c r="AL10" s="147" t="s">
        <v>4</v>
      </c>
    </row>
    <row r="11" spans="2:38" s="16" customFormat="1" ht="45.75" customHeight="1" x14ac:dyDescent="0.6">
      <c r="B11" s="150" t="s">
        <v>20</v>
      </c>
      <c r="C11" s="23"/>
      <c r="D11" s="150" t="s">
        <v>21</v>
      </c>
      <c r="E11" s="23"/>
      <c r="F11" s="150" t="s">
        <v>22</v>
      </c>
      <c r="G11" s="23"/>
      <c r="H11" s="150" t="s">
        <v>23</v>
      </c>
      <c r="I11" s="23"/>
      <c r="J11" s="150" t="s">
        <v>90</v>
      </c>
      <c r="K11" s="23"/>
      <c r="L11" s="169">
        <v>0</v>
      </c>
      <c r="M11" s="23"/>
      <c r="N11" s="150" t="s">
        <v>18</v>
      </c>
      <c r="P11" s="150" t="s">
        <v>5</v>
      </c>
      <c r="Q11" s="23"/>
      <c r="R11" s="150" t="s">
        <v>6</v>
      </c>
      <c r="S11" s="23"/>
      <c r="T11" s="150" t="s">
        <v>7</v>
      </c>
      <c r="V11" s="169" t="s">
        <v>8</v>
      </c>
      <c r="W11" s="150" t="s">
        <v>8</v>
      </c>
      <c r="X11" s="150" t="s">
        <v>8</v>
      </c>
      <c r="Z11" s="150" t="s">
        <v>9</v>
      </c>
      <c r="AA11" s="150" t="s">
        <v>9</v>
      </c>
      <c r="AB11" s="150" t="s">
        <v>9</v>
      </c>
      <c r="AD11" s="150" t="s">
        <v>5</v>
      </c>
      <c r="AE11" s="23"/>
      <c r="AF11" s="150" t="s">
        <v>26</v>
      </c>
      <c r="AG11" s="23"/>
      <c r="AH11" s="150" t="s">
        <v>6</v>
      </c>
      <c r="AI11" s="23"/>
      <c r="AJ11" s="150" t="s">
        <v>7</v>
      </c>
      <c r="AK11" s="23"/>
      <c r="AL11" s="150" t="s">
        <v>11</v>
      </c>
    </row>
    <row r="12" spans="2:38" s="16" customFormat="1" ht="45.75" customHeight="1" x14ac:dyDescent="0.6">
      <c r="B12" s="151" t="s">
        <v>20</v>
      </c>
      <c r="C12" s="24"/>
      <c r="D12" s="151" t="s">
        <v>21</v>
      </c>
      <c r="E12" s="24"/>
      <c r="F12" s="151" t="s">
        <v>22</v>
      </c>
      <c r="G12" s="24"/>
      <c r="H12" s="151" t="s">
        <v>23</v>
      </c>
      <c r="I12" s="24"/>
      <c r="J12" s="151" t="s">
        <v>24</v>
      </c>
      <c r="K12" s="24"/>
      <c r="L12" s="151"/>
      <c r="M12" s="24"/>
      <c r="N12" s="151" t="s">
        <v>18</v>
      </c>
      <c r="P12" s="151" t="s">
        <v>5</v>
      </c>
      <c r="Q12" s="24"/>
      <c r="R12" s="151" t="s">
        <v>6</v>
      </c>
      <c r="S12" s="24"/>
      <c r="T12" s="151" t="s">
        <v>7</v>
      </c>
      <c r="V12" s="168" t="s">
        <v>5</v>
      </c>
      <c r="W12" s="24"/>
      <c r="X12" s="151" t="s">
        <v>6</v>
      </c>
      <c r="Z12" s="151" t="s">
        <v>5</v>
      </c>
      <c r="AA12" s="24"/>
      <c r="AB12" s="151" t="s">
        <v>12</v>
      </c>
      <c r="AD12" s="151" t="s">
        <v>5</v>
      </c>
      <c r="AE12" s="24"/>
      <c r="AF12" s="151" t="s">
        <v>26</v>
      </c>
      <c r="AG12" s="24"/>
      <c r="AH12" s="151" t="s">
        <v>6</v>
      </c>
      <c r="AI12" s="24"/>
      <c r="AJ12" s="151" t="s">
        <v>7</v>
      </c>
      <c r="AK12" s="24"/>
      <c r="AL12" s="151" t="s">
        <v>11</v>
      </c>
    </row>
    <row r="13" spans="2:38" ht="21.75" x14ac:dyDescent="0.6">
      <c r="B13" s="3" t="s">
        <v>182</v>
      </c>
      <c r="C13" s="3"/>
      <c r="D13" s="3" t="s">
        <v>97</v>
      </c>
      <c r="E13" s="3"/>
      <c r="F13" s="3" t="s">
        <v>97</v>
      </c>
      <c r="G13" s="3"/>
      <c r="H13" s="3" t="s">
        <v>183</v>
      </c>
      <c r="I13" s="3"/>
      <c r="J13" s="3" t="s">
        <v>184</v>
      </c>
      <c r="K13" s="3"/>
      <c r="L13" s="3">
        <v>0</v>
      </c>
      <c r="M13" s="3"/>
      <c r="N13" s="3">
        <v>0</v>
      </c>
      <c r="O13" s="3"/>
      <c r="P13" s="3">
        <v>84100</v>
      </c>
      <c r="Q13" s="3"/>
      <c r="R13" s="3">
        <v>46767127234</v>
      </c>
      <c r="S13" s="3"/>
      <c r="T13" s="3">
        <v>47955050371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84100</v>
      </c>
      <c r="AE13" s="3"/>
      <c r="AF13" s="3">
        <v>608212</v>
      </c>
      <c r="AG13" s="3"/>
      <c r="AH13" s="3">
        <v>46767127234</v>
      </c>
      <c r="AI13" s="3"/>
      <c r="AJ13" s="3">
        <v>51141358148</v>
      </c>
      <c r="AK13" s="2"/>
      <c r="AL13" s="63">
        <f>AJ13/'سرمایه گذاری ها'!$O$16</f>
        <v>0.13779594497637851</v>
      </c>
    </row>
    <row r="14" spans="2:38" ht="21.75" x14ac:dyDescent="0.6">
      <c r="B14" s="3" t="s">
        <v>157</v>
      </c>
      <c r="C14" s="3"/>
      <c r="D14" s="3" t="s">
        <v>97</v>
      </c>
      <c r="E14" s="3"/>
      <c r="F14" s="3" t="s">
        <v>97</v>
      </c>
      <c r="G14" s="3"/>
      <c r="H14" s="3" t="s">
        <v>158</v>
      </c>
      <c r="I14" s="3"/>
      <c r="J14" s="3" t="s">
        <v>159</v>
      </c>
      <c r="K14" s="3"/>
      <c r="L14" s="3">
        <v>18</v>
      </c>
      <c r="M14" s="3"/>
      <c r="N14" s="3">
        <v>18</v>
      </c>
      <c r="O14" s="3"/>
      <c r="P14" s="3">
        <v>41100</v>
      </c>
      <c r="Q14" s="3"/>
      <c r="R14" s="3">
        <v>39157484211</v>
      </c>
      <c r="S14" s="3"/>
      <c r="T14" s="3">
        <v>36216508567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41100</v>
      </c>
      <c r="AE14" s="3"/>
      <c r="AF14" s="3">
        <v>931696</v>
      </c>
      <c r="AG14" s="3"/>
      <c r="AH14" s="3">
        <v>39157484211</v>
      </c>
      <c r="AI14" s="3"/>
      <c r="AJ14" s="3">
        <v>38285765047</v>
      </c>
      <c r="AK14" s="2"/>
      <c r="AL14" s="63">
        <f>AJ14/'سرمایه گذاری ها'!$O$16</f>
        <v>0.10315766660962802</v>
      </c>
    </row>
    <row r="15" spans="2:38" ht="21.75" x14ac:dyDescent="0.6">
      <c r="B15" s="3" t="s">
        <v>185</v>
      </c>
      <c r="C15" s="3"/>
      <c r="D15" s="3" t="s">
        <v>97</v>
      </c>
      <c r="E15" s="3"/>
      <c r="F15" s="3" t="s">
        <v>97</v>
      </c>
      <c r="G15" s="3"/>
      <c r="H15" s="3" t="s">
        <v>186</v>
      </c>
      <c r="I15" s="3"/>
      <c r="J15" s="3" t="s">
        <v>187</v>
      </c>
      <c r="K15" s="3"/>
      <c r="L15" s="3">
        <v>0</v>
      </c>
      <c r="M15" s="3"/>
      <c r="N15" s="3">
        <v>0</v>
      </c>
      <c r="O15" s="3"/>
      <c r="P15" s="3">
        <v>22800</v>
      </c>
      <c r="Q15" s="3"/>
      <c r="R15" s="3">
        <v>12207702263</v>
      </c>
      <c r="S15" s="3"/>
      <c r="T15" s="3">
        <v>12551541420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22800</v>
      </c>
      <c r="AE15" s="3"/>
      <c r="AF15" s="3">
        <v>582398</v>
      </c>
      <c r="AG15" s="3"/>
      <c r="AH15" s="3">
        <v>12207702263</v>
      </c>
      <c r="AI15" s="3"/>
      <c r="AJ15" s="3">
        <v>13276267640</v>
      </c>
      <c r="AK15" s="2"/>
      <c r="AL15" s="63">
        <f>AJ15/'سرمایه گذاری ها'!$O$16</f>
        <v>3.5771749352430098E-2</v>
      </c>
    </row>
    <row r="16" spans="2:38" ht="21.75" x14ac:dyDescent="0.6">
      <c r="B16" s="3" t="s">
        <v>99</v>
      </c>
      <c r="C16" s="3"/>
      <c r="D16" s="3" t="s">
        <v>97</v>
      </c>
      <c r="E16" s="3"/>
      <c r="F16" s="3" t="s">
        <v>97</v>
      </c>
      <c r="G16" s="3"/>
      <c r="H16" s="3" t="s">
        <v>64</v>
      </c>
      <c r="I16" s="3"/>
      <c r="J16" s="3" t="s">
        <v>100</v>
      </c>
      <c r="K16" s="3"/>
      <c r="L16" s="3">
        <v>0</v>
      </c>
      <c r="M16" s="3"/>
      <c r="N16" s="3">
        <v>0</v>
      </c>
      <c r="O16" s="3"/>
      <c r="P16" s="3">
        <v>14491</v>
      </c>
      <c r="Q16" s="3"/>
      <c r="R16" s="3">
        <v>9029504678</v>
      </c>
      <c r="S16" s="3"/>
      <c r="T16" s="3">
        <v>10298973376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14491</v>
      </c>
      <c r="AE16" s="3"/>
      <c r="AF16" s="3">
        <v>751778</v>
      </c>
      <c r="AG16" s="3"/>
      <c r="AH16" s="3">
        <v>9029504678</v>
      </c>
      <c r="AI16" s="3"/>
      <c r="AJ16" s="3">
        <v>10892040457</v>
      </c>
      <c r="AK16" s="2"/>
      <c r="AL16" s="63">
        <f>AJ16/'سرمایه گذاری ها'!$O$16</f>
        <v>2.9347656414399625E-2</v>
      </c>
    </row>
    <row r="17" spans="2:38" ht="21.75" x14ac:dyDescent="0.6">
      <c r="B17" s="3" t="s">
        <v>214</v>
      </c>
      <c r="C17" s="3"/>
      <c r="D17" s="3" t="s">
        <v>97</v>
      </c>
      <c r="E17" s="3"/>
      <c r="F17" s="3" t="s">
        <v>97</v>
      </c>
      <c r="G17" s="3"/>
      <c r="H17" s="3" t="s">
        <v>163</v>
      </c>
      <c r="I17" s="3"/>
      <c r="J17" s="3" t="s">
        <v>215</v>
      </c>
      <c r="K17" s="3"/>
      <c r="L17" s="3">
        <v>0</v>
      </c>
      <c r="M17" s="3"/>
      <c r="N17" s="3">
        <v>0</v>
      </c>
      <c r="O17" s="3"/>
      <c r="P17" s="3">
        <v>1000</v>
      </c>
      <c r="Q17" s="3"/>
      <c r="R17" s="3">
        <v>894783145</v>
      </c>
      <c r="S17" s="3"/>
      <c r="T17" s="3">
        <v>851178695</v>
      </c>
      <c r="U17" s="3"/>
      <c r="V17" s="3">
        <v>10000</v>
      </c>
      <c r="W17" s="3"/>
      <c r="X17" s="3">
        <v>9346693780</v>
      </c>
      <c r="Y17" s="3"/>
      <c r="Z17" s="3">
        <v>0</v>
      </c>
      <c r="AA17" s="3"/>
      <c r="AB17" s="3">
        <v>0</v>
      </c>
      <c r="AC17" s="3"/>
      <c r="AD17" s="3">
        <v>11000</v>
      </c>
      <c r="AE17" s="3"/>
      <c r="AF17" s="3">
        <v>900307</v>
      </c>
      <c r="AG17" s="3"/>
      <c r="AH17" s="3">
        <v>10241476925</v>
      </c>
      <c r="AI17" s="3"/>
      <c r="AJ17" s="3">
        <v>9901582012</v>
      </c>
      <c r="AK17" s="2"/>
      <c r="AL17" s="63">
        <f>AJ17/'سرمایه گذاری ها'!$O$16</f>
        <v>2.6678952212339891E-2</v>
      </c>
    </row>
    <row r="18" spans="2:38" ht="23.25" customHeight="1" x14ac:dyDescent="0.6">
      <c r="B18" s="3" t="s">
        <v>104</v>
      </c>
      <c r="C18" s="3"/>
      <c r="D18" s="3" t="s">
        <v>97</v>
      </c>
      <c r="E18" s="3"/>
      <c r="F18" s="3" t="s">
        <v>97</v>
      </c>
      <c r="G18" s="3"/>
      <c r="H18" s="3" t="s">
        <v>105</v>
      </c>
      <c r="I18" s="3"/>
      <c r="J18" s="3" t="s">
        <v>106</v>
      </c>
      <c r="K18" s="3"/>
      <c r="L18" s="3">
        <v>18</v>
      </c>
      <c r="M18" s="3"/>
      <c r="N18" s="3">
        <v>18</v>
      </c>
      <c r="O18" s="3"/>
      <c r="P18" s="3">
        <v>8000</v>
      </c>
      <c r="Q18" s="3"/>
      <c r="R18" s="3">
        <v>8003602283</v>
      </c>
      <c r="S18" s="3"/>
      <c r="T18" s="3">
        <v>7398658750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8000</v>
      </c>
      <c r="AE18" s="3"/>
      <c r="AF18" s="3">
        <v>977719</v>
      </c>
      <c r="AG18" s="3"/>
      <c r="AH18" s="3">
        <v>8003602283</v>
      </c>
      <c r="AI18" s="3"/>
      <c r="AJ18" s="3">
        <v>7820334307</v>
      </c>
      <c r="AK18" s="2"/>
      <c r="AL18" s="63">
        <f>AJ18/'سرمایه گذاری ها'!$O$16</f>
        <v>2.1071211146675418E-2</v>
      </c>
    </row>
    <row r="19" spans="2:38" ht="23.25" customHeight="1" x14ac:dyDescent="0.6">
      <c r="B19" s="3" t="s">
        <v>162</v>
      </c>
      <c r="C19" s="3"/>
      <c r="D19" s="3" t="s">
        <v>97</v>
      </c>
      <c r="E19" s="3"/>
      <c r="F19" s="3" t="s">
        <v>97</v>
      </c>
      <c r="G19" s="3"/>
      <c r="H19" s="3" t="s">
        <v>163</v>
      </c>
      <c r="I19" s="3"/>
      <c r="J19" s="3" t="s">
        <v>164</v>
      </c>
      <c r="K19" s="3"/>
      <c r="L19" s="3">
        <v>17</v>
      </c>
      <c r="M19" s="3"/>
      <c r="N19" s="3">
        <v>17</v>
      </c>
      <c r="O19" s="3"/>
      <c r="P19" s="3">
        <v>7200</v>
      </c>
      <c r="Q19" s="3"/>
      <c r="R19" s="3">
        <v>6772827352</v>
      </c>
      <c r="S19" s="3"/>
      <c r="T19" s="3">
        <v>6355022343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7200</v>
      </c>
      <c r="AE19" s="3"/>
      <c r="AF19" s="3">
        <v>933283</v>
      </c>
      <c r="AG19" s="3"/>
      <c r="AH19" s="3">
        <v>6772827352</v>
      </c>
      <c r="AI19" s="3"/>
      <c r="AJ19" s="3">
        <v>6718419665</v>
      </c>
      <c r="AK19" s="2"/>
      <c r="AL19" s="63">
        <f>AJ19/'سرمایه گذاری ها'!$O$16</f>
        <v>1.8102197908147728E-2</v>
      </c>
    </row>
    <row r="20" spans="2:38" ht="23.25" customHeight="1" x14ac:dyDescent="0.6">
      <c r="B20" s="3" t="s">
        <v>198</v>
      </c>
      <c r="C20" s="3"/>
      <c r="D20" s="3" t="s">
        <v>97</v>
      </c>
      <c r="E20" s="3"/>
      <c r="F20" s="3" t="s">
        <v>97</v>
      </c>
      <c r="G20" s="3"/>
      <c r="H20" s="3" t="s">
        <v>199</v>
      </c>
      <c r="I20" s="3"/>
      <c r="J20" s="3" t="s">
        <v>200</v>
      </c>
      <c r="K20" s="3"/>
      <c r="L20" s="3">
        <v>0</v>
      </c>
      <c r="M20" s="3"/>
      <c r="N20" s="3">
        <v>0</v>
      </c>
      <c r="O20" s="3"/>
      <c r="P20" s="3">
        <v>6600</v>
      </c>
      <c r="Q20" s="3"/>
      <c r="R20" s="3">
        <v>5963125610</v>
      </c>
      <c r="S20" s="3"/>
      <c r="T20" s="3">
        <v>5730579344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6600</v>
      </c>
      <c r="AE20" s="3"/>
      <c r="AF20" s="3">
        <v>918281</v>
      </c>
      <c r="AG20" s="3"/>
      <c r="AH20" s="3">
        <v>5963125610</v>
      </c>
      <c r="AI20" s="3"/>
      <c r="AJ20" s="3">
        <v>6059556106</v>
      </c>
      <c r="AK20" s="2"/>
      <c r="AL20" s="63">
        <f>AJ20/'سرمایه گذاری ها'!$O$16</f>
        <v>1.6326947308424353E-2</v>
      </c>
    </row>
    <row r="21" spans="2:38" ht="23.25" customHeight="1" x14ac:dyDescent="0.6">
      <c r="B21" s="3" t="s">
        <v>237</v>
      </c>
      <c r="C21" s="3"/>
      <c r="D21" s="3" t="s">
        <v>97</v>
      </c>
      <c r="E21" s="3"/>
      <c r="F21" s="3" t="s">
        <v>97</v>
      </c>
      <c r="G21" s="3"/>
      <c r="H21" s="3" t="s">
        <v>189</v>
      </c>
      <c r="I21" s="3"/>
      <c r="J21" s="3" t="s">
        <v>238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5000</v>
      </c>
      <c r="W21" s="3"/>
      <c r="X21" s="3">
        <v>4710353595</v>
      </c>
      <c r="Y21" s="3"/>
      <c r="Z21" s="3">
        <v>0</v>
      </c>
      <c r="AA21" s="3"/>
      <c r="AB21" s="3">
        <v>0</v>
      </c>
      <c r="AC21" s="3"/>
      <c r="AD21" s="3">
        <v>5000</v>
      </c>
      <c r="AE21" s="3"/>
      <c r="AF21" s="3">
        <v>958586</v>
      </c>
      <c r="AG21" s="3"/>
      <c r="AH21" s="3">
        <v>4710353595</v>
      </c>
      <c r="AI21" s="3"/>
      <c r="AJ21" s="3">
        <v>4792061281</v>
      </c>
      <c r="AK21" s="2"/>
      <c r="AL21" s="63">
        <f>AJ21/'سرمایه گذاری ها'!$O$16</f>
        <v>1.2911792656917023E-2</v>
      </c>
    </row>
    <row r="22" spans="2:38" ht="23.25" customHeight="1" x14ac:dyDescent="0.6">
      <c r="B22" s="3" t="s">
        <v>210</v>
      </c>
      <c r="C22" s="3"/>
      <c r="D22" s="3" t="s">
        <v>97</v>
      </c>
      <c r="E22" s="3"/>
      <c r="F22" s="3" t="s">
        <v>97</v>
      </c>
      <c r="G22" s="3"/>
      <c r="H22" s="3" t="s">
        <v>211</v>
      </c>
      <c r="I22" s="3"/>
      <c r="J22" s="3" t="s">
        <v>212</v>
      </c>
      <c r="K22" s="3"/>
      <c r="L22" s="3">
        <v>0</v>
      </c>
      <c r="M22" s="3"/>
      <c r="N22" s="3">
        <v>0</v>
      </c>
      <c r="O22" s="3"/>
      <c r="P22" s="3">
        <v>0</v>
      </c>
      <c r="Q22" s="3"/>
      <c r="R22" s="3">
        <v>0</v>
      </c>
      <c r="S22" s="3"/>
      <c r="T22" s="3">
        <v>0</v>
      </c>
      <c r="U22" s="3"/>
      <c r="V22" s="3">
        <v>5000</v>
      </c>
      <c r="W22" s="3"/>
      <c r="X22" s="3">
        <v>4578329670</v>
      </c>
      <c r="Y22" s="3"/>
      <c r="Z22" s="3">
        <v>0</v>
      </c>
      <c r="AA22" s="3"/>
      <c r="AB22" s="3">
        <v>0</v>
      </c>
      <c r="AC22" s="3"/>
      <c r="AD22" s="3">
        <v>5000</v>
      </c>
      <c r="AE22" s="3"/>
      <c r="AF22" s="3">
        <v>922200</v>
      </c>
      <c r="AG22" s="3"/>
      <c r="AH22" s="3">
        <v>4578329670</v>
      </c>
      <c r="AI22" s="3"/>
      <c r="AJ22" s="3">
        <v>4610164256</v>
      </c>
      <c r="AK22" s="2"/>
      <c r="AL22" s="63">
        <f>AJ22/'سرمایه گذاری ها'!$O$16</f>
        <v>1.2421686931219804E-2</v>
      </c>
    </row>
    <row r="23" spans="2:38" ht="23.25" customHeight="1" x14ac:dyDescent="0.6">
      <c r="B23" s="3" t="s">
        <v>239</v>
      </c>
      <c r="C23" s="3"/>
      <c r="D23" s="3" t="s">
        <v>97</v>
      </c>
      <c r="E23" s="3"/>
      <c r="F23" s="3" t="s">
        <v>97</v>
      </c>
      <c r="G23" s="3"/>
      <c r="H23" s="3" t="s">
        <v>240</v>
      </c>
      <c r="I23" s="3"/>
      <c r="J23" s="3" t="s">
        <v>241</v>
      </c>
      <c r="K23" s="3"/>
      <c r="L23" s="3">
        <v>0</v>
      </c>
      <c r="M23" s="3"/>
      <c r="N23" s="3">
        <v>0</v>
      </c>
      <c r="O23" s="3"/>
      <c r="P23" s="3">
        <v>0</v>
      </c>
      <c r="Q23" s="3"/>
      <c r="R23" s="3">
        <v>0</v>
      </c>
      <c r="S23" s="3"/>
      <c r="T23" s="3">
        <v>0</v>
      </c>
      <c r="U23" s="3"/>
      <c r="V23" s="3">
        <v>5000</v>
      </c>
      <c r="W23" s="3"/>
      <c r="X23" s="3">
        <v>4403297952</v>
      </c>
      <c r="Y23" s="3"/>
      <c r="Z23" s="3">
        <v>0</v>
      </c>
      <c r="AA23" s="3"/>
      <c r="AB23" s="3">
        <v>0</v>
      </c>
      <c r="AC23" s="3"/>
      <c r="AD23" s="3">
        <v>5000</v>
      </c>
      <c r="AE23" s="3"/>
      <c r="AF23" s="3">
        <v>899230</v>
      </c>
      <c r="AG23" s="3"/>
      <c r="AH23" s="3">
        <v>4403297952</v>
      </c>
      <c r="AI23" s="3"/>
      <c r="AJ23" s="3">
        <v>4495335072</v>
      </c>
      <c r="AK23" s="2"/>
      <c r="AL23" s="63">
        <f>AJ23/'سرمایه گذاری ها'!$O$16</f>
        <v>1.2112289674417282E-2</v>
      </c>
    </row>
    <row r="24" spans="2:38" ht="23.25" customHeight="1" x14ac:dyDescent="0.6">
      <c r="B24" s="3" t="s">
        <v>188</v>
      </c>
      <c r="C24" s="3"/>
      <c r="D24" s="3" t="s">
        <v>97</v>
      </c>
      <c r="E24" s="3"/>
      <c r="F24" s="3" t="s">
        <v>97</v>
      </c>
      <c r="G24" s="3"/>
      <c r="H24" s="3" t="s">
        <v>189</v>
      </c>
      <c r="I24" s="3"/>
      <c r="J24" s="3" t="s">
        <v>190</v>
      </c>
      <c r="K24" s="3"/>
      <c r="L24" s="3">
        <v>0</v>
      </c>
      <c r="M24" s="3"/>
      <c r="N24" s="3">
        <v>0</v>
      </c>
      <c r="O24" s="3"/>
      <c r="P24" s="3">
        <v>5000</v>
      </c>
      <c r="Q24" s="3"/>
      <c r="R24" s="3">
        <v>4050724056</v>
      </c>
      <c r="S24" s="3"/>
      <c r="T24" s="3">
        <v>4143523850</v>
      </c>
      <c r="U24" s="3"/>
      <c r="V24" s="3">
        <v>0</v>
      </c>
      <c r="W24" s="3"/>
      <c r="X24" s="3">
        <v>0</v>
      </c>
      <c r="Y24" s="3"/>
      <c r="Z24" s="3">
        <v>0</v>
      </c>
      <c r="AA24" s="3"/>
      <c r="AB24" s="3">
        <v>0</v>
      </c>
      <c r="AC24" s="3"/>
      <c r="AD24" s="3">
        <v>5000</v>
      </c>
      <c r="AE24" s="3"/>
      <c r="AF24" s="3">
        <v>876529</v>
      </c>
      <c r="AG24" s="3"/>
      <c r="AH24" s="3">
        <v>4050724056</v>
      </c>
      <c r="AI24" s="3"/>
      <c r="AJ24" s="3">
        <v>4381850645</v>
      </c>
      <c r="AK24" s="2"/>
      <c r="AL24" s="63">
        <f>AJ24/'سرمایه گذاری ها'!$O$16</f>
        <v>1.1806515748482165E-2</v>
      </c>
    </row>
    <row r="25" spans="2:38" ht="23.25" customHeight="1" x14ac:dyDescent="0.6">
      <c r="B25" s="3" t="s">
        <v>242</v>
      </c>
      <c r="C25" s="3"/>
      <c r="D25" s="3" t="s">
        <v>97</v>
      </c>
      <c r="E25" s="3"/>
      <c r="F25" s="3" t="s">
        <v>97</v>
      </c>
      <c r="G25" s="3"/>
      <c r="H25" s="3" t="s">
        <v>64</v>
      </c>
      <c r="I25" s="3"/>
      <c r="J25" s="3" t="s">
        <v>243</v>
      </c>
      <c r="K25" s="3"/>
      <c r="L25" s="3">
        <v>0</v>
      </c>
      <c r="M25" s="3"/>
      <c r="N25" s="3">
        <v>0</v>
      </c>
      <c r="O25" s="3"/>
      <c r="P25" s="3">
        <v>0</v>
      </c>
      <c r="Q25" s="3"/>
      <c r="R25" s="3">
        <v>0</v>
      </c>
      <c r="S25" s="3"/>
      <c r="T25" s="3">
        <v>0</v>
      </c>
      <c r="U25" s="3"/>
      <c r="V25" s="3">
        <v>6100</v>
      </c>
      <c r="W25" s="3"/>
      <c r="X25" s="3">
        <v>4300763355</v>
      </c>
      <c r="Y25" s="3"/>
      <c r="Z25" s="3">
        <v>0</v>
      </c>
      <c r="AA25" s="3"/>
      <c r="AB25" s="3">
        <v>0</v>
      </c>
      <c r="AC25" s="3"/>
      <c r="AD25" s="3">
        <v>6100</v>
      </c>
      <c r="AE25" s="3"/>
      <c r="AF25" s="3">
        <v>704080</v>
      </c>
      <c r="AG25" s="3"/>
      <c r="AH25" s="3">
        <v>4300763355</v>
      </c>
      <c r="AI25" s="3"/>
      <c r="AJ25" s="3">
        <v>4294109551</v>
      </c>
      <c r="AK25" s="2"/>
      <c r="AL25" s="63">
        <f>AJ25/'سرمایه گذاری ها'!$O$16</f>
        <v>1.1570104996033972E-2</v>
      </c>
    </row>
    <row r="26" spans="2:38" ht="23.25" customHeight="1" x14ac:dyDescent="0.6">
      <c r="B26" s="3" t="s">
        <v>151</v>
      </c>
      <c r="C26" s="3"/>
      <c r="D26" s="3" t="s">
        <v>97</v>
      </c>
      <c r="E26" s="3"/>
      <c r="F26" s="3" t="s">
        <v>97</v>
      </c>
      <c r="G26" s="3"/>
      <c r="H26" s="3" t="s">
        <v>191</v>
      </c>
      <c r="I26" s="3"/>
      <c r="J26" s="3" t="s">
        <v>192</v>
      </c>
      <c r="K26" s="3"/>
      <c r="L26" s="3">
        <v>0</v>
      </c>
      <c r="M26" s="3"/>
      <c r="N26" s="3">
        <v>0</v>
      </c>
      <c r="O26" s="3"/>
      <c r="P26" s="3">
        <v>4000</v>
      </c>
      <c r="Q26" s="3"/>
      <c r="R26" s="3">
        <v>2420478632</v>
      </c>
      <c r="S26" s="3"/>
      <c r="T26" s="3">
        <v>2483361809</v>
      </c>
      <c r="U26" s="3"/>
      <c r="V26" s="3">
        <v>0</v>
      </c>
      <c r="W26" s="3"/>
      <c r="X26" s="3">
        <v>0</v>
      </c>
      <c r="Y26" s="3"/>
      <c r="Z26" s="3">
        <v>0</v>
      </c>
      <c r="AA26" s="3"/>
      <c r="AB26" s="3">
        <v>0</v>
      </c>
      <c r="AC26" s="3"/>
      <c r="AD26" s="3">
        <v>4000</v>
      </c>
      <c r="AE26" s="3"/>
      <c r="AF26" s="3">
        <v>656742</v>
      </c>
      <c r="AG26" s="3"/>
      <c r="AH26" s="3">
        <v>2420478632</v>
      </c>
      <c r="AI26" s="3"/>
      <c r="AJ26" s="3">
        <v>2626491862</v>
      </c>
      <c r="AK26" s="2"/>
      <c r="AL26" s="63">
        <f>AJ26/'سرمایه گذاری ها'!$O$16</f>
        <v>7.0768540610455354E-3</v>
      </c>
    </row>
    <row r="27" spans="2:38" ht="23.25" customHeight="1" x14ac:dyDescent="0.6">
      <c r="B27" s="3" t="s">
        <v>101</v>
      </c>
      <c r="C27" s="3"/>
      <c r="D27" s="3" t="s">
        <v>97</v>
      </c>
      <c r="E27" s="3"/>
      <c r="F27" s="3" t="s">
        <v>97</v>
      </c>
      <c r="G27" s="3"/>
      <c r="H27" s="3" t="s">
        <v>64</v>
      </c>
      <c r="I27" s="3"/>
      <c r="J27" s="3" t="s">
        <v>102</v>
      </c>
      <c r="K27" s="3"/>
      <c r="L27" s="3">
        <v>0</v>
      </c>
      <c r="M27" s="3"/>
      <c r="N27" s="3">
        <v>0</v>
      </c>
      <c r="O27" s="3"/>
      <c r="P27" s="3">
        <v>10</v>
      </c>
      <c r="Q27" s="3"/>
      <c r="R27" s="3">
        <v>6448797</v>
      </c>
      <c r="S27" s="3"/>
      <c r="T27" s="3">
        <v>6678679</v>
      </c>
      <c r="U27" s="3"/>
      <c r="V27" s="3">
        <v>2800</v>
      </c>
      <c r="W27" s="3"/>
      <c r="X27" s="3">
        <v>2058350002</v>
      </c>
      <c r="Y27" s="3"/>
      <c r="Z27" s="3">
        <v>0</v>
      </c>
      <c r="AA27" s="3"/>
      <c r="AB27" s="3">
        <v>0</v>
      </c>
      <c r="AC27" s="3"/>
      <c r="AD27" s="3">
        <v>2810</v>
      </c>
      <c r="AE27" s="3"/>
      <c r="AF27" s="3">
        <v>706465</v>
      </c>
      <c r="AG27" s="3"/>
      <c r="AH27" s="3">
        <v>2064798799</v>
      </c>
      <c r="AI27" s="3"/>
      <c r="AJ27" s="3">
        <v>1984806838</v>
      </c>
      <c r="AK27" s="2"/>
      <c r="AL27" s="63">
        <f>AJ27/'سرمایه گذاری ها'!$O$16</f>
        <v>5.3478895309408908E-3</v>
      </c>
    </row>
    <row r="28" spans="2:38" ht="21.75" x14ac:dyDescent="0.6">
      <c r="B28" s="3" t="s">
        <v>98</v>
      </c>
      <c r="C28" s="3"/>
      <c r="D28" s="3" t="s">
        <v>97</v>
      </c>
      <c r="E28" s="3"/>
      <c r="F28" s="3" t="s">
        <v>97</v>
      </c>
      <c r="G28" s="3"/>
      <c r="H28" s="3" t="s">
        <v>64</v>
      </c>
      <c r="I28" s="3"/>
      <c r="J28" s="3" t="s">
        <v>213</v>
      </c>
      <c r="K28" s="3"/>
      <c r="L28" s="3">
        <v>0</v>
      </c>
      <c r="M28" s="3"/>
      <c r="N28" s="3">
        <v>0</v>
      </c>
      <c r="O28" s="3"/>
      <c r="P28" s="3">
        <v>0</v>
      </c>
      <c r="Q28" s="3"/>
      <c r="R28" s="3">
        <v>0</v>
      </c>
      <c r="S28" s="3"/>
      <c r="T28" s="3">
        <v>0</v>
      </c>
      <c r="U28" s="3"/>
      <c r="V28" s="3">
        <v>2500</v>
      </c>
      <c r="W28" s="3"/>
      <c r="X28" s="3">
        <v>1832417061</v>
      </c>
      <c r="Y28" s="3"/>
      <c r="Z28" s="3">
        <v>0</v>
      </c>
      <c r="AA28" s="3"/>
      <c r="AB28" s="3">
        <v>0</v>
      </c>
      <c r="AC28" s="3"/>
      <c r="AD28" s="3">
        <v>2500</v>
      </c>
      <c r="AE28" s="3"/>
      <c r="AF28" s="3">
        <v>730400</v>
      </c>
      <c r="AG28" s="3"/>
      <c r="AH28" s="3">
        <v>1832417061</v>
      </c>
      <c r="AI28" s="3"/>
      <c r="AJ28" s="3">
        <v>1825669037</v>
      </c>
      <c r="AK28" s="2"/>
      <c r="AL28" s="63">
        <f>AJ28/'سرمایه گذاری ها'!$O$16</f>
        <v>4.9191065563707207E-3</v>
      </c>
    </row>
    <row r="29" spans="2:38" ht="21.75" x14ac:dyDescent="0.6">
      <c r="B29" s="3" t="s">
        <v>103</v>
      </c>
      <c r="C29" s="3"/>
      <c r="D29" s="3" t="s">
        <v>97</v>
      </c>
      <c r="E29" s="3"/>
      <c r="F29" s="3" t="s">
        <v>97</v>
      </c>
      <c r="G29" s="3"/>
      <c r="H29" s="3" t="s">
        <v>201</v>
      </c>
      <c r="I29" s="3"/>
      <c r="J29" s="3" t="s">
        <v>202</v>
      </c>
      <c r="K29" s="3"/>
      <c r="L29" s="3">
        <v>0</v>
      </c>
      <c r="M29" s="3"/>
      <c r="N29" s="3">
        <v>0</v>
      </c>
      <c r="O29" s="3"/>
      <c r="P29" s="3">
        <v>1700</v>
      </c>
      <c r="Q29" s="3"/>
      <c r="R29" s="3">
        <v>1114426950</v>
      </c>
      <c r="S29" s="3"/>
      <c r="T29" s="3">
        <v>1099685345</v>
      </c>
      <c r="U29" s="3"/>
      <c r="V29" s="3">
        <v>0</v>
      </c>
      <c r="W29" s="3"/>
      <c r="X29" s="3">
        <v>0</v>
      </c>
      <c r="Y29" s="3"/>
      <c r="Z29" s="3">
        <v>0</v>
      </c>
      <c r="AA29" s="3"/>
      <c r="AB29" s="3">
        <v>0</v>
      </c>
      <c r="AC29" s="3"/>
      <c r="AD29" s="3">
        <v>1700</v>
      </c>
      <c r="AE29" s="3"/>
      <c r="AF29" s="3">
        <v>684280</v>
      </c>
      <c r="AG29" s="3"/>
      <c r="AH29" s="3">
        <v>1114426950</v>
      </c>
      <c r="AI29" s="3"/>
      <c r="AJ29" s="3">
        <v>1163065156</v>
      </c>
      <c r="AK29" s="2"/>
      <c r="AL29" s="63">
        <f>AJ29/'سرمایه گذاری ها'!$O$16</f>
        <v>3.1337779840793427E-3</v>
      </c>
    </row>
    <row r="30" spans="2:38" ht="21.75" x14ac:dyDescent="0.6">
      <c r="B30" s="3" t="s">
        <v>216</v>
      </c>
      <c r="C30" s="3"/>
      <c r="D30" s="3" t="s">
        <v>97</v>
      </c>
      <c r="E30" s="3"/>
      <c r="F30" s="3" t="s">
        <v>97</v>
      </c>
      <c r="G30" s="3"/>
      <c r="H30" s="3" t="s">
        <v>217</v>
      </c>
      <c r="I30" s="3"/>
      <c r="J30" s="3" t="s">
        <v>218</v>
      </c>
      <c r="K30" s="3"/>
      <c r="L30" s="3">
        <v>0</v>
      </c>
      <c r="M30" s="3"/>
      <c r="N30" s="3">
        <v>0</v>
      </c>
      <c r="O30" s="3"/>
      <c r="P30" s="3">
        <v>200</v>
      </c>
      <c r="Q30" s="3"/>
      <c r="R30" s="3">
        <v>172024168</v>
      </c>
      <c r="S30" s="3"/>
      <c r="T30" s="3">
        <v>163954277</v>
      </c>
      <c r="U30" s="3"/>
      <c r="V30" s="3">
        <v>0</v>
      </c>
      <c r="W30" s="3"/>
      <c r="X30" s="3">
        <v>0</v>
      </c>
      <c r="Y30" s="3"/>
      <c r="Z30" s="3">
        <v>200</v>
      </c>
      <c r="AA30" s="3"/>
      <c r="AB30" s="3">
        <v>179561451</v>
      </c>
      <c r="AC30" s="3"/>
      <c r="AD30" s="3">
        <v>0</v>
      </c>
      <c r="AE30" s="3"/>
      <c r="AF30" s="3">
        <v>0</v>
      </c>
      <c r="AG30" s="3"/>
      <c r="AH30" s="3">
        <v>0</v>
      </c>
      <c r="AI30" s="3"/>
      <c r="AJ30" s="3">
        <v>0</v>
      </c>
      <c r="AK30" s="2"/>
      <c r="AL30" s="63">
        <f>AJ30/'سرمایه گذاری ها'!$O$16</f>
        <v>0</v>
      </c>
    </row>
    <row r="31" spans="2:38" ht="21.75" x14ac:dyDescent="0.6">
      <c r="B31" s="3" t="s">
        <v>205</v>
      </c>
      <c r="C31" s="3"/>
      <c r="D31" s="3" t="s">
        <v>97</v>
      </c>
      <c r="E31" s="3"/>
      <c r="F31" s="3" t="s">
        <v>97</v>
      </c>
      <c r="G31" s="3"/>
      <c r="H31" s="3" t="s">
        <v>206</v>
      </c>
      <c r="I31" s="3"/>
      <c r="J31" s="3" t="s">
        <v>207</v>
      </c>
      <c r="K31" s="3"/>
      <c r="L31" s="3">
        <v>0</v>
      </c>
      <c r="M31" s="3"/>
      <c r="N31" s="3">
        <v>0</v>
      </c>
      <c r="O31" s="3"/>
      <c r="P31" s="3">
        <v>15600</v>
      </c>
      <c r="Q31" s="3"/>
      <c r="R31" s="3">
        <v>14967613381</v>
      </c>
      <c r="S31" s="3"/>
      <c r="T31" s="3">
        <v>15414373638</v>
      </c>
      <c r="U31" s="3"/>
      <c r="V31" s="3">
        <v>0</v>
      </c>
      <c r="W31" s="3"/>
      <c r="X31" s="3">
        <v>0</v>
      </c>
      <c r="Y31" s="3"/>
      <c r="Z31" s="3">
        <v>15600</v>
      </c>
      <c r="AA31" s="3"/>
      <c r="AB31" s="3">
        <v>15600000000</v>
      </c>
      <c r="AC31" s="3"/>
      <c r="AD31" s="3">
        <v>0</v>
      </c>
      <c r="AE31" s="3"/>
      <c r="AF31" s="3">
        <v>0</v>
      </c>
      <c r="AG31" s="3"/>
      <c r="AH31" s="3">
        <v>0</v>
      </c>
      <c r="AI31" s="3"/>
      <c r="AJ31" s="3">
        <v>0</v>
      </c>
      <c r="AK31" s="2"/>
      <c r="AL31" s="63">
        <f>AJ31/'سرمایه گذاری ها'!$O$16</f>
        <v>0</v>
      </c>
    </row>
    <row r="32" spans="2:38" ht="21.75" x14ac:dyDescent="0.6">
      <c r="B32" s="3" t="s">
        <v>160</v>
      </c>
      <c r="C32" s="3"/>
      <c r="D32" s="3" t="s">
        <v>97</v>
      </c>
      <c r="E32" s="3"/>
      <c r="F32" s="3" t="s">
        <v>97</v>
      </c>
      <c r="G32" s="3"/>
      <c r="H32" s="3" t="s">
        <v>158</v>
      </c>
      <c r="I32" s="3"/>
      <c r="J32" s="3" t="s">
        <v>161</v>
      </c>
      <c r="K32" s="3"/>
      <c r="L32" s="3">
        <v>18</v>
      </c>
      <c r="M32" s="3"/>
      <c r="N32" s="3">
        <v>18</v>
      </c>
      <c r="O32" s="3"/>
      <c r="P32" s="3">
        <v>600</v>
      </c>
      <c r="Q32" s="3"/>
      <c r="R32" s="3">
        <v>587544000</v>
      </c>
      <c r="S32" s="3"/>
      <c r="T32" s="3">
        <v>599753275</v>
      </c>
      <c r="U32" s="3"/>
      <c r="V32" s="3">
        <v>0</v>
      </c>
      <c r="W32" s="3"/>
      <c r="X32" s="3">
        <v>0</v>
      </c>
      <c r="Y32" s="3"/>
      <c r="Z32" s="3">
        <v>600</v>
      </c>
      <c r="AA32" s="3"/>
      <c r="AB32" s="3">
        <v>600000000</v>
      </c>
      <c r="AC32" s="3"/>
      <c r="AD32" s="3">
        <v>0</v>
      </c>
      <c r="AE32" s="3"/>
      <c r="AF32" s="3">
        <v>0</v>
      </c>
      <c r="AG32" s="3"/>
      <c r="AH32" s="3">
        <v>0</v>
      </c>
      <c r="AI32" s="3"/>
      <c r="AJ32" s="3">
        <v>0</v>
      </c>
      <c r="AK32" s="2"/>
      <c r="AL32" s="63">
        <f>AJ32/'سرمایه گذاری ها'!$O$16</f>
        <v>0</v>
      </c>
    </row>
    <row r="33" spans="2:81" ht="21.75" x14ac:dyDescent="0.6">
      <c r="B33" s="3"/>
      <c r="C33" s="3"/>
      <c r="D33" s="3"/>
      <c r="E33" s="3"/>
      <c r="F33" s="3"/>
      <c r="G33" s="3"/>
      <c r="H33" s="3"/>
      <c r="I33" s="3"/>
      <c r="J33" s="3"/>
      <c r="K33" s="3"/>
      <c r="L33" s="3">
        <v>5.16E-2</v>
      </c>
      <c r="M33" s="3"/>
      <c r="N33" s="3"/>
      <c r="O33" s="3"/>
      <c r="P33" s="3"/>
      <c r="Q33" s="3"/>
      <c r="R33" s="3"/>
      <c r="S33" s="3"/>
      <c r="T33" s="3"/>
      <c r="U33" s="3"/>
      <c r="V33" s="3">
        <v>5.1000000000000004E-3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2"/>
      <c r="AL33" s="63"/>
    </row>
    <row r="34" spans="2:81" ht="27" thickBot="1" x14ac:dyDescent="0.65">
      <c r="B34" s="165" t="s">
        <v>84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2"/>
      <c r="P34" s="68">
        <f>SUM(P13:P32)</f>
        <v>212401</v>
      </c>
      <c r="Q34" s="28"/>
      <c r="R34" s="68">
        <f>SUM(R13:R32)</f>
        <v>152115416760</v>
      </c>
      <c r="S34" s="28"/>
      <c r="T34" s="68">
        <f>SUM(T13:T32)</f>
        <v>151268843739</v>
      </c>
      <c r="U34" s="28"/>
      <c r="V34" s="68">
        <f>SUM(V13:V33)</f>
        <v>36400.005100000002</v>
      </c>
      <c r="W34" s="28"/>
      <c r="X34" s="68">
        <f>SUM(X13:X32)</f>
        <v>31230205415</v>
      </c>
      <c r="Y34" s="28"/>
      <c r="Z34" s="68">
        <f>SUM(Z13:Z32)</f>
        <v>16400</v>
      </c>
      <c r="AA34" s="28"/>
      <c r="AB34" s="68">
        <f>SUM(AB13:AB32)</f>
        <v>16379561451</v>
      </c>
      <c r="AC34" s="28"/>
      <c r="AD34" s="68">
        <f>SUM(AD13:AD32)</f>
        <v>232401</v>
      </c>
      <c r="AE34" s="69"/>
      <c r="AF34" s="68"/>
      <c r="AG34" s="28"/>
      <c r="AH34" s="68">
        <f>SUM(AH13:AH32)</f>
        <v>167618440626</v>
      </c>
      <c r="AI34" s="28"/>
      <c r="AJ34" s="68">
        <f>SUM(AJ13:AJ32)</f>
        <v>174268877080</v>
      </c>
      <c r="AK34" s="28"/>
      <c r="AL34" s="81">
        <f>SUM(AL13:AL32)</f>
        <v>0.46955234406793039</v>
      </c>
    </row>
    <row r="35" spans="2:81" ht="21" customHeight="1" thickTop="1" x14ac:dyDescent="0.6">
      <c r="L35"/>
      <c r="V35"/>
      <c r="W35"/>
    </row>
    <row r="36" spans="2:81" x14ac:dyDescent="0.6">
      <c r="L36"/>
      <c r="V36"/>
      <c r="W36"/>
    </row>
    <row r="37" spans="2:81" ht="21.75" x14ac:dyDescent="0.6">
      <c r="L37"/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:81" ht="21.75" x14ac:dyDescent="0.6">
      <c r="L38"/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:81" ht="21.75" x14ac:dyDescent="0.6">
      <c r="L39"/>
      <c r="V39"/>
      <c r="W39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2:81" ht="21.75" x14ac:dyDescent="0.6">
      <c r="L40"/>
      <c r="V40"/>
      <c r="W40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2:81" ht="33" x14ac:dyDescent="0.8">
      <c r="L41"/>
      <c r="T41" s="55">
        <v>4</v>
      </c>
      <c r="V41"/>
      <c r="W41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2:81" ht="21.75" x14ac:dyDescent="0.6">
      <c r="L42"/>
      <c r="V42"/>
      <c r="W42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2:81" ht="21.75" x14ac:dyDescent="0.6">
      <c r="L43"/>
      <c r="V43"/>
      <c r="W4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2:81" ht="21.75" x14ac:dyDescent="0.6">
      <c r="L44"/>
      <c r="V44"/>
      <c r="W44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2:81" ht="21.75" x14ac:dyDescent="0.6">
      <c r="L45"/>
      <c r="V45"/>
      <c r="W45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2:81" ht="21.75" x14ac:dyDescent="0.6">
      <c r="L46"/>
      <c r="V46"/>
      <c r="W46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2:81" ht="21.75" x14ac:dyDescent="0.6">
      <c r="L47"/>
      <c r="V47"/>
      <c r="W47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</row>
    <row r="48" spans="2:81" x14ac:dyDescent="0.6">
      <c r="L48"/>
      <c r="V48"/>
      <c r="W48"/>
    </row>
  </sheetData>
  <sortState xmlns:xlrd2="http://schemas.microsoft.com/office/spreadsheetml/2017/richdata2" ref="B13:AL33">
    <sortCondition descending="1" ref="AJ13:AJ33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34:N3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44"/>
  <sheetViews>
    <sheetView rightToLeft="1" view="pageBreakPreview" topLeftCell="A7" zoomScale="70" zoomScaleNormal="110" zoomScaleSheetLayoutView="70" workbookViewId="0">
      <selection activeCell="X31" sqref="X31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66" t="s">
        <v>124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</row>
    <row r="3" spans="2:32" ht="39" x14ac:dyDescent="0.6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</row>
    <row r="4" spans="2:32" ht="39" x14ac:dyDescent="0.6">
      <c r="B4" s="166" t="s">
        <v>233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</row>
    <row r="5" spans="2:32" ht="129" customHeight="1" x14ac:dyDescent="0.6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</row>
    <row r="6" spans="2:32" ht="129" customHeight="1" x14ac:dyDescent="0.6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114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9" t="s">
        <v>32</v>
      </c>
      <c r="C10" s="149" t="s">
        <v>32</v>
      </c>
      <c r="D10" s="149" t="s">
        <v>32</v>
      </c>
      <c r="E10" s="149" t="s">
        <v>32</v>
      </c>
      <c r="F10" s="149" t="s">
        <v>32</v>
      </c>
      <c r="G10" s="149" t="s">
        <v>32</v>
      </c>
      <c r="H10" s="149" t="s">
        <v>32</v>
      </c>
      <c r="I10" s="149" t="s">
        <v>32</v>
      </c>
      <c r="J10" s="149" t="s">
        <v>32</v>
      </c>
      <c r="L10" s="171"/>
      <c r="M10" s="149" t="s">
        <v>2</v>
      </c>
      <c r="N10" s="149" t="s">
        <v>2</v>
      </c>
      <c r="O10" s="149" t="s">
        <v>2</v>
      </c>
      <c r="P10" s="149" t="s">
        <v>2</v>
      </c>
      <c r="R10" s="149" t="s">
        <v>3</v>
      </c>
      <c r="S10" s="149" t="s">
        <v>3</v>
      </c>
      <c r="T10" s="149" t="s">
        <v>3</v>
      </c>
      <c r="U10" s="149" t="s">
        <v>3</v>
      </c>
      <c r="V10" s="149"/>
      <c r="W10" s="149" t="s">
        <v>3</v>
      </c>
      <c r="X10" s="149" t="s">
        <v>3</v>
      </c>
      <c r="Z10" s="149" t="s">
        <v>234</v>
      </c>
      <c r="AA10" s="149" t="s">
        <v>4</v>
      </c>
      <c r="AB10" s="149" t="s">
        <v>4</v>
      </c>
      <c r="AC10" s="149" t="s">
        <v>4</v>
      </c>
      <c r="AD10" s="149" t="s">
        <v>4</v>
      </c>
      <c r="AE10" s="149" t="s">
        <v>4</v>
      </c>
      <c r="AF10" s="149" t="s">
        <v>4</v>
      </c>
    </row>
    <row r="11" spans="2:32" s="16" customFormat="1" x14ac:dyDescent="0.6">
      <c r="B11" s="150" t="s">
        <v>33</v>
      </c>
      <c r="C11" s="23"/>
      <c r="D11" s="150" t="s">
        <v>90</v>
      </c>
      <c r="E11" s="23"/>
      <c r="F11" s="150" t="s">
        <v>25</v>
      </c>
      <c r="G11" s="23"/>
      <c r="H11" s="150" t="s">
        <v>34</v>
      </c>
      <c r="I11" s="23"/>
      <c r="J11" s="150" t="s">
        <v>22</v>
      </c>
      <c r="L11" s="169" t="s">
        <v>5</v>
      </c>
      <c r="M11" s="23"/>
      <c r="N11" s="150" t="s">
        <v>6</v>
      </c>
      <c r="O11" s="23"/>
      <c r="P11" s="150" t="s">
        <v>7</v>
      </c>
      <c r="R11" s="150" t="s">
        <v>8</v>
      </c>
      <c r="S11" s="150" t="s">
        <v>8</v>
      </c>
      <c r="T11" s="150" t="s">
        <v>8</v>
      </c>
      <c r="U11" s="23"/>
      <c r="V11" s="169" t="s">
        <v>9</v>
      </c>
      <c r="W11" s="150" t="s">
        <v>9</v>
      </c>
      <c r="X11" s="150" t="s">
        <v>9</v>
      </c>
      <c r="Z11" s="150" t="s">
        <v>5</v>
      </c>
      <c r="AA11" s="23"/>
      <c r="AB11" s="150" t="s">
        <v>6</v>
      </c>
      <c r="AC11" s="23"/>
      <c r="AD11" s="150" t="s">
        <v>7</v>
      </c>
      <c r="AE11" s="23"/>
      <c r="AF11" s="150" t="s">
        <v>35</v>
      </c>
    </row>
    <row r="12" spans="2:32" s="16" customFormat="1" ht="75.75" customHeight="1" x14ac:dyDescent="0.6">
      <c r="B12" s="151" t="s">
        <v>33</v>
      </c>
      <c r="C12" s="24"/>
      <c r="D12" s="151" t="s">
        <v>24</v>
      </c>
      <c r="E12" s="24"/>
      <c r="F12" s="151" t="s">
        <v>25</v>
      </c>
      <c r="G12" s="24"/>
      <c r="H12" s="151" t="s">
        <v>34</v>
      </c>
      <c r="I12" s="24"/>
      <c r="J12" s="151" t="s">
        <v>22</v>
      </c>
      <c r="L12" s="151"/>
      <c r="M12" s="24"/>
      <c r="N12" s="151" t="s">
        <v>6</v>
      </c>
      <c r="O12" s="24"/>
      <c r="P12" s="151" t="s">
        <v>7</v>
      </c>
      <c r="R12" s="151" t="s">
        <v>5</v>
      </c>
      <c r="S12" s="24"/>
      <c r="T12" s="151" t="s">
        <v>6</v>
      </c>
      <c r="U12" s="24"/>
      <c r="V12" s="168" t="s">
        <v>5</v>
      </c>
      <c r="W12" s="24"/>
      <c r="X12" s="151" t="s">
        <v>12</v>
      </c>
      <c r="Z12" s="151" t="s">
        <v>5</v>
      </c>
      <c r="AA12" s="24"/>
      <c r="AB12" s="151" t="s">
        <v>6</v>
      </c>
      <c r="AC12" s="24"/>
      <c r="AD12" s="151" t="s">
        <v>7</v>
      </c>
      <c r="AE12" s="24"/>
      <c r="AF12" s="151" t="s">
        <v>35</v>
      </c>
    </row>
    <row r="13" spans="2:32" s="16" customFormat="1" ht="32.25" customHeight="1" x14ac:dyDescent="0.65">
      <c r="B13" s="27" t="s">
        <v>221</v>
      </c>
      <c r="C13" s="27"/>
      <c r="D13" s="140" t="s">
        <v>222</v>
      </c>
      <c r="E13" s="140"/>
      <c r="F13" s="140">
        <v>18</v>
      </c>
      <c r="G13" s="140"/>
      <c r="H13" s="140">
        <v>0</v>
      </c>
      <c r="I13" s="140"/>
      <c r="J13" s="140" t="s">
        <v>223</v>
      </c>
      <c r="K13" s="140"/>
      <c r="L13" s="141">
        <v>3000</v>
      </c>
      <c r="M13" s="141"/>
      <c r="N13" s="141">
        <v>3000000000</v>
      </c>
      <c r="O13" s="141"/>
      <c r="P13" s="141">
        <v>3000000000</v>
      </c>
      <c r="Q13" s="141"/>
      <c r="R13" s="141">
        <v>0</v>
      </c>
      <c r="S13" s="141"/>
      <c r="T13" s="141">
        <v>0</v>
      </c>
      <c r="U13" s="141"/>
      <c r="V13" s="141" t="s">
        <v>259</v>
      </c>
      <c r="W13" s="141"/>
      <c r="X13" s="141">
        <v>0</v>
      </c>
      <c r="Y13" s="141"/>
      <c r="Z13" s="141">
        <v>3000</v>
      </c>
      <c r="AA13" s="141"/>
      <c r="AB13" s="141">
        <v>3000000000</v>
      </c>
      <c r="AC13" s="84"/>
      <c r="AD13" s="84">
        <v>3000000000</v>
      </c>
      <c r="AE13" s="27"/>
      <c r="AF13" s="136">
        <f>AD13/'سرمایه گذاری ها'!$O$16</f>
        <v>8.0832392783315634E-3</v>
      </c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4">
        <v>0</v>
      </c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27"/>
      <c r="AF14" s="85"/>
    </row>
    <row r="15" spans="2:32" ht="27" thickBot="1" x14ac:dyDescent="0.7">
      <c r="B15" s="170" t="s">
        <v>84</v>
      </c>
      <c r="C15" s="170"/>
      <c r="D15" s="170"/>
      <c r="E15" s="170"/>
      <c r="F15" s="170"/>
      <c r="G15" s="170"/>
      <c r="H15" s="170"/>
      <c r="I15" s="170"/>
      <c r="J15" s="170"/>
      <c r="K15" s="27"/>
      <c r="L15" s="86">
        <f>SUM(L13:L14)</f>
        <v>3000</v>
      </c>
      <c r="M15" s="27"/>
      <c r="N15" s="86">
        <f>SUM(N13:N13)</f>
        <v>3000000000</v>
      </c>
      <c r="O15" s="27"/>
      <c r="P15" s="86">
        <f>SUM(P13:P13)</f>
        <v>3000000000</v>
      </c>
      <c r="Q15" s="27"/>
      <c r="R15" s="86">
        <f>SUM(R13:R13)</f>
        <v>0</v>
      </c>
      <c r="S15" s="27"/>
      <c r="T15" s="86">
        <f>SUM(T13:T13)</f>
        <v>0</v>
      </c>
      <c r="U15" s="27"/>
      <c r="V15" s="86" t="s">
        <v>259</v>
      </c>
      <c r="W15" s="27"/>
      <c r="X15" s="86">
        <f>SUM(X13:X13)</f>
        <v>0</v>
      </c>
      <c r="Y15" s="27"/>
      <c r="Z15" s="86">
        <f>SUM(Z13:Z13)</f>
        <v>3000</v>
      </c>
      <c r="AA15" s="27"/>
      <c r="AB15" s="86">
        <f>SUM(AB13:AB13)</f>
        <v>3000000000</v>
      </c>
      <c r="AC15" s="27"/>
      <c r="AD15" s="86">
        <f>SUM(AD13:AD13)</f>
        <v>3000000000</v>
      </c>
      <c r="AE15" s="27"/>
      <c r="AF15" s="137">
        <f>SUM(AF13:AF14)</f>
        <v>8.0832392783315634E-3</v>
      </c>
    </row>
    <row r="16" spans="2:32" ht="21.75" thickTop="1" x14ac:dyDescent="0.6">
      <c r="L16" s="139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x14ac:dyDescent="0.6">
      <c r="L20"/>
      <c r="V20"/>
    </row>
    <row r="21" spans="12:22" ht="33" x14ac:dyDescent="0.8">
      <c r="L21"/>
      <c r="P21" s="55">
        <v>5</v>
      </c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</row>
    <row r="37" spans="12:26" x14ac:dyDescent="0.6">
      <c r="L37"/>
      <c r="V37"/>
      <c r="X37"/>
      <c r="Y37"/>
      <c r="Z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  <c r="V41"/>
    </row>
    <row r="42" spans="12:26" x14ac:dyDescent="0.6">
      <c r="L42"/>
    </row>
    <row r="43" spans="12:26" x14ac:dyDescent="0.6">
      <c r="L43"/>
    </row>
    <row r="44" spans="12:26" x14ac:dyDescent="0.6">
      <c r="L44"/>
    </row>
  </sheetData>
  <sortState xmlns:xlrd2="http://schemas.microsoft.com/office/spreadsheetml/2017/richdata2" ref="B13:AF13">
    <sortCondition descending="1" ref="AD13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46"/>
  <sheetViews>
    <sheetView rightToLeft="1" view="pageBreakPreview" topLeftCell="A8" zoomScale="85" zoomScaleNormal="100" zoomScaleSheetLayoutView="85" workbookViewId="0">
      <selection activeCell="Y30" sqref="Y30"/>
    </sheetView>
  </sheetViews>
  <sheetFormatPr defaultRowHeight="2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4.85546875" style="2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</row>
    <row r="3" spans="2:28" ht="30" x14ac:dyDescent="0.55000000000000004">
      <c r="B3" s="147" t="s">
        <v>0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</row>
    <row r="4" spans="2:28" ht="30" x14ac:dyDescent="0.55000000000000004">
      <c r="B4" s="147" t="s">
        <v>233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x14ac:dyDescent="0.55000000000000004">
      <c r="B8" s="148" t="s">
        <v>36</v>
      </c>
      <c r="D8" s="149" t="s">
        <v>37</v>
      </c>
      <c r="E8" s="149" t="s">
        <v>37</v>
      </c>
      <c r="F8" s="149" t="s">
        <v>37</v>
      </c>
      <c r="G8" s="149" t="s">
        <v>37</v>
      </c>
      <c r="H8" s="149" t="s">
        <v>37</v>
      </c>
      <c r="I8" s="149" t="s">
        <v>37</v>
      </c>
      <c r="J8" s="149" t="s">
        <v>37</v>
      </c>
      <c r="L8" s="149" t="s">
        <v>219</v>
      </c>
      <c r="N8" s="149" t="s">
        <v>3</v>
      </c>
      <c r="O8" s="149" t="s">
        <v>3</v>
      </c>
      <c r="P8" s="149" t="s">
        <v>3</v>
      </c>
      <c r="R8" s="149" t="s">
        <v>234</v>
      </c>
      <c r="S8" s="149" t="s">
        <v>4</v>
      </c>
      <c r="T8" s="149" t="s">
        <v>4</v>
      </c>
    </row>
    <row r="9" spans="2:28" s="4" customFormat="1" x14ac:dyDescent="0.55000000000000004">
      <c r="B9" s="174" t="s">
        <v>36</v>
      </c>
      <c r="D9" s="172" t="s">
        <v>38</v>
      </c>
      <c r="E9" s="38"/>
      <c r="F9" s="172" t="s">
        <v>39</v>
      </c>
      <c r="G9" s="38"/>
      <c r="H9" s="172" t="s">
        <v>40</v>
      </c>
      <c r="I9" s="38"/>
      <c r="J9" s="172" t="s">
        <v>25</v>
      </c>
      <c r="L9" s="172" t="s">
        <v>41</v>
      </c>
      <c r="N9" s="172" t="s">
        <v>42</v>
      </c>
      <c r="O9" s="38"/>
      <c r="P9" s="172" t="s">
        <v>43</v>
      </c>
      <c r="R9" s="172" t="s">
        <v>41</v>
      </c>
      <c r="S9" s="38"/>
      <c r="T9" s="173" t="s">
        <v>35</v>
      </c>
    </row>
    <row r="10" spans="2:28" s="4" customFormat="1" x14ac:dyDescent="0.55000000000000004">
      <c r="B10" s="3" t="s">
        <v>165</v>
      </c>
      <c r="C10" s="3"/>
      <c r="D10" s="3" t="s">
        <v>168</v>
      </c>
      <c r="E10" s="3"/>
      <c r="F10" s="3" t="s">
        <v>108</v>
      </c>
      <c r="G10" s="3"/>
      <c r="H10" s="3" t="s">
        <v>167</v>
      </c>
      <c r="I10" s="3"/>
      <c r="J10" s="3">
        <v>18</v>
      </c>
      <c r="K10" s="3"/>
      <c r="L10" s="3">
        <v>30000000000</v>
      </c>
      <c r="M10" s="3"/>
      <c r="N10" s="3">
        <v>0</v>
      </c>
      <c r="O10" s="3"/>
      <c r="P10" s="3">
        <v>0</v>
      </c>
      <c r="Q10" s="3"/>
      <c r="R10" s="3">
        <v>30000000000</v>
      </c>
      <c r="S10" s="5"/>
      <c r="T10" s="34">
        <f>R10/'سرمایه گذاری ها'!$O$16</f>
        <v>8.0832392783315637E-2</v>
      </c>
      <c r="V10"/>
    </row>
    <row r="11" spans="2:28" s="4" customFormat="1" x14ac:dyDescent="0.55000000000000004">
      <c r="B11" s="3" t="s">
        <v>224</v>
      </c>
      <c r="C11" s="3"/>
      <c r="D11" s="3" t="s">
        <v>225</v>
      </c>
      <c r="E11" s="3"/>
      <c r="F11" s="3" t="s">
        <v>108</v>
      </c>
      <c r="G11" s="3"/>
      <c r="H11" s="3" t="s">
        <v>226</v>
      </c>
      <c r="I11" s="3"/>
      <c r="J11" s="3">
        <v>22</v>
      </c>
      <c r="K11" s="3"/>
      <c r="L11" s="3">
        <v>28000000000</v>
      </c>
      <c r="M11" s="3"/>
      <c r="N11" s="3">
        <v>0</v>
      </c>
      <c r="O11" s="3"/>
      <c r="P11" s="3">
        <v>0</v>
      </c>
      <c r="Q11" s="3"/>
      <c r="R11" s="3">
        <v>28000000000</v>
      </c>
      <c r="S11" s="5"/>
      <c r="T11" s="34">
        <f>R11/'سرمایه گذاری ها'!$O$16</f>
        <v>7.5443566597761261E-2</v>
      </c>
      <c r="V11"/>
    </row>
    <row r="12" spans="2:28" s="4" customFormat="1" x14ac:dyDescent="0.55000000000000004">
      <c r="B12" s="3" t="s">
        <v>224</v>
      </c>
      <c r="C12" s="3"/>
      <c r="D12" s="3" t="s">
        <v>227</v>
      </c>
      <c r="E12" s="3"/>
      <c r="F12" s="3" t="s">
        <v>108</v>
      </c>
      <c r="G12" s="3"/>
      <c r="H12" s="3" t="s">
        <v>228</v>
      </c>
      <c r="I12" s="3"/>
      <c r="J12" s="3">
        <v>22</v>
      </c>
      <c r="K12" s="3"/>
      <c r="L12" s="3">
        <v>25000000000</v>
      </c>
      <c r="M12" s="3"/>
      <c r="N12" s="3">
        <v>0</v>
      </c>
      <c r="O12" s="3"/>
      <c r="P12" s="3">
        <v>0</v>
      </c>
      <c r="Q12" s="3"/>
      <c r="R12" s="3">
        <v>25000000000</v>
      </c>
      <c r="S12" s="5"/>
      <c r="T12" s="34">
        <f>R12/'سرمایه گذاری ها'!$O$16</f>
        <v>6.7360327319429703E-2</v>
      </c>
      <c r="V12"/>
    </row>
    <row r="13" spans="2:28" s="4" customFormat="1" x14ac:dyDescent="0.55000000000000004">
      <c r="B13" s="3" t="s">
        <v>229</v>
      </c>
      <c r="C13" s="3"/>
      <c r="D13" s="3" t="s">
        <v>230</v>
      </c>
      <c r="E13" s="3"/>
      <c r="F13" s="3" t="s">
        <v>108</v>
      </c>
      <c r="G13" s="3"/>
      <c r="H13" s="3" t="s">
        <v>209</v>
      </c>
      <c r="I13" s="3"/>
      <c r="J13" s="3">
        <v>22</v>
      </c>
      <c r="K13" s="3"/>
      <c r="L13" s="3">
        <v>20000000000</v>
      </c>
      <c r="M13" s="3"/>
      <c r="N13" s="3">
        <v>0</v>
      </c>
      <c r="O13" s="3"/>
      <c r="P13" s="3">
        <v>0</v>
      </c>
      <c r="Q13" s="3"/>
      <c r="R13" s="3">
        <v>20000000000</v>
      </c>
      <c r="S13" s="5"/>
      <c r="T13" s="34">
        <f>R13/'سرمایه گذاری ها'!$O$16</f>
        <v>5.3888261855543761E-2</v>
      </c>
      <c r="V13"/>
    </row>
    <row r="14" spans="2:28" s="4" customFormat="1" x14ac:dyDescent="0.55000000000000004">
      <c r="B14" s="3" t="s">
        <v>229</v>
      </c>
      <c r="C14" s="3"/>
      <c r="D14" s="3" t="s">
        <v>244</v>
      </c>
      <c r="E14" s="3"/>
      <c r="F14" s="3" t="s">
        <v>108</v>
      </c>
      <c r="G14" s="3"/>
      <c r="H14" s="3" t="s">
        <v>245</v>
      </c>
      <c r="I14" s="3"/>
      <c r="J14" s="3">
        <v>22</v>
      </c>
      <c r="K14" s="3"/>
      <c r="L14" s="3">
        <v>0</v>
      </c>
      <c r="M14" s="3"/>
      <c r="N14" s="3">
        <v>17000000000</v>
      </c>
      <c r="O14" s="3"/>
      <c r="P14" s="3">
        <v>0</v>
      </c>
      <c r="Q14" s="3"/>
      <c r="R14" s="3">
        <v>17000000000</v>
      </c>
      <c r="S14" s="5"/>
      <c r="T14" s="34">
        <f>R14/'سرمایه گذاری ها'!$O$16</f>
        <v>4.5805022577212196E-2</v>
      </c>
      <c r="V14"/>
    </row>
    <row r="15" spans="2:28" s="4" customFormat="1" x14ac:dyDescent="0.55000000000000004">
      <c r="B15" s="3" t="s">
        <v>173</v>
      </c>
      <c r="C15" s="3"/>
      <c r="D15" s="3" t="s">
        <v>174</v>
      </c>
      <c r="E15" s="3"/>
      <c r="F15" s="3" t="s">
        <v>44</v>
      </c>
      <c r="G15" s="3"/>
      <c r="H15" s="3" t="s">
        <v>175</v>
      </c>
      <c r="I15" s="3"/>
      <c r="J15" s="3">
        <v>0</v>
      </c>
      <c r="K15" s="3"/>
      <c r="L15" s="3">
        <v>2671862213</v>
      </c>
      <c r="M15" s="3"/>
      <c r="N15" s="3">
        <v>72802238643</v>
      </c>
      <c r="O15" s="3"/>
      <c r="P15" s="3">
        <v>69103825283</v>
      </c>
      <c r="Q15" s="3"/>
      <c r="R15" s="3">
        <v>6370275573</v>
      </c>
      <c r="S15" s="5"/>
      <c r="T15" s="34">
        <f>R15/'سرمایه گذاری ها'!$O$16</f>
        <v>1.7164153908489903E-2</v>
      </c>
      <c r="V15"/>
    </row>
    <row r="16" spans="2:28" s="4" customFormat="1" x14ac:dyDescent="0.55000000000000004">
      <c r="B16" s="3" t="s">
        <v>229</v>
      </c>
      <c r="C16" s="3"/>
      <c r="D16" s="3" t="s">
        <v>231</v>
      </c>
      <c r="E16" s="3"/>
      <c r="F16" s="3" t="s">
        <v>44</v>
      </c>
      <c r="G16" s="3"/>
      <c r="H16" s="3" t="s">
        <v>209</v>
      </c>
      <c r="I16" s="3"/>
      <c r="J16" s="3">
        <v>5</v>
      </c>
      <c r="K16" s="3"/>
      <c r="L16" s="3">
        <v>875000</v>
      </c>
      <c r="M16" s="3"/>
      <c r="N16" s="3">
        <v>17441648419</v>
      </c>
      <c r="O16" s="3"/>
      <c r="P16" s="3">
        <v>17382095419</v>
      </c>
      <c r="Q16" s="3"/>
      <c r="R16" s="3">
        <v>60428000</v>
      </c>
      <c r="S16" s="5"/>
      <c r="T16" s="34">
        <f>R16/'سرمایه گذاری ها'!$O$16</f>
        <v>1.6281799437033992E-4</v>
      </c>
      <c r="V16"/>
    </row>
    <row r="17" spans="2:22" s="4" customFormat="1" x14ac:dyDescent="0.55000000000000004">
      <c r="B17" s="3" t="s">
        <v>45</v>
      </c>
      <c r="C17" s="3"/>
      <c r="D17" s="3" t="s">
        <v>125</v>
      </c>
      <c r="E17" s="3"/>
      <c r="F17" s="3" t="s">
        <v>47</v>
      </c>
      <c r="G17" s="3"/>
      <c r="H17" s="3" t="s">
        <v>126</v>
      </c>
      <c r="I17" s="3"/>
      <c r="J17" s="3">
        <v>0</v>
      </c>
      <c r="K17" s="3"/>
      <c r="L17" s="3">
        <v>20000000</v>
      </c>
      <c r="M17" s="3"/>
      <c r="N17" s="3">
        <v>0</v>
      </c>
      <c r="O17" s="3"/>
      <c r="P17" s="3">
        <v>0</v>
      </c>
      <c r="Q17" s="3"/>
      <c r="R17" s="3">
        <v>20000000</v>
      </c>
      <c r="S17" s="5"/>
      <c r="T17" s="34">
        <f>R17/'سرمایه گذاری ها'!$O$16</f>
        <v>5.3888261855543762E-5</v>
      </c>
      <c r="V17"/>
    </row>
    <row r="18" spans="2:22" s="4" customFormat="1" x14ac:dyDescent="0.55000000000000004">
      <c r="B18" s="3" t="s">
        <v>45</v>
      </c>
      <c r="C18" s="3"/>
      <c r="D18" s="3" t="s">
        <v>128</v>
      </c>
      <c r="E18" s="3"/>
      <c r="F18" s="3" t="s">
        <v>44</v>
      </c>
      <c r="G18" s="3"/>
      <c r="H18" s="3" t="s">
        <v>129</v>
      </c>
      <c r="I18" s="3"/>
      <c r="J18" s="3">
        <v>0</v>
      </c>
      <c r="K18" s="3"/>
      <c r="L18" s="3">
        <v>9113873</v>
      </c>
      <c r="M18" s="3"/>
      <c r="N18" s="3">
        <v>2596</v>
      </c>
      <c r="O18" s="3"/>
      <c r="P18" s="3">
        <v>0</v>
      </c>
      <c r="Q18" s="3"/>
      <c r="R18" s="3">
        <v>9116469</v>
      </c>
      <c r="S18" s="5"/>
      <c r="T18" s="34">
        <f>R18/'سرمایه گذاری ها'!$O$16</f>
        <v>2.4563533433497357E-5</v>
      </c>
      <c r="V18"/>
    </row>
    <row r="19" spans="2:22" s="4" customFormat="1" x14ac:dyDescent="0.55000000000000004">
      <c r="B19" s="3" t="s">
        <v>134</v>
      </c>
      <c r="C19" s="3"/>
      <c r="D19" s="3" t="s">
        <v>135</v>
      </c>
      <c r="E19" s="3"/>
      <c r="F19" s="3" t="s">
        <v>108</v>
      </c>
      <c r="G19" s="3"/>
      <c r="H19" s="3" t="s">
        <v>136</v>
      </c>
      <c r="I19" s="3"/>
      <c r="J19" s="3">
        <v>0</v>
      </c>
      <c r="K19" s="3"/>
      <c r="L19" s="3">
        <v>1970356</v>
      </c>
      <c r="M19" s="3"/>
      <c r="N19" s="3">
        <v>0</v>
      </c>
      <c r="O19" s="3"/>
      <c r="P19" s="3">
        <v>0</v>
      </c>
      <c r="Q19" s="3"/>
      <c r="R19" s="3">
        <v>1970356</v>
      </c>
      <c r="S19" s="5"/>
      <c r="T19" s="34">
        <f>R19/'سرمایه گذاری ها'!$O$16</f>
        <v>5.308953003832089E-6</v>
      </c>
      <c r="V19"/>
    </row>
    <row r="20" spans="2:22" s="4" customFormat="1" x14ac:dyDescent="0.55000000000000004">
      <c r="B20" s="3" t="s">
        <v>112</v>
      </c>
      <c r="C20" s="3"/>
      <c r="D20" s="3" t="s">
        <v>148</v>
      </c>
      <c r="E20" s="3"/>
      <c r="F20" s="3" t="s">
        <v>44</v>
      </c>
      <c r="G20" s="3"/>
      <c r="H20" s="3" t="s">
        <v>147</v>
      </c>
      <c r="I20" s="3"/>
      <c r="J20" s="3">
        <v>0</v>
      </c>
      <c r="K20" s="3"/>
      <c r="L20" s="3">
        <v>1051522</v>
      </c>
      <c r="M20" s="3"/>
      <c r="N20" s="3">
        <v>4447</v>
      </c>
      <c r="O20" s="3"/>
      <c r="P20" s="3">
        <v>0</v>
      </c>
      <c r="Q20" s="3"/>
      <c r="R20" s="3">
        <v>1055969</v>
      </c>
      <c r="S20" s="5"/>
      <c r="T20" s="34">
        <f>R20/'سرمایه گذاری ها'!$O$16</f>
        <v>2.8452166991668346E-6</v>
      </c>
      <c r="V20"/>
    </row>
    <row r="21" spans="2:22" s="4" customFormat="1" x14ac:dyDescent="0.55000000000000004">
      <c r="B21" s="3" t="s">
        <v>165</v>
      </c>
      <c r="C21" s="3"/>
      <c r="D21" s="3" t="s">
        <v>166</v>
      </c>
      <c r="E21" s="3"/>
      <c r="F21" s="3" t="s">
        <v>44</v>
      </c>
      <c r="G21" s="3"/>
      <c r="H21" s="3" t="s">
        <v>167</v>
      </c>
      <c r="I21" s="3"/>
      <c r="J21" s="3">
        <v>0</v>
      </c>
      <c r="K21" s="3"/>
      <c r="L21" s="3">
        <v>590872</v>
      </c>
      <c r="M21" s="3"/>
      <c r="N21" s="3">
        <v>586029906</v>
      </c>
      <c r="O21" s="3"/>
      <c r="P21" s="3">
        <v>585737912</v>
      </c>
      <c r="Q21" s="3"/>
      <c r="R21" s="3">
        <v>882866</v>
      </c>
      <c r="S21" s="5"/>
      <c r="T21" s="34">
        <f>R21/'سرمایه گذاری ها'!$O$16</f>
        <v>2.3788057095678249E-6</v>
      </c>
      <c r="V21"/>
    </row>
    <row r="22" spans="2:22" s="4" customFormat="1" x14ac:dyDescent="0.55000000000000004">
      <c r="B22" s="3" t="s">
        <v>45</v>
      </c>
      <c r="C22" s="3"/>
      <c r="D22" s="3" t="s">
        <v>127</v>
      </c>
      <c r="E22" s="3"/>
      <c r="F22" s="3" t="s">
        <v>44</v>
      </c>
      <c r="G22" s="3"/>
      <c r="H22" s="3" t="s">
        <v>126</v>
      </c>
      <c r="I22" s="3"/>
      <c r="J22" s="3">
        <v>0</v>
      </c>
      <c r="K22" s="3"/>
      <c r="L22" s="3">
        <v>583725</v>
      </c>
      <c r="M22" s="3"/>
      <c r="N22" s="3">
        <v>20529125756</v>
      </c>
      <c r="O22" s="3"/>
      <c r="P22" s="3">
        <v>20528830781</v>
      </c>
      <c r="Q22" s="3"/>
      <c r="R22" s="3">
        <v>878700</v>
      </c>
      <c r="S22" s="5"/>
      <c r="T22" s="34">
        <f>R22/'سرمایه گذاری ها'!$O$16</f>
        <v>2.3675807846233152E-6</v>
      </c>
      <c r="V22"/>
    </row>
    <row r="23" spans="2:22" s="4" customFormat="1" x14ac:dyDescent="0.55000000000000004">
      <c r="B23" s="3" t="s">
        <v>224</v>
      </c>
      <c r="C23" s="3"/>
      <c r="D23" s="3" t="s">
        <v>232</v>
      </c>
      <c r="E23" s="3"/>
      <c r="F23" s="3" t="s">
        <v>44</v>
      </c>
      <c r="G23" s="3"/>
      <c r="H23" s="3" t="s">
        <v>228</v>
      </c>
      <c r="I23" s="3"/>
      <c r="J23" s="3">
        <v>5</v>
      </c>
      <c r="K23" s="3"/>
      <c r="L23" s="3">
        <v>870000</v>
      </c>
      <c r="M23" s="3"/>
      <c r="N23" s="3">
        <v>1125346158</v>
      </c>
      <c r="O23" s="3"/>
      <c r="P23" s="3">
        <v>1125571218</v>
      </c>
      <c r="Q23" s="3"/>
      <c r="R23" s="3">
        <v>644940</v>
      </c>
      <c r="S23" s="5"/>
      <c r="T23" s="34">
        <f>R23/'سرمایه گذاری ها'!$O$16</f>
        <v>1.7377347800557196E-6</v>
      </c>
      <c r="V23"/>
    </row>
    <row r="24" spans="2:22" s="4" customFormat="1" x14ac:dyDescent="0.55000000000000004">
      <c r="B24" s="3" t="s">
        <v>141</v>
      </c>
      <c r="C24" s="3"/>
      <c r="D24" s="3" t="s">
        <v>142</v>
      </c>
      <c r="E24" s="3"/>
      <c r="F24" s="3" t="s">
        <v>44</v>
      </c>
      <c r="G24" s="3"/>
      <c r="H24" s="3" t="s">
        <v>143</v>
      </c>
      <c r="I24" s="3"/>
      <c r="J24" s="3">
        <v>0</v>
      </c>
      <c r="K24" s="3"/>
      <c r="L24" s="3">
        <v>452060</v>
      </c>
      <c r="M24" s="3"/>
      <c r="N24" s="3">
        <v>1911</v>
      </c>
      <c r="O24" s="3"/>
      <c r="P24" s="3">
        <v>0</v>
      </c>
      <c r="Q24" s="3"/>
      <c r="R24" s="3">
        <v>453971</v>
      </c>
      <c r="S24" s="5"/>
      <c r="T24" s="34">
        <f>R24/'سرمایه گذاری ها'!$O$16</f>
        <v>1.2231854061411527E-6</v>
      </c>
      <c r="V24"/>
    </row>
    <row r="25" spans="2:22" s="4" customFormat="1" x14ac:dyDescent="0.55000000000000004">
      <c r="B25" s="3" t="s">
        <v>46</v>
      </c>
      <c r="C25" s="3"/>
      <c r="D25" s="3" t="s">
        <v>139</v>
      </c>
      <c r="E25" s="3"/>
      <c r="F25" s="3" t="s">
        <v>44</v>
      </c>
      <c r="G25" s="3"/>
      <c r="H25" s="3" t="s">
        <v>140</v>
      </c>
      <c r="I25" s="3"/>
      <c r="J25" s="3">
        <v>0</v>
      </c>
      <c r="K25" s="3"/>
      <c r="L25" s="3">
        <v>406206</v>
      </c>
      <c r="M25" s="3"/>
      <c r="N25" s="3">
        <v>0</v>
      </c>
      <c r="O25" s="3"/>
      <c r="P25" s="3">
        <v>0</v>
      </c>
      <c r="Q25" s="3"/>
      <c r="R25" s="3">
        <v>406206</v>
      </c>
      <c r="S25" s="5"/>
      <c r="T25" s="34">
        <f>R25/'سرمایه گذاری ها'!$O$16</f>
        <v>1.0944867647646504E-6</v>
      </c>
      <c r="V25"/>
    </row>
    <row r="26" spans="2:22" s="4" customFormat="1" x14ac:dyDescent="0.55000000000000004">
      <c r="B26" s="3" t="s">
        <v>110</v>
      </c>
      <c r="C26" s="3"/>
      <c r="D26" s="3" t="s">
        <v>145</v>
      </c>
      <c r="E26" s="3"/>
      <c r="F26" s="3" t="s">
        <v>44</v>
      </c>
      <c r="G26" s="3"/>
      <c r="H26" s="3" t="s">
        <v>146</v>
      </c>
      <c r="I26" s="3"/>
      <c r="J26" s="3">
        <v>0</v>
      </c>
      <c r="K26" s="3"/>
      <c r="L26" s="3">
        <v>360802</v>
      </c>
      <c r="M26" s="3"/>
      <c r="N26" s="3">
        <v>1532</v>
      </c>
      <c r="O26" s="3"/>
      <c r="P26" s="3">
        <v>0</v>
      </c>
      <c r="Q26" s="3"/>
      <c r="R26" s="3">
        <v>362334</v>
      </c>
      <c r="S26" s="5"/>
      <c r="T26" s="34">
        <f>R26/'سرمایه گذاری ها'!$O$16</f>
        <v>9.762774735583296E-7</v>
      </c>
      <c r="V26"/>
    </row>
    <row r="27" spans="2:22" s="4" customFormat="1" x14ac:dyDescent="0.55000000000000004">
      <c r="B27" s="3" t="s">
        <v>111</v>
      </c>
      <c r="C27" s="3"/>
      <c r="D27" s="3" t="s">
        <v>144</v>
      </c>
      <c r="E27" s="3"/>
      <c r="F27" s="3" t="s">
        <v>44</v>
      </c>
      <c r="G27" s="3"/>
      <c r="H27" s="3" t="s">
        <v>109</v>
      </c>
      <c r="I27" s="3"/>
      <c r="J27" s="3">
        <v>0</v>
      </c>
      <c r="K27" s="3"/>
      <c r="L27" s="3">
        <v>262262</v>
      </c>
      <c r="M27" s="3"/>
      <c r="N27" s="3">
        <v>1109</v>
      </c>
      <c r="O27" s="3"/>
      <c r="P27" s="3">
        <v>0</v>
      </c>
      <c r="Q27" s="3"/>
      <c r="R27" s="3">
        <v>263371</v>
      </c>
      <c r="S27" s="5"/>
      <c r="T27" s="34">
        <f>R27/'سرمایه گذاری ها'!$O$16</f>
        <v>7.0963027065782078E-7</v>
      </c>
      <c r="V27"/>
    </row>
    <row r="28" spans="2:22" s="4" customFormat="1" x14ac:dyDescent="0.55000000000000004">
      <c r="B28" s="3" t="s">
        <v>130</v>
      </c>
      <c r="C28" s="3"/>
      <c r="D28" s="3" t="s">
        <v>131</v>
      </c>
      <c r="E28" s="3"/>
      <c r="F28" s="3" t="s">
        <v>47</v>
      </c>
      <c r="G28" s="3"/>
      <c r="H28" s="3" t="s">
        <v>132</v>
      </c>
      <c r="I28" s="3"/>
      <c r="J28" s="3">
        <v>0</v>
      </c>
      <c r="K28" s="3"/>
      <c r="L28" s="3">
        <v>190962</v>
      </c>
      <c r="M28" s="3"/>
      <c r="N28" s="3">
        <v>30547</v>
      </c>
      <c r="O28" s="3"/>
      <c r="P28" s="3">
        <v>0</v>
      </c>
      <c r="Q28" s="3"/>
      <c r="R28" s="3">
        <v>221509</v>
      </c>
      <c r="S28" s="5"/>
      <c r="T28" s="34">
        <f>R28/'سرمایه گذاری ها'!$O$16</f>
        <v>5.9683674976798217E-7</v>
      </c>
      <c r="V28"/>
    </row>
    <row r="29" spans="2:22" s="4" customFormat="1" x14ac:dyDescent="0.55000000000000004">
      <c r="B29" s="3" t="s">
        <v>111</v>
      </c>
      <c r="C29" s="3"/>
      <c r="D29" s="3" t="s">
        <v>169</v>
      </c>
      <c r="E29" s="3"/>
      <c r="F29" s="3" t="s">
        <v>47</v>
      </c>
      <c r="G29" s="3"/>
      <c r="H29" s="3" t="s">
        <v>170</v>
      </c>
      <c r="I29" s="3"/>
      <c r="J29" s="3">
        <v>0</v>
      </c>
      <c r="K29" s="3"/>
      <c r="L29" s="3">
        <v>169993</v>
      </c>
      <c r="M29" s="3"/>
      <c r="N29" s="3">
        <v>0</v>
      </c>
      <c r="O29" s="3"/>
      <c r="P29" s="3">
        <v>0</v>
      </c>
      <c r="Q29" s="3"/>
      <c r="R29" s="3">
        <v>169993</v>
      </c>
      <c r="S29" s="5"/>
      <c r="T29" s="34">
        <f>R29/'سرمایه گذاری ها'!$O$16</f>
        <v>4.5803136488047249E-7</v>
      </c>
      <c r="V29"/>
    </row>
    <row r="30" spans="2:22" s="4" customFormat="1" x14ac:dyDescent="0.55000000000000004">
      <c r="B30" s="3" t="s">
        <v>130</v>
      </c>
      <c r="C30" s="3"/>
      <c r="D30" s="3" t="s">
        <v>133</v>
      </c>
      <c r="E30" s="3"/>
      <c r="F30" s="3" t="s">
        <v>44</v>
      </c>
      <c r="G30" s="3"/>
      <c r="H30" s="3" t="s">
        <v>132</v>
      </c>
      <c r="I30" s="3"/>
      <c r="J30" s="3">
        <v>0</v>
      </c>
      <c r="K30" s="3"/>
      <c r="L30" s="3">
        <v>132144</v>
      </c>
      <c r="M30" s="3"/>
      <c r="N30" s="3">
        <v>561</v>
      </c>
      <c r="O30" s="3"/>
      <c r="P30" s="3">
        <v>0</v>
      </c>
      <c r="Q30" s="3"/>
      <c r="R30" s="3">
        <v>132705</v>
      </c>
      <c r="S30" s="5"/>
      <c r="T30" s="34">
        <f>R30/'سرمایه گذاری ها'!$O$16</f>
        <v>3.5756208947699675E-7</v>
      </c>
      <c r="V30"/>
    </row>
    <row r="31" spans="2:22" s="4" customFormat="1" x14ac:dyDescent="0.55000000000000004">
      <c r="B31" s="3" t="s">
        <v>107</v>
      </c>
      <c r="C31" s="3"/>
      <c r="D31" s="3" t="s">
        <v>137</v>
      </c>
      <c r="E31" s="3"/>
      <c r="F31" s="3" t="s">
        <v>44</v>
      </c>
      <c r="G31" s="3"/>
      <c r="H31" s="3" t="s">
        <v>138</v>
      </c>
      <c r="I31" s="3"/>
      <c r="J31" s="3">
        <v>0</v>
      </c>
      <c r="K31" s="3"/>
      <c r="L31" s="3">
        <v>100000</v>
      </c>
      <c r="M31" s="3"/>
      <c r="N31" s="3">
        <v>425</v>
      </c>
      <c r="O31" s="3"/>
      <c r="P31" s="3">
        <v>425</v>
      </c>
      <c r="Q31" s="3"/>
      <c r="R31" s="3">
        <v>100000</v>
      </c>
      <c r="S31" s="5"/>
      <c r="T31" s="34">
        <f>R31/'سرمایه گذاری ها'!$O$16</f>
        <v>2.694413092777188E-7</v>
      </c>
      <c r="V31"/>
    </row>
    <row r="32" spans="2:22" s="4" customFormat="1" x14ac:dyDescent="0.55000000000000004">
      <c r="B32" s="5"/>
      <c r="C32" s="5"/>
      <c r="D32" s="30"/>
      <c r="E32" s="5"/>
      <c r="F32" s="5"/>
      <c r="G32" s="5"/>
      <c r="H32" s="5"/>
      <c r="I32" s="5"/>
      <c r="J32" s="31"/>
      <c r="K32" s="5"/>
      <c r="L32" s="31">
        <v>3.6200000000000003E-2</v>
      </c>
      <c r="M32" s="5"/>
      <c r="N32" s="31"/>
      <c r="O32" s="5"/>
      <c r="P32" s="31"/>
      <c r="Q32" s="5"/>
      <c r="R32" s="31"/>
      <c r="S32" s="5"/>
      <c r="T32" s="34">
        <f>R32/'سرمایه گذاری ها'!$O$16</f>
        <v>0</v>
      </c>
      <c r="V32"/>
    </row>
    <row r="33" spans="2:22" ht="27" thickBot="1" x14ac:dyDescent="0.6">
      <c r="B33" s="65" t="s">
        <v>84</v>
      </c>
      <c r="C33" s="65"/>
      <c r="D33" s="65"/>
      <c r="E33" s="65"/>
      <c r="F33" s="65"/>
      <c r="G33" s="65"/>
      <c r="H33" s="65"/>
      <c r="I33" s="65"/>
      <c r="J33" s="65"/>
      <c r="L33" s="68">
        <f>SUM(L10:L32)</f>
        <v>105708991990.03619</v>
      </c>
      <c r="M33" s="68">
        <f t="shared" ref="M33:Q33" si="0">SUM(M10:M26)</f>
        <v>0</v>
      </c>
      <c r="N33" s="68">
        <f>SUM(N10:N32)</f>
        <v>129484432010</v>
      </c>
      <c r="O33" s="68">
        <f t="shared" si="0"/>
        <v>0</v>
      </c>
      <c r="P33" s="68">
        <f>SUM(P10:P32)</f>
        <v>108726061038</v>
      </c>
      <c r="Q33" s="68">
        <f t="shared" si="0"/>
        <v>0</v>
      </c>
      <c r="R33" s="68">
        <f>SUM(R10:R32)</f>
        <v>126467362962</v>
      </c>
      <c r="T33" s="33">
        <f>SUM(T10:T32)</f>
        <v>0.34075531857381769</v>
      </c>
      <c r="V33"/>
    </row>
    <row r="34" spans="2:22" ht="21.75" thickTop="1" x14ac:dyDescent="0.55000000000000004">
      <c r="L34"/>
      <c r="V34"/>
    </row>
    <row r="35" spans="2:22" ht="33" x14ac:dyDescent="0.8">
      <c r="J35" s="55">
        <v>6</v>
      </c>
      <c r="L35"/>
      <c r="V35"/>
    </row>
    <row r="36" spans="2:22" x14ac:dyDescent="0.55000000000000004">
      <c r="L36"/>
      <c r="V36"/>
    </row>
    <row r="37" spans="2:22" x14ac:dyDescent="0.55000000000000004">
      <c r="L37"/>
      <c r="V37"/>
    </row>
    <row r="38" spans="2:22" x14ac:dyDescent="0.55000000000000004">
      <c r="L38"/>
      <c r="V38"/>
    </row>
    <row r="39" spans="2:22" x14ac:dyDescent="0.55000000000000004">
      <c r="L39"/>
      <c r="V39"/>
    </row>
    <row r="40" spans="2:22" x14ac:dyDescent="0.55000000000000004">
      <c r="L40"/>
      <c r="V40"/>
    </row>
    <row r="41" spans="2:22" x14ac:dyDescent="0.55000000000000004">
      <c r="L41"/>
      <c r="V41"/>
    </row>
    <row r="42" spans="2:22" x14ac:dyDescent="0.55000000000000004">
      <c r="L42"/>
      <c r="V42"/>
    </row>
    <row r="43" spans="2:22" x14ac:dyDescent="0.55000000000000004">
      <c r="L43"/>
      <c r="V43"/>
    </row>
    <row r="44" spans="2:22" x14ac:dyDescent="0.55000000000000004">
      <c r="L44"/>
      <c r="V44"/>
    </row>
    <row r="45" spans="2:22" x14ac:dyDescent="0.55000000000000004">
      <c r="V45"/>
    </row>
    <row r="46" spans="2:22" x14ac:dyDescent="0.55000000000000004">
      <c r="L46" s="3"/>
      <c r="V46"/>
    </row>
  </sheetData>
  <sortState xmlns:xlrd2="http://schemas.microsoft.com/office/spreadsheetml/2017/richdata2" ref="B10:T26">
    <sortCondition descending="1" ref="R10:R26"/>
  </sortState>
  <mergeCells count="17"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8"/>
  <sheetViews>
    <sheetView rightToLeft="1" view="pageBreakPreview" topLeftCell="A7" zoomScale="55" zoomScaleNormal="70" zoomScaleSheetLayoutView="55" workbookViewId="0">
      <selection activeCell="F24" sqref="F24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175" t="s">
        <v>124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</row>
    <row r="3" spans="2:28" ht="35.25" x14ac:dyDescent="0.6"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2:28" ht="35.25" x14ac:dyDescent="0.6">
      <c r="B4" s="175" t="s">
        <v>233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</row>
    <row r="5" spans="2:28" ht="138.75" customHeight="1" x14ac:dyDescent="0.6"/>
    <row r="6" spans="2:28" s="2" customFormat="1" ht="30" x14ac:dyDescent="0.55000000000000004">
      <c r="B6" s="14" t="s">
        <v>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/>
      <c r="W7" s="13"/>
      <c r="X7" s="13"/>
      <c r="Y7" s="13"/>
      <c r="Z7" s="13"/>
      <c r="AA7" s="13"/>
      <c r="AB7" s="13"/>
    </row>
    <row r="8" spans="2:28" ht="30" x14ac:dyDescent="0.6">
      <c r="B8" s="177" t="s">
        <v>89</v>
      </c>
      <c r="D8" s="147" t="s">
        <v>234</v>
      </c>
      <c r="E8" s="147" t="s">
        <v>4</v>
      </c>
      <c r="F8" s="147" t="s">
        <v>4</v>
      </c>
      <c r="G8" s="147" t="s">
        <v>4</v>
      </c>
      <c r="H8" s="147" t="s">
        <v>4</v>
      </c>
      <c r="I8" s="147" t="s">
        <v>4</v>
      </c>
      <c r="J8" s="147" t="s">
        <v>4</v>
      </c>
      <c r="K8" s="147" t="s">
        <v>4</v>
      </c>
      <c r="L8" s="147" t="s">
        <v>4</v>
      </c>
      <c r="M8" s="147" t="s">
        <v>4</v>
      </c>
      <c r="N8" s="147" t="s">
        <v>4</v>
      </c>
    </row>
    <row r="9" spans="2:28" ht="30" x14ac:dyDescent="0.6">
      <c r="B9" s="177" t="s">
        <v>1</v>
      </c>
      <c r="D9" s="176" t="s">
        <v>5</v>
      </c>
      <c r="E9" s="25"/>
      <c r="F9" s="176" t="s">
        <v>27</v>
      </c>
      <c r="G9" s="25"/>
      <c r="H9" s="176" t="s">
        <v>28</v>
      </c>
      <c r="I9" s="25"/>
      <c r="J9" s="176" t="s">
        <v>29</v>
      </c>
      <c r="K9" s="25"/>
      <c r="L9" s="172" t="s">
        <v>30</v>
      </c>
      <c r="M9" s="25"/>
      <c r="N9" s="176" t="s">
        <v>31</v>
      </c>
    </row>
    <row r="10" spans="2:28" ht="30" x14ac:dyDescent="0.6">
      <c r="B10" s="122" t="s">
        <v>182</v>
      </c>
      <c r="D10" s="120">
        <v>84100</v>
      </c>
      <c r="E10" s="121"/>
      <c r="F10" s="120">
        <v>637920</v>
      </c>
      <c r="G10" s="121"/>
      <c r="H10" s="120">
        <v>608212</v>
      </c>
      <c r="J10" s="104" t="s">
        <v>246</v>
      </c>
      <c r="L10" s="119">
        <v>51150629200</v>
      </c>
      <c r="N10" s="13" t="s">
        <v>179</v>
      </c>
    </row>
    <row r="11" spans="2:28" ht="30" x14ac:dyDescent="0.6">
      <c r="B11" s="122" t="s">
        <v>157</v>
      </c>
      <c r="D11" s="120">
        <v>41100</v>
      </c>
      <c r="E11" s="121"/>
      <c r="F11" s="120">
        <v>977800</v>
      </c>
      <c r="G11" s="121"/>
      <c r="H11" s="120">
        <v>931696</v>
      </c>
      <c r="J11" s="104" t="s">
        <v>247</v>
      </c>
      <c r="L11" s="119">
        <v>38292705600</v>
      </c>
      <c r="N11" s="13" t="s">
        <v>179</v>
      </c>
    </row>
    <row r="12" spans="2:28" ht="30" x14ac:dyDescent="0.6">
      <c r="B12" s="122" t="s">
        <v>185</v>
      </c>
      <c r="D12" s="120">
        <v>22800</v>
      </c>
      <c r="E12" s="121"/>
      <c r="F12" s="120">
        <v>618420</v>
      </c>
      <c r="G12" s="121"/>
      <c r="H12" s="120">
        <v>582398</v>
      </c>
      <c r="J12" s="104" t="s">
        <v>248</v>
      </c>
      <c r="L12" s="119">
        <v>13278674400</v>
      </c>
      <c r="N12" s="13" t="s">
        <v>179</v>
      </c>
    </row>
    <row r="13" spans="2:28" ht="30" x14ac:dyDescent="0.6">
      <c r="B13" s="122" t="s">
        <v>99</v>
      </c>
      <c r="D13" s="120">
        <v>14491</v>
      </c>
      <c r="E13" s="121"/>
      <c r="F13" s="120">
        <v>790260</v>
      </c>
      <c r="G13" s="121"/>
      <c r="H13" s="120">
        <v>751778</v>
      </c>
      <c r="J13" s="104" t="s">
        <v>249</v>
      </c>
      <c r="L13" s="119">
        <v>10894014998</v>
      </c>
      <c r="N13" s="13" t="s">
        <v>179</v>
      </c>
    </row>
    <row r="14" spans="2:28" ht="30" x14ac:dyDescent="0.6">
      <c r="B14" s="122" t="s">
        <v>214</v>
      </c>
      <c r="D14" s="120">
        <v>11000</v>
      </c>
      <c r="E14" s="121"/>
      <c r="F14" s="120">
        <v>940430</v>
      </c>
      <c r="G14" s="121"/>
      <c r="H14" s="120">
        <v>900307</v>
      </c>
      <c r="J14" s="104" t="s">
        <v>250</v>
      </c>
      <c r="L14" s="119">
        <v>9903377000</v>
      </c>
      <c r="N14" s="13" t="s">
        <v>179</v>
      </c>
    </row>
    <row r="15" spans="2:28" ht="30" x14ac:dyDescent="0.6">
      <c r="B15" s="122" t="s">
        <v>104</v>
      </c>
      <c r="D15" s="120">
        <v>8000</v>
      </c>
      <c r="E15" s="121"/>
      <c r="F15" s="120">
        <v>1000000</v>
      </c>
      <c r="G15" s="121"/>
      <c r="H15" s="120">
        <v>977719</v>
      </c>
      <c r="J15" s="104" t="s">
        <v>251</v>
      </c>
      <c r="L15" s="119">
        <v>7821752000</v>
      </c>
      <c r="N15" s="13" t="s">
        <v>179</v>
      </c>
    </row>
    <row r="16" spans="2:28" ht="30" x14ac:dyDescent="0.6">
      <c r="B16" s="122" t="s">
        <v>162</v>
      </c>
      <c r="D16" s="120">
        <v>7200</v>
      </c>
      <c r="E16" s="121"/>
      <c r="F16" s="120">
        <v>962950</v>
      </c>
      <c r="G16" s="121"/>
      <c r="H16" s="120">
        <v>933283</v>
      </c>
      <c r="J16" s="104" t="s">
        <v>252</v>
      </c>
      <c r="L16" s="119">
        <v>6719637600</v>
      </c>
      <c r="N16" s="13" t="s">
        <v>179</v>
      </c>
    </row>
    <row r="17" spans="2:14" ht="30" x14ac:dyDescent="0.6">
      <c r="B17" s="122" t="s">
        <v>198</v>
      </c>
      <c r="D17" s="120">
        <v>6600</v>
      </c>
      <c r="E17" s="121"/>
      <c r="F17" s="120">
        <v>959010</v>
      </c>
      <c r="G17" s="121"/>
      <c r="H17" s="120">
        <v>918281</v>
      </c>
      <c r="J17" s="104" t="s">
        <v>253</v>
      </c>
      <c r="L17" s="119">
        <v>6060654600</v>
      </c>
      <c r="N17" s="13" t="s">
        <v>179</v>
      </c>
    </row>
    <row r="18" spans="2:14" ht="30" x14ac:dyDescent="0.6">
      <c r="B18" s="122" t="s">
        <v>188</v>
      </c>
      <c r="D18" s="120">
        <v>5000</v>
      </c>
      <c r="E18" s="121"/>
      <c r="F18" s="120">
        <v>918399</v>
      </c>
      <c r="G18" s="121"/>
      <c r="H18" s="120">
        <v>876529</v>
      </c>
      <c r="J18" s="104" t="s">
        <v>254</v>
      </c>
      <c r="L18" s="119">
        <v>4382645000</v>
      </c>
      <c r="N18" s="13" t="s">
        <v>179</v>
      </c>
    </row>
    <row r="19" spans="2:14" ht="30" x14ac:dyDescent="0.6">
      <c r="B19" s="122" t="s">
        <v>151</v>
      </c>
      <c r="D19" s="120">
        <v>4000</v>
      </c>
      <c r="E19" s="121"/>
      <c r="F19" s="120">
        <v>693000</v>
      </c>
      <c r="G19" s="121"/>
      <c r="H19" s="120">
        <v>656742</v>
      </c>
      <c r="J19" s="104" t="s">
        <v>255</v>
      </c>
      <c r="L19" s="119">
        <v>2626968000</v>
      </c>
      <c r="N19" s="13" t="s">
        <v>179</v>
      </c>
    </row>
    <row r="20" spans="2:14" ht="30" x14ac:dyDescent="0.6">
      <c r="B20" s="122" t="s">
        <v>101</v>
      </c>
      <c r="D20" s="120">
        <v>2810</v>
      </c>
      <c r="E20" s="121"/>
      <c r="F20" s="120">
        <v>741370</v>
      </c>
      <c r="G20" s="121"/>
      <c r="H20" s="120">
        <v>706465</v>
      </c>
      <c r="J20" s="104" t="s">
        <v>256</v>
      </c>
      <c r="L20" s="119">
        <v>1985166650</v>
      </c>
      <c r="N20" s="13" t="s">
        <v>179</v>
      </c>
    </row>
    <row r="21" spans="2:14" ht="30" x14ac:dyDescent="0.6">
      <c r="B21" s="122" t="s">
        <v>103</v>
      </c>
      <c r="D21" s="120">
        <v>1700</v>
      </c>
      <c r="E21" s="121"/>
      <c r="F21" s="120">
        <v>722000</v>
      </c>
      <c r="G21" s="121"/>
      <c r="H21" s="120">
        <v>684280</v>
      </c>
      <c r="J21" s="104" t="s">
        <v>257</v>
      </c>
      <c r="L21" s="119">
        <v>1163276000</v>
      </c>
      <c r="N21" s="13" t="s">
        <v>179</v>
      </c>
    </row>
    <row r="22" spans="2:14" ht="19.5" customHeight="1" x14ac:dyDescent="0.6">
      <c r="B22" s="99"/>
      <c r="D22" s="100"/>
      <c r="E22" s="88"/>
      <c r="F22" s="100"/>
      <c r="G22" s="88"/>
      <c r="H22" s="101"/>
      <c r="J22" s="99"/>
      <c r="L22" s="100">
        <v>0.25369999999999998</v>
      </c>
      <c r="N22" s="13" t="s">
        <v>179</v>
      </c>
    </row>
    <row r="23" spans="2:14" ht="31.5" thickBot="1" x14ac:dyDescent="0.9">
      <c r="B23" s="87" t="s">
        <v>84</v>
      </c>
      <c r="D23" s="105"/>
      <c r="E23" s="106"/>
      <c r="F23" s="105">
        <f>SUM(F10:F22)</f>
        <v>9961559</v>
      </c>
      <c r="G23" s="106"/>
      <c r="H23" s="105">
        <f>SUM(H10:H22)</f>
        <v>9527690</v>
      </c>
      <c r="I23" s="107"/>
      <c r="J23" s="108">
        <f>SUM(J10:J10)</f>
        <v>0</v>
      </c>
      <c r="K23" s="107"/>
      <c r="L23" s="105">
        <f>SUM(L10:L22)</f>
        <v>154279501048.25369</v>
      </c>
      <c r="M23" s="107"/>
      <c r="N23" s="109"/>
    </row>
    <row r="24" spans="2:14" ht="21.75" thickTop="1" x14ac:dyDescent="0.6">
      <c r="H24"/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ht="30" x14ac:dyDescent="0.6">
      <c r="H29" s="107">
        <v>7</v>
      </c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  <row r="48" spans="12:12" x14ac:dyDescent="0.6">
      <c r="L48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41"/>
  <sheetViews>
    <sheetView rightToLeft="1" view="pageBreakPreview" topLeftCell="A4" zoomScaleNormal="85" zoomScaleSheetLayoutView="100" workbookViewId="0">
      <selection activeCell="H14" sqref="H14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47" t="s">
        <v>124</v>
      </c>
      <c r="C2" s="147"/>
      <c r="D2" s="147"/>
      <c r="E2" s="147"/>
      <c r="F2" s="147"/>
      <c r="G2" s="147"/>
      <c r="H2" s="147"/>
    </row>
    <row r="3" spans="2:28" ht="30" x14ac:dyDescent="0.55000000000000004">
      <c r="B3" s="147" t="s">
        <v>48</v>
      </c>
      <c r="C3" s="147"/>
      <c r="D3" s="147"/>
      <c r="E3" s="147"/>
      <c r="F3" s="147"/>
      <c r="G3" s="147"/>
      <c r="H3" s="147"/>
    </row>
    <row r="4" spans="2:28" ht="30" x14ac:dyDescent="0.55000000000000004">
      <c r="B4" s="147" t="s">
        <v>233</v>
      </c>
      <c r="C4" s="147"/>
      <c r="D4" s="147"/>
      <c r="E4" s="147"/>
      <c r="F4" s="147"/>
      <c r="G4" s="147"/>
      <c r="H4" s="147"/>
    </row>
    <row r="5" spans="2:28" ht="64.5" customHeight="1" x14ac:dyDescent="0.55000000000000004"/>
    <row r="6" spans="2:28" ht="30" x14ac:dyDescent="0.55000000000000004"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78" t="s">
        <v>52</v>
      </c>
      <c r="C8" s="40"/>
      <c r="D8" s="178" t="s">
        <v>41</v>
      </c>
      <c r="E8" s="40"/>
      <c r="F8" s="178" t="s">
        <v>72</v>
      </c>
      <c r="G8" s="40"/>
      <c r="H8" s="178" t="s">
        <v>11</v>
      </c>
    </row>
    <row r="9" spans="2:28" s="4" customFormat="1" x14ac:dyDescent="0.55000000000000004">
      <c r="B9" s="4" t="s">
        <v>81</v>
      </c>
      <c r="D9" s="89">
        <f>'سرمایه‌گذاری در سهام'!J32</f>
        <v>-3990892864</v>
      </c>
      <c r="F9" s="42">
        <f>D9/$D$13</f>
        <v>-0.50313287631632519</v>
      </c>
      <c r="G9" s="6"/>
      <c r="H9" s="42">
        <f>D9/'سرمایه گذاری ها'!$O$16</f>
        <v>-1.075311398463265E-2</v>
      </c>
    </row>
    <row r="10" spans="2:28" s="4" customFormat="1" x14ac:dyDescent="0.55000000000000004">
      <c r="B10" s="4" t="s">
        <v>82</v>
      </c>
      <c r="D10" s="89">
        <f>'سرمایه‌گذاری در اوراق بهادار'!J32</f>
        <v>9416612056</v>
      </c>
      <c r="F10" s="42">
        <f>D10/$D$13</f>
        <v>1.1871546719852675</v>
      </c>
      <c r="G10" s="6"/>
      <c r="H10" s="42">
        <f>D10/'سرمایه گذاری ها'!$O$16</f>
        <v>2.5372242813289914E-2</v>
      </c>
      <c r="L10" s="48">
        <v>0</v>
      </c>
      <c r="V10" s="48">
        <v>6.5500000000000003E-2</v>
      </c>
    </row>
    <row r="11" spans="2:28" s="4" customFormat="1" x14ac:dyDescent="0.55000000000000004">
      <c r="B11" s="4" t="s">
        <v>83</v>
      </c>
      <c r="D11" s="89">
        <f>'درآمد سپرده بانکی'!F31</f>
        <v>2506366052</v>
      </c>
      <c r="F11" s="42">
        <f>D11/$D$13</f>
        <v>0.31597820433105772</v>
      </c>
      <c r="G11" s="6"/>
      <c r="H11" s="42">
        <f>D11/'سرمایه گذاری ها'!$O$16</f>
        <v>6.7531855058010704E-3</v>
      </c>
      <c r="L11" s="48">
        <v>0</v>
      </c>
      <c r="V11" s="48">
        <v>5.4600000000000003E-2</v>
      </c>
    </row>
    <row r="12" spans="2:28" s="4" customFormat="1" ht="12" customHeight="1" x14ac:dyDescent="0.55000000000000004">
      <c r="D12" s="89"/>
      <c r="F12" s="42"/>
      <c r="G12" s="6"/>
      <c r="H12" s="42"/>
      <c r="L12" s="48">
        <v>0</v>
      </c>
      <c r="V12" s="48">
        <v>5.3400000000000003E-2</v>
      </c>
    </row>
    <row r="13" spans="2:28" ht="24.75" thickBot="1" x14ac:dyDescent="0.65">
      <c r="B13" s="32" t="s">
        <v>84</v>
      </c>
      <c r="D13" s="90">
        <f>SUM(D9:D11)</f>
        <v>7932085244</v>
      </c>
      <c r="E13" s="26"/>
      <c r="F13" s="70">
        <f>SUM(F9:F11)</f>
        <v>1</v>
      </c>
      <c r="G13" s="64"/>
      <c r="H13" s="71">
        <f>SUM(H9:H11)</f>
        <v>2.1372314334458336E-2</v>
      </c>
      <c r="L13" s="127">
        <v>0.3836</v>
      </c>
      <c r="V13" s="127">
        <v>4.36E-2</v>
      </c>
    </row>
    <row r="14" spans="2:28" ht="21.75" thickTop="1" x14ac:dyDescent="0.55000000000000004">
      <c r="D14" s="3"/>
      <c r="L14" s="127">
        <v>0</v>
      </c>
      <c r="V14" s="127">
        <v>2.8000000000000001E-2</v>
      </c>
    </row>
    <row r="15" spans="2:28" x14ac:dyDescent="0.55000000000000004">
      <c r="L15" s="127">
        <v>0.25369999999999998</v>
      </c>
      <c r="V15" s="127">
        <v>2.2200000000000001E-2</v>
      </c>
    </row>
    <row r="16" spans="2:28" x14ac:dyDescent="0.55000000000000004">
      <c r="L16" s="127">
        <v>0</v>
      </c>
      <c r="V16" s="127">
        <v>1.9199999999999998E-2</v>
      </c>
    </row>
    <row r="17" spans="4:22" x14ac:dyDescent="0.55000000000000004">
      <c r="L17" s="127">
        <v>0.2044</v>
      </c>
      <c r="V17" s="127">
        <v>1.38E-2</v>
      </c>
    </row>
    <row r="18" spans="4:22" ht="27" customHeight="1" x14ac:dyDescent="0.75">
      <c r="D18" s="57">
        <v>8</v>
      </c>
      <c r="L18" s="127">
        <v>0.11650000000000001</v>
      </c>
      <c r="V18" s="127">
        <v>1.32E-2</v>
      </c>
    </row>
    <row r="19" spans="4:22" x14ac:dyDescent="0.55000000000000004">
      <c r="L19" s="127">
        <v>0</v>
      </c>
      <c r="V19" s="127">
        <v>1.21E-2</v>
      </c>
    </row>
    <row r="20" spans="4:22" x14ac:dyDescent="0.55000000000000004">
      <c r="L20" s="127">
        <v>6.3700000000000007E-2</v>
      </c>
      <c r="V20" s="127">
        <v>1.14E-2</v>
      </c>
    </row>
    <row r="21" spans="4:22" x14ac:dyDescent="0.55000000000000004">
      <c r="L21" s="127">
        <v>0</v>
      </c>
      <c r="V21" s="127">
        <v>8.8999999999999999E-3</v>
      </c>
    </row>
    <row r="22" spans="4:22" x14ac:dyDescent="0.55000000000000004">
      <c r="L22" s="127">
        <v>0.13189999999999999</v>
      </c>
      <c r="V22" s="127">
        <v>8.3999999999999995E-3</v>
      </c>
    </row>
    <row r="23" spans="4:22" x14ac:dyDescent="0.55000000000000004">
      <c r="L23" s="127">
        <v>3.9899999999999998E-2</v>
      </c>
      <c r="V23" s="127">
        <v>7.9000000000000008E-3</v>
      </c>
    </row>
    <row r="24" spans="4:22" x14ac:dyDescent="0.55000000000000004">
      <c r="L24" s="127">
        <v>0.18509999999999999</v>
      </c>
      <c r="V24" s="127">
        <v>7.7999999999999996E-3</v>
      </c>
    </row>
    <row r="25" spans="4:22" x14ac:dyDescent="0.55000000000000004">
      <c r="L25" s="127">
        <v>1.89E-2</v>
      </c>
      <c r="V25" s="127">
        <v>6.6E-3</v>
      </c>
    </row>
    <row r="26" spans="4:22" x14ac:dyDescent="0.55000000000000004">
      <c r="L26" s="127">
        <v>5.16E-2</v>
      </c>
      <c r="V26" s="127">
        <v>5.1000000000000004E-3</v>
      </c>
    </row>
    <row r="27" spans="4:22" x14ac:dyDescent="0.55000000000000004">
      <c r="L27" s="127">
        <v>3.6200000000000003E-2</v>
      </c>
      <c r="V27" s="127">
        <v>4.1000000000000003E-3</v>
      </c>
    </row>
    <row r="28" spans="4:22" x14ac:dyDescent="0.55000000000000004">
      <c r="L28" s="127">
        <v>0</v>
      </c>
      <c r="V28" s="127">
        <v>2.7000000000000001E-3</v>
      </c>
    </row>
    <row r="29" spans="4:22" x14ac:dyDescent="0.55000000000000004">
      <c r="L29" s="127">
        <v>1.8200000000000001E-2</v>
      </c>
      <c r="V29" s="127">
        <v>1.6999999999999999E-3</v>
      </c>
    </row>
    <row r="30" spans="4:22" x14ac:dyDescent="0.55000000000000004">
      <c r="L30" s="127">
        <v>3.3000000000000002E-2</v>
      </c>
      <c r="V30" s="127">
        <v>1.4E-3</v>
      </c>
    </row>
    <row r="31" spans="4:22" x14ac:dyDescent="0.55000000000000004">
      <c r="L31" s="127">
        <v>5.7999999999999996E-3</v>
      </c>
      <c r="V31" s="127">
        <v>6.9999999999999999E-4</v>
      </c>
    </row>
    <row r="32" spans="4:22" x14ac:dyDescent="0.55000000000000004">
      <c r="L32" s="127">
        <v>2.0000000000000001E-4</v>
      </c>
      <c r="V32" s="127">
        <v>0</v>
      </c>
    </row>
    <row r="33" spans="12:22" x14ac:dyDescent="0.55000000000000004">
      <c r="L33" s="127">
        <v>0</v>
      </c>
      <c r="V33" s="127">
        <v>0</v>
      </c>
    </row>
    <row r="34" spans="12:22" x14ac:dyDescent="0.55000000000000004">
      <c r="L34" s="127">
        <v>0</v>
      </c>
      <c r="V34" s="127">
        <v>0</v>
      </c>
    </row>
    <row r="35" spans="12:22" x14ac:dyDescent="0.55000000000000004">
      <c r="L35" s="127">
        <v>0</v>
      </c>
      <c r="V35" s="127">
        <v>0</v>
      </c>
    </row>
    <row r="36" spans="12:22" x14ac:dyDescent="0.55000000000000004">
      <c r="L36" s="127">
        <v>1E-4</v>
      </c>
      <c r="V36" s="127">
        <v>-1E-4</v>
      </c>
    </row>
    <row r="37" spans="12:22" x14ac:dyDescent="0.55000000000000004">
      <c r="L37" s="127">
        <v>-9.1000000000000004E-3</v>
      </c>
      <c r="V37" s="127">
        <v>-1E-3</v>
      </c>
    </row>
    <row r="38" spans="12:22" x14ac:dyDescent="0.55000000000000004">
      <c r="L38" s="127">
        <v>0</v>
      </c>
      <c r="V38" s="127">
        <v>-2.8E-3</v>
      </c>
    </row>
    <row r="39" spans="12:22" x14ac:dyDescent="0.55000000000000004">
      <c r="L39" s="127">
        <v>0</v>
      </c>
      <c r="V39" s="127">
        <v>-6.1000000000000004E-3</v>
      </c>
    </row>
    <row r="41" spans="12:22" x14ac:dyDescent="0.55000000000000004">
      <c r="L41" s="2">
        <f>SUM(L10:L39)</f>
        <v>1.5336999999999998</v>
      </c>
      <c r="V41" s="2">
        <f>SUM(V10:V39)</f>
        <v>0.38229999999999997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12</vt:i4>
      </vt:variant>
    </vt:vector>
  </HeadingPairs>
  <TitlesOfParts>
    <vt:vector size="29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اوراق بهادار و سپرده بانکی'!Print_Area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2023-06-25T14:24:13Z</cp:lastPrinted>
  <dcterms:created xsi:type="dcterms:W3CDTF">2021-12-28T12:49:50Z</dcterms:created>
  <dcterms:modified xsi:type="dcterms:W3CDTF">2023-06-26T06:20:19Z</dcterms:modified>
</cp:coreProperties>
</file>