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اردیبهشت\پایدار\"/>
    </mc:Choice>
  </mc:AlternateContent>
  <xr:revisionPtr revIDLastSave="0" documentId="13_ncr:1_{5931A375-D9F8-4234-9860-5000EEFE2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سهام!$C$11:$AA$27</definedName>
    <definedName name="_xlnm.Print_Area" localSheetId="4">'اوراق مشارکت'!$A$1:$AN$40</definedName>
    <definedName name="_xlnm.Print_Area" localSheetId="8">'جمع درآمدها'!$A$1:$J$20</definedName>
    <definedName name="_xlnm.Print_Area" localSheetId="15">'درآمد سپرده بانکی'!$A$1:$N$32</definedName>
    <definedName name="_xlnm.Print_Area" localSheetId="11">'درآمد سود سهام'!$A$1:$U$27</definedName>
    <definedName name="_xlnm.Print_Area" localSheetId="12">'درآمد ناشی از تغییر قیمت اوراق'!$A$1:$S$45</definedName>
    <definedName name="_xlnm.Print_Area" localSheetId="13">'درآمد ناشی از فروش'!$A$1:$U$23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بهادار'!$A$1:$U$35</definedName>
    <definedName name="_xlnm.Print_Area" localSheetId="9">'سود اوراق بهادار و سپرده بانکی'!$A$1:$U$35</definedName>
    <definedName name="_xlnm.Print_Area" localSheetId="0">'صفحه اول '!$A$1:$M$53</definedName>
    <definedName name="_xlnm.Print_Area" localSheetId="5">'گواهی سپرده'!$A$1:$AF$28</definedName>
  </definedNames>
  <calcPr calcId="181029"/>
</workbook>
</file>

<file path=xl/calcChain.xml><?xml version="1.0" encoding="utf-8"?>
<calcChain xmlns="http://schemas.openxmlformats.org/spreadsheetml/2006/main">
  <c r="K14" i="16" l="1"/>
  <c r="I12" i="16"/>
  <c r="F14" i="14"/>
  <c r="D14" i="14"/>
  <c r="R21" i="10"/>
  <c r="H21" i="10"/>
  <c r="J21" i="10"/>
  <c r="L21" i="10"/>
  <c r="N21" i="10"/>
  <c r="P21" i="10"/>
  <c r="L43" i="9"/>
  <c r="N43" i="9"/>
  <c r="P43" i="9"/>
  <c r="R43" i="9"/>
  <c r="D13" i="15"/>
  <c r="AF15" i="5"/>
  <c r="AF13" i="5"/>
  <c r="Y28" i="1" l="1"/>
  <c r="L30" i="11" l="1"/>
  <c r="V30" i="11"/>
  <c r="D10" i="15"/>
  <c r="D11" i="15"/>
  <c r="D9" i="15"/>
  <c r="F29" i="13"/>
  <c r="J29" i="13"/>
  <c r="D29" i="12"/>
  <c r="F29" i="12"/>
  <c r="H29" i="12"/>
  <c r="J29" i="12"/>
  <c r="L29" i="12"/>
  <c r="N29" i="12"/>
  <c r="P29" i="12"/>
  <c r="R29" i="12"/>
  <c r="D21" i="10"/>
  <c r="F21" i="10"/>
  <c r="D43" i="9"/>
  <c r="F43" i="9"/>
  <c r="H43" i="9"/>
  <c r="J43" i="9"/>
  <c r="F30" i="11"/>
  <c r="J30" i="11"/>
  <c r="P30" i="11"/>
  <c r="R30" i="11"/>
  <c r="T30" i="11"/>
  <c r="J32" i="7"/>
  <c r="L32" i="7"/>
  <c r="N32" i="7"/>
  <c r="P32" i="7"/>
  <c r="R32" i="7"/>
  <c r="T32" i="7"/>
  <c r="F24" i="4"/>
  <c r="H24" i="4"/>
  <c r="L24" i="4"/>
  <c r="R33" i="6"/>
  <c r="P33" i="6"/>
  <c r="N33" i="6"/>
  <c r="L33" i="6"/>
  <c r="AD15" i="5"/>
  <c r="P33" i="3"/>
  <c r="R33" i="3"/>
  <c r="T33" i="3"/>
  <c r="Z33" i="3"/>
  <c r="AB33" i="3"/>
  <c r="AD33" i="3"/>
  <c r="AH33" i="3"/>
  <c r="AJ33" i="3"/>
  <c r="W28" i="1"/>
  <c r="X33" i="3" l="1"/>
  <c r="V33" i="3"/>
  <c r="E13" i="16" l="1"/>
  <c r="G28" i="1" l="1"/>
  <c r="M28" i="1"/>
  <c r="O28" i="1"/>
  <c r="O13" i="16" l="1"/>
  <c r="L41" i="15"/>
  <c r="V41" i="16"/>
  <c r="V41" i="15"/>
  <c r="V34" i="7"/>
  <c r="V27" i="8"/>
  <c r="V45" i="9"/>
  <c r="V35" i="12"/>
  <c r="V32" i="13"/>
  <c r="M13" i="16"/>
  <c r="I13" i="16"/>
  <c r="K13" i="16"/>
  <c r="F9" i="15" l="1"/>
  <c r="H30" i="11"/>
  <c r="N30" i="11"/>
  <c r="F11" i="15" l="1"/>
  <c r="F10" i="15"/>
  <c r="F13" i="15" s="1"/>
  <c r="G13" i="16"/>
  <c r="O12" i="16" l="1"/>
  <c r="E12" i="16"/>
  <c r="G12" i="16"/>
  <c r="K12" i="16"/>
  <c r="M12" i="16"/>
  <c r="M14" i="16"/>
  <c r="O14" i="16"/>
  <c r="E14" i="16"/>
  <c r="I28" i="1"/>
  <c r="G14" i="16" s="1"/>
  <c r="K28" i="1"/>
  <c r="I14" i="16"/>
  <c r="Q28" i="1"/>
  <c r="K16" i="16" s="1"/>
  <c r="S28" i="1"/>
  <c r="U28" i="1"/>
  <c r="G16" i="16" l="1"/>
  <c r="M16" i="16"/>
  <c r="E16" i="16"/>
  <c r="I16" i="16"/>
  <c r="O16" i="16"/>
  <c r="Q16" i="16" l="1"/>
  <c r="Q12" i="16"/>
  <c r="Q13" i="16"/>
  <c r="H9" i="15"/>
  <c r="Q14" i="16"/>
  <c r="AA24" i="1"/>
  <c r="T29" i="6"/>
  <c r="T16" i="6"/>
  <c r="T30" i="6"/>
  <c r="T27" i="6"/>
  <c r="T31" i="6"/>
  <c r="T28" i="6"/>
  <c r="T32" i="6"/>
  <c r="H11" i="15"/>
  <c r="H10" i="15"/>
  <c r="AL16" i="3"/>
  <c r="T22" i="6"/>
  <c r="T11" i="6"/>
  <c r="T24" i="6"/>
  <c r="AL22" i="3"/>
  <c r="AL26" i="3"/>
  <c r="AL30" i="3"/>
  <c r="AL19" i="3"/>
  <c r="AL27" i="3"/>
  <c r="AL31" i="3"/>
  <c r="AL23" i="3"/>
  <c r="AL20" i="3"/>
  <c r="AL24" i="3"/>
  <c r="AL28" i="3"/>
  <c r="AL13" i="3"/>
  <c r="AL21" i="3"/>
  <c r="AL25" i="3"/>
  <c r="AL29" i="3"/>
  <c r="T12" i="6"/>
  <c r="AL14" i="3"/>
  <c r="T13" i="6"/>
  <c r="AL17" i="3"/>
  <c r="T17" i="6"/>
  <c r="AL15" i="3"/>
  <c r="T26" i="6"/>
  <c r="T14" i="6"/>
  <c r="T10" i="6"/>
  <c r="AL18" i="3"/>
  <c r="T15" i="6"/>
  <c r="T23" i="6"/>
  <c r="T10" i="8"/>
  <c r="D30" i="11"/>
  <c r="H13" i="15" l="1"/>
  <c r="AL33" i="3"/>
  <c r="E29" i="12"/>
  <c r="G29" i="12"/>
  <c r="I29" i="12"/>
  <c r="K29" i="12"/>
  <c r="M29" i="12"/>
  <c r="O29" i="12"/>
  <c r="Q29" i="12"/>
  <c r="E21" i="10"/>
  <c r="G21" i="10"/>
  <c r="I21" i="10"/>
  <c r="K21" i="10"/>
  <c r="M21" i="10"/>
  <c r="O21" i="10"/>
  <c r="Q21" i="10"/>
  <c r="J24" i="4"/>
  <c r="M33" i="6"/>
  <c r="O33" i="6"/>
  <c r="Q33" i="6"/>
  <c r="R10" i="8"/>
  <c r="P10" i="8"/>
  <c r="N10" i="8"/>
  <c r="J10" i="8"/>
  <c r="AB15" i="5" l="1"/>
  <c r="Z15" i="5"/>
  <c r="X15" i="5"/>
  <c r="N15" i="5"/>
  <c r="P15" i="5"/>
  <c r="R15" i="5"/>
  <c r="T15" i="5"/>
  <c r="P16" i="16"/>
  <c r="N16" i="16"/>
  <c r="L41" i="16"/>
  <c r="J16" i="16"/>
  <c r="H16" i="16"/>
  <c r="F16" i="16"/>
  <c r="D16" i="16"/>
  <c r="AA21" i="1" l="1"/>
  <c r="AA15" i="1"/>
  <c r="AA16" i="1"/>
  <c r="AA17" i="1"/>
  <c r="AA20" i="1"/>
  <c r="AA14" i="1"/>
  <c r="AA12" i="1"/>
  <c r="AA23" i="1"/>
  <c r="AA19" i="1"/>
  <c r="AA11" i="1"/>
  <c r="AA13" i="1"/>
  <c r="AA22" i="1"/>
  <c r="AA18" i="1"/>
  <c r="AA26" i="1"/>
  <c r="AA27" i="1"/>
  <c r="AA25" i="1"/>
  <c r="T19" i="6"/>
  <c r="T21" i="6"/>
  <c r="T20" i="6"/>
  <c r="T25" i="6"/>
  <c r="T18" i="6"/>
  <c r="T33" i="6" l="1"/>
  <c r="AA28" i="1"/>
</calcChain>
</file>

<file path=xl/sharedStrings.xml><?xml version="1.0" encoding="utf-8"?>
<sst xmlns="http://schemas.openxmlformats.org/spreadsheetml/2006/main" count="969" uniqueCount="250">
  <si>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</si>
  <si>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</si>
  <si>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</si>
  <si>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</si>
  <si>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</si>
  <si>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</si>
  <si>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</si>
  <si>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</si>
  <si>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</si>
  <si>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</si>
  <si>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</si>
  <si>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</si>
  <si>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</si>
  <si>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</si>
  <si>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</si>
  <si>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</si>
  <si>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</si>
  <si>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</si>
  <si>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</si>
  <si>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</si>
  <si>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</si>
  <si>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</si>
  <si>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</si>
  <si>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</si>
  <si>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</si>
  <si>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</si>
  <si>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</si>
  <si>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</si>
  <si>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</si>
  <si>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</si>
  <si>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</si>
  <si>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</si>
  <si>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</si>
  <si>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</si>
  <si>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</si>
  <si>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</si>
  <si>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</si>
  <si>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</si>
  <si>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</si>
  <si>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</si>
  <si>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</si>
  <si>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</si>
  <si>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</si>
  <si>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</si>
  <si>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</si>
  <si>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</si>
  <si>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</si>
  <si>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</si>
  <si>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</si>
  <si>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</si>
  <si>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</si>
  <si>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</si>
  <si>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</si>
  <si>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</si>
  <si>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</si>
  <si>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</si>
  <si>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</si>
  <si>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</si>
  <si>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</si>
  <si>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</si>
  <si>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</si>
  <si>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</si>
  <si>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</si>
  <si>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</si>
  <si>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</si>
  <si>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</si>
  <si>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</si>
  <si>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</si>
  <si>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</si>
  <si>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</si>
  <si>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</si>
  <si>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</si>
  <si>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</si>
  <si>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</si>
  <si>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</si>
  <si>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</si>
  <si>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</si>
  <si>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</si>
  <si>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</si>
  <si>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</si>
  <si>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</si>
  <si>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</si>
  <si>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</si>
  <si>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</si>
  <si>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</si>
  <si>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</si>
  <si>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</si>
  <si>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</si>
  <si>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</si>
  <si>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</si>
  <si>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</si>
  <si>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</si>
  <si>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</si>
  <si>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</si>
  <si>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</si>
  <si>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</si>
  <si>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</si>
  <si>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</si>
  <si>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</si>
  <si>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</si>
  <si>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</si>
  <si>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</si>
  <si>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</si>
  <si>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</si>
  <si>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</si>
  <si>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</si>
  <si>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</si>
  <si>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</si>
  <si>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</si>
  <si>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</si>
  <si>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</si>
  <si>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</si>
  <si>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</si>
  <si>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</si>
  <si>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</si>
  <si>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</si>
  <si>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</si>
  <si>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</si>
  <si>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</si>
  <si>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</si>
  <si>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</si>
  <si>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</si>
  <si>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</si>
  <si>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</si>
  <si>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</si>
  <si>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</si>
  <si>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</si>
  <si>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</si>
  <si>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</si>
  <si>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</si>
  <si>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</si>
  <si>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</si>
  <si>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</si>
  <si>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</si>
  <si>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</si>
  <si>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</si>
  <si>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</si>
  <si>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</si>
  <si>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</si>
  <si>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</si>
  <si>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</si>
  <si>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</si>
  <si>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</si>
  <si>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</si>
  <si>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</si>
  <si>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</si>
  <si>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1399/08/18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</si>
  <si>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</si>
  <si>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</si>
  <si>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</si>
  <si>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</si>
  <si>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</si>
  <si>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</si>
  <si>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</si>
  <si>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</si>
  <si>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</si>
  <si>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</si>
  <si>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</si>
  <si>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</si>
  <si>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</si>
  <si>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</si>
  <si>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</si>
  <si>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</si>
  <si>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</si>
  <si>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</si>
  <si>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</si>
  <si>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</si>
  <si>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</si>
  <si>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</si>
  <si>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</si>
  <si>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</si>
  <si>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</si>
  <si>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</si>
  <si>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</si>
  <si>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</si>
  <si>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</si>
  <si>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</si>
  <si>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</si>
  <si>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1401/06/10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</si>
  <si>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</si>
  <si>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</si>
  <si>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</si>
  <si>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</si>
  <si>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</si>
  <si>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</si>
  <si>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</si>
  <si>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</si>
  <si>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</si>
  <si>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</si>
  <si>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</si>
  <si>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1401/04/01</t>
  </si>
  <si>
    <t>1402/07/30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</si>
  <si>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</si>
  <si>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</si>
  <si>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</si>
  <si>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</si>
  <si>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</si>
  <si>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</si>
  <si>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</si>
  <si>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</si>
  <si>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1399/07/06</t>
  </si>
  <si>
    <t>1402/06/06</t>
  </si>
  <si>
    <t>1400/04/14</t>
  </si>
  <si>
    <t>1403/09/12</t>
  </si>
  <si>
    <t>1402/01/31</t>
  </si>
  <si>
    <t>بین‌ المللی‌ محصولات‌  پارس‌</t>
  </si>
  <si>
    <t>سیمان‌هرمزگان‌</t>
  </si>
  <si>
    <t>اسنادخزانه-م9بودجه99-020316</t>
  </si>
  <si>
    <t>1399/10/15</t>
  </si>
  <si>
    <t>1402/03/16</t>
  </si>
  <si>
    <t>اسنادخزانه-م5بودجه99-020218</t>
  </si>
  <si>
    <t>1399/09/05</t>
  </si>
  <si>
    <t>1402/02/18</t>
  </si>
  <si>
    <t>اسنادخزانه-م10بودجه99-020807</t>
  </si>
  <si>
    <t>1399/11/21</t>
  </si>
  <si>
    <t>1402/08/07</t>
  </si>
  <si>
    <t>1403/08/21</t>
  </si>
  <si>
    <t>اسنادخزانه-م7بودجه99-020704</t>
  </si>
  <si>
    <t>1402/07/04</t>
  </si>
  <si>
    <t>1400/06/01</t>
  </si>
  <si>
    <t>1403/11/01</t>
  </si>
  <si>
    <t>اسنادخزانه-م11بودجه99-020906</t>
  </si>
  <si>
    <t>1400/01/11</t>
  </si>
  <si>
    <t>1402/09/06</t>
  </si>
  <si>
    <t>برای ماه منتهی به 1402/02/31</t>
  </si>
  <si>
    <t>1402/02/31</t>
  </si>
  <si>
    <t>کشاورزی و دامپروری فجر اصفهان</t>
  </si>
  <si>
    <t>گواهی سپرده خاورمیانه 1401/06/10</t>
  </si>
  <si>
    <t>1403/06/10</t>
  </si>
  <si>
    <t>خیر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</si>
  <si>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</si>
  <si>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</si>
  <si>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</si>
  <si>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</si>
  <si>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</si>
  <si>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</si>
  <si>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</si>
  <si>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</si>
  <si>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</si>
  <si>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-7.70%</t>
  </si>
  <si>
    <t>-9.37%</t>
  </si>
  <si>
    <t>-7.68%</t>
  </si>
  <si>
    <t>-7.37%</t>
  </si>
  <si>
    <t>-7.50%</t>
  </si>
  <si>
    <t>-7.43%</t>
  </si>
  <si>
    <t>-7.57%</t>
  </si>
  <si>
    <t>-7.73%</t>
  </si>
  <si>
    <t>-7.64%</t>
  </si>
  <si>
    <t>-7.61%</t>
  </si>
  <si>
    <t>-7.75%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</si>
</sst>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10" fontId="23" fillId="0" borderId="0" xfId="0" applyNumberFormat="1" applyFont="1" applyAlignment="1">
      <alignment horizontal="right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/>
    </xf>
    <xf numFmtId="10" fontId="16" fillId="0" borderId="1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165" fontId="10" fillId="0" borderId="0" xfId="2" applyNumberFormat="1" applyFont="1" applyAlignment="1">
      <alignment horizontal="center"/>
    </xf>
    <xf numFmtId="165" fontId="10" fillId="0" borderId="4" xfId="2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600075</xdr:colOff>
      <xdr:row>53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7F88FF-C1C7-361B-EA32-34519D7F7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5" y="0"/>
          <a:ext cx="7915275" cy="10115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Q49" sqref="Q49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5"/>
  <sheetViews>
    <sheetView rightToLeft="1" view="pageBreakPreview" topLeftCell="A4" zoomScale="60" zoomScaleNormal="70" workbookViewId="0">
      <selection activeCell="J33" sqref="J33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77" t="s">
        <v>124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2:28" ht="27" customHeight="1" x14ac:dyDescent="0.25">
      <c r="B3" s="177" t="s">
        <v>48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</row>
    <row r="4" spans="2:28" ht="27" customHeight="1" x14ac:dyDescent="0.25">
      <c r="B4" s="177" t="s">
        <v>224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</row>
    <row r="5" spans="2:28" s="36" customFormat="1" ht="21.7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2:28" s="2" customFormat="1" ht="30.75" customHeight="1" x14ac:dyDescent="0.55000000000000004">
      <c r="B6" s="175" t="s">
        <v>116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76" t="s">
        <v>49</v>
      </c>
      <c r="C8" s="176" t="s">
        <v>49</v>
      </c>
      <c r="D8" s="176" t="s">
        <v>49</v>
      </c>
      <c r="E8" s="176" t="s">
        <v>49</v>
      </c>
      <c r="F8" s="176" t="s">
        <v>49</v>
      </c>
      <c r="G8" s="176" t="s">
        <v>49</v>
      </c>
      <c r="H8" s="176" t="s">
        <v>49</v>
      </c>
      <c r="I8" s="112"/>
      <c r="J8" s="176" t="s">
        <v>50</v>
      </c>
      <c r="K8" s="176" t="s">
        <v>50</v>
      </c>
      <c r="L8" s="176" t="s">
        <v>50</v>
      </c>
      <c r="M8" s="176" t="s">
        <v>50</v>
      </c>
      <c r="N8" s="176" t="s">
        <v>50</v>
      </c>
      <c r="O8" s="112"/>
      <c r="P8" s="176" t="s">
        <v>51</v>
      </c>
      <c r="Q8" s="176" t="s">
        <v>51</v>
      </c>
      <c r="R8" s="176" t="s">
        <v>51</v>
      </c>
      <c r="S8" s="176" t="s">
        <v>51</v>
      </c>
      <c r="T8" s="176" t="s">
        <v>51</v>
      </c>
    </row>
    <row r="9" spans="2:28" s="37" customFormat="1" ht="58.5" customHeight="1" x14ac:dyDescent="0.25">
      <c r="B9" s="179" t="s">
        <v>52</v>
      </c>
      <c r="C9" s="113"/>
      <c r="D9" s="179" t="s">
        <v>53</v>
      </c>
      <c r="E9" s="113"/>
      <c r="F9" s="179" t="s">
        <v>24</v>
      </c>
      <c r="G9" s="113"/>
      <c r="H9" s="179" t="s">
        <v>25</v>
      </c>
      <c r="I9" s="112"/>
      <c r="J9" s="179" t="s">
        <v>54</v>
      </c>
      <c r="K9" s="113"/>
      <c r="L9" s="179" t="s">
        <v>55</v>
      </c>
      <c r="M9" s="113"/>
      <c r="N9" s="179" t="s">
        <v>56</v>
      </c>
      <c r="O9" s="112"/>
      <c r="P9" s="179" t="s">
        <v>54</v>
      </c>
      <c r="Q9" s="113"/>
      <c r="R9" s="179" t="s">
        <v>55</v>
      </c>
      <c r="S9" s="113"/>
      <c r="T9" s="179" t="s">
        <v>56</v>
      </c>
    </row>
    <row r="10" spans="2:28" s="36" customFormat="1" ht="23.25" customHeight="1" x14ac:dyDescent="0.25">
      <c r="B10" s="114" t="s">
        <v>157</v>
      </c>
      <c r="C10" s="112"/>
      <c r="D10" s="115" t="s">
        <v>57</v>
      </c>
      <c r="E10" s="112"/>
      <c r="F10" s="112" t="s">
        <v>159</v>
      </c>
      <c r="G10" s="112"/>
      <c r="H10" s="115">
        <v>18</v>
      </c>
      <c r="I10" s="112"/>
      <c r="J10" s="116">
        <v>673562567</v>
      </c>
      <c r="K10" s="117"/>
      <c r="L10" s="116" t="s">
        <v>57</v>
      </c>
      <c r="M10" s="117"/>
      <c r="N10" s="116">
        <v>673562567</v>
      </c>
      <c r="O10" s="117"/>
      <c r="P10" s="116">
        <v>1327647106</v>
      </c>
      <c r="Q10" s="117"/>
      <c r="R10" s="116" t="s">
        <v>57</v>
      </c>
      <c r="S10" s="117"/>
      <c r="T10" s="116">
        <v>1327647106</v>
      </c>
      <c r="V10" s="140">
        <v>6.5500000000000003E-2</v>
      </c>
    </row>
    <row r="11" spans="2:28" s="36" customFormat="1" ht="23.25" customHeight="1" x14ac:dyDescent="0.25">
      <c r="B11" s="114" t="s">
        <v>165</v>
      </c>
      <c r="C11" s="112"/>
      <c r="D11" s="115">
        <v>20</v>
      </c>
      <c r="E11" s="112"/>
      <c r="F11" s="112" t="s">
        <v>57</v>
      </c>
      <c r="G11" s="112"/>
      <c r="H11" s="115">
        <v>18</v>
      </c>
      <c r="I11" s="112"/>
      <c r="J11" s="116">
        <v>586027397</v>
      </c>
      <c r="K11" s="117"/>
      <c r="L11" s="116">
        <v>0</v>
      </c>
      <c r="M11" s="117"/>
      <c r="N11" s="116">
        <v>586027397</v>
      </c>
      <c r="O11" s="117"/>
      <c r="P11" s="116">
        <v>1163835615</v>
      </c>
      <c r="Q11" s="117"/>
      <c r="R11" s="116">
        <v>1733921</v>
      </c>
      <c r="S11" s="117"/>
      <c r="T11" s="116">
        <v>1162101694</v>
      </c>
      <c r="V11" s="140">
        <v>5.4600000000000003E-2</v>
      </c>
    </row>
    <row r="12" spans="2:28" s="36" customFormat="1" ht="23.25" customHeight="1" x14ac:dyDescent="0.25">
      <c r="B12" s="114" t="s">
        <v>176</v>
      </c>
      <c r="C12" s="112"/>
      <c r="D12" s="115">
        <v>10</v>
      </c>
      <c r="E12" s="112"/>
      <c r="F12" s="112" t="s">
        <v>57</v>
      </c>
      <c r="G12" s="112"/>
      <c r="H12" s="115">
        <v>18</v>
      </c>
      <c r="I12" s="112"/>
      <c r="J12" s="116">
        <v>349100316</v>
      </c>
      <c r="K12" s="117"/>
      <c r="L12" s="116">
        <v>-74053</v>
      </c>
      <c r="M12" s="117"/>
      <c r="N12" s="116">
        <v>349174369</v>
      </c>
      <c r="O12" s="117"/>
      <c r="P12" s="116">
        <v>931721372</v>
      </c>
      <c r="Q12" s="117"/>
      <c r="R12" s="116">
        <v>0</v>
      </c>
      <c r="S12" s="117"/>
      <c r="T12" s="116">
        <v>931721372</v>
      </c>
      <c r="V12" s="140">
        <v>5.3400000000000003E-2</v>
      </c>
    </row>
    <row r="13" spans="2:28" s="36" customFormat="1" ht="23.25" customHeight="1" x14ac:dyDescent="0.25">
      <c r="B13" s="114" t="s">
        <v>230</v>
      </c>
      <c r="C13" s="112"/>
      <c r="D13" s="115">
        <v>9</v>
      </c>
      <c r="E13" s="112"/>
      <c r="F13" s="112" t="s">
        <v>57</v>
      </c>
      <c r="G13" s="112"/>
      <c r="H13" s="115">
        <v>22</v>
      </c>
      <c r="I13" s="112"/>
      <c r="J13" s="116">
        <v>331506846</v>
      </c>
      <c r="K13" s="117"/>
      <c r="L13" s="116">
        <v>1788609</v>
      </c>
      <c r="M13" s="117"/>
      <c r="N13" s="116">
        <v>329718237</v>
      </c>
      <c r="O13" s="117"/>
      <c r="P13" s="116">
        <v>331506846</v>
      </c>
      <c r="Q13" s="117"/>
      <c r="R13" s="116">
        <v>1788609</v>
      </c>
      <c r="S13" s="117"/>
      <c r="T13" s="116">
        <v>329718237</v>
      </c>
      <c r="V13" s="140">
        <v>4.36E-2</v>
      </c>
    </row>
    <row r="14" spans="2:28" s="36" customFormat="1" ht="23.25" customHeight="1" x14ac:dyDescent="0.25">
      <c r="B14" s="114" t="s">
        <v>230</v>
      </c>
      <c r="C14" s="112"/>
      <c r="D14" s="115">
        <v>13</v>
      </c>
      <c r="E14" s="112"/>
      <c r="F14" s="112" t="s">
        <v>57</v>
      </c>
      <c r="G14" s="112"/>
      <c r="H14" s="115">
        <v>22</v>
      </c>
      <c r="I14" s="112"/>
      <c r="J14" s="116">
        <v>303780816</v>
      </c>
      <c r="K14" s="117"/>
      <c r="L14" s="116">
        <v>2361804</v>
      </c>
      <c r="M14" s="117"/>
      <c r="N14" s="116">
        <v>301419012</v>
      </c>
      <c r="O14" s="117"/>
      <c r="P14" s="116">
        <v>303780816</v>
      </c>
      <c r="Q14" s="117"/>
      <c r="R14" s="116">
        <v>2361804</v>
      </c>
      <c r="S14" s="117"/>
      <c r="T14" s="116">
        <v>301419012</v>
      </c>
      <c r="V14" s="140">
        <v>2.8000000000000001E-2</v>
      </c>
    </row>
    <row r="15" spans="2:28" s="36" customFormat="1" ht="23.25" customHeight="1" x14ac:dyDescent="0.25">
      <c r="B15" s="114" t="s">
        <v>104</v>
      </c>
      <c r="C15" s="112"/>
      <c r="D15" s="115" t="s">
        <v>57</v>
      </c>
      <c r="E15" s="112"/>
      <c r="F15" s="112" t="s">
        <v>106</v>
      </c>
      <c r="G15" s="112"/>
      <c r="H15" s="115">
        <v>18</v>
      </c>
      <c r="I15" s="112"/>
      <c r="J15" s="116">
        <v>117309068</v>
      </c>
      <c r="K15" s="117"/>
      <c r="L15" s="116" t="s">
        <v>57</v>
      </c>
      <c r="M15" s="117"/>
      <c r="N15" s="116">
        <v>117309068</v>
      </c>
      <c r="O15" s="117"/>
      <c r="P15" s="116">
        <v>230888946</v>
      </c>
      <c r="Q15" s="117"/>
      <c r="R15" s="116" t="s">
        <v>57</v>
      </c>
      <c r="S15" s="117"/>
      <c r="T15" s="116">
        <v>230888946</v>
      </c>
      <c r="V15" s="140">
        <v>2.2200000000000001E-2</v>
      </c>
    </row>
    <row r="16" spans="2:28" s="36" customFormat="1" ht="23.25" customHeight="1" x14ac:dyDescent="0.25">
      <c r="B16" s="114" t="s">
        <v>162</v>
      </c>
      <c r="C16" s="112"/>
      <c r="D16" s="115" t="s">
        <v>57</v>
      </c>
      <c r="E16" s="112"/>
      <c r="F16" s="112" t="s">
        <v>164</v>
      </c>
      <c r="G16" s="112"/>
      <c r="H16" s="115">
        <v>17</v>
      </c>
      <c r="I16" s="112"/>
      <c r="J16" s="116">
        <v>108865205</v>
      </c>
      <c r="K16" s="117"/>
      <c r="L16" s="116" t="s">
        <v>57</v>
      </c>
      <c r="M16" s="117"/>
      <c r="N16" s="116">
        <v>108865205</v>
      </c>
      <c r="O16" s="117"/>
      <c r="P16" s="116">
        <v>214686805</v>
      </c>
      <c r="Q16" s="117"/>
      <c r="R16" s="116" t="s">
        <v>57</v>
      </c>
      <c r="S16" s="117"/>
      <c r="T16" s="116">
        <v>214686805</v>
      </c>
      <c r="V16" s="140">
        <v>1.9199999999999998E-2</v>
      </c>
    </row>
    <row r="17" spans="2:22" s="36" customFormat="1" ht="23.25" customHeight="1" x14ac:dyDescent="0.25">
      <c r="B17" s="114" t="s">
        <v>235</v>
      </c>
      <c r="C17" s="112"/>
      <c r="D17" s="115">
        <v>18</v>
      </c>
      <c r="E17" s="112"/>
      <c r="F17" s="112" t="s">
        <v>57</v>
      </c>
      <c r="G17" s="112"/>
      <c r="H17" s="115">
        <v>22</v>
      </c>
      <c r="I17" s="112"/>
      <c r="J17" s="116">
        <v>156712322</v>
      </c>
      <c r="K17" s="117"/>
      <c r="L17" s="116">
        <v>1681973</v>
      </c>
      <c r="M17" s="117"/>
      <c r="N17" s="116">
        <v>155030349</v>
      </c>
      <c r="O17" s="117"/>
      <c r="P17" s="116">
        <v>156712322</v>
      </c>
      <c r="Q17" s="117"/>
      <c r="R17" s="116">
        <v>1681973</v>
      </c>
      <c r="S17" s="117"/>
      <c r="T17" s="116">
        <v>155030349</v>
      </c>
      <c r="V17" s="140">
        <v>1.38E-2</v>
      </c>
    </row>
    <row r="18" spans="2:22" s="36" customFormat="1" ht="23.25" customHeight="1" x14ac:dyDescent="0.25">
      <c r="B18" s="114" t="s">
        <v>160</v>
      </c>
      <c r="C18" s="112"/>
      <c r="D18" s="115" t="s">
        <v>57</v>
      </c>
      <c r="E18" s="112"/>
      <c r="F18" s="112" t="s">
        <v>161</v>
      </c>
      <c r="G18" s="112"/>
      <c r="H18" s="115">
        <v>18</v>
      </c>
      <c r="I18" s="112"/>
      <c r="J18" s="116">
        <v>9833031</v>
      </c>
      <c r="K18" s="117"/>
      <c r="L18" s="116" t="s">
        <v>57</v>
      </c>
      <c r="M18" s="117"/>
      <c r="N18" s="116">
        <v>9833031</v>
      </c>
      <c r="O18" s="117"/>
      <c r="P18" s="116">
        <v>19381709</v>
      </c>
      <c r="Q18" s="117"/>
      <c r="R18" s="116" t="s">
        <v>57</v>
      </c>
      <c r="S18" s="117"/>
      <c r="T18" s="116">
        <v>19381709</v>
      </c>
      <c r="V18" s="140">
        <v>1.32E-2</v>
      </c>
    </row>
    <row r="19" spans="2:22" s="36" customFormat="1" ht="23.25" customHeight="1" x14ac:dyDescent="0.25">
      <c r="B19" s="114" t="s">
        <v>130</v>
      </c>
      <c r="C19" s="112"/>
      <c r="D19" s="115">
        <v>13</v>
      </c>
      <c r="E19" s="112"/>
      <c r="F19" s="112" t="s">
        <v>57</v>
      </c>
      <c r="G19" s="112"/>
      <c r="H19" s="115">
        <v>0</v>
      </c>
      <c r="I19" s="112"/>
      <c r="J19" s="116">
        <v>30122</v>
      </c>
      <c r="K19" s="117"/>
      <c r="L19" s="116">
        <v>0</v>
      </c>
      <c r="M19" s="117"/>
      <c r="N19" s="116">
        <v>30122</v>
      </c>
      <c r="O19" s="117"/>
      <c r="P19" s="116">
        <v>58300</v>
      </c>
      <c r="Q19" s="117"/>
      <c r="R19" s="116">
        <v>0</v>
      </c>
      <c r="S19" s="117"/>
      <c r="T19" s="116">
        <v>58300</v>
      </c>
      <c r="V19" s="140"/>
    </row>
    <row r="20" spans="2:22" s="36" customFormat="1" ht="23.25" customHeight="1" x14ac:dyDescent="0.25">
      <c r="B20" s="114" t="s">
        <v>165</v>
      </c>
      <c r="C20" s="112"/>
      <c r="D20" s="115">
        <v>20</v>
      </c>
      <c r="E20" s="112"/>
      <c r="F20" s="112" t="s">
        <v>57</v>
      </c>
      <c r="G20" s="112"/>
      <c r="H20" s="115">
        <v>0</v>
      </c>
      <c r="I20" s="112"/>
      <c r="J20" s="116">
        <v>10746</v>
      </c>
      <c r="K20" s="117"/>
      <c r="L20" s="116">
        <v>0</v>
      </c>
      <c r="M20" s="117"/>
      <c r="N20" s="116">
        <v>10746</v>
      </c>
      <c r="O20" s="117"/>
      <c r="P20" s="116">
        <v>28992</v>
      </c>
      <c r="Q20" s="117"/>
      <c r="R20" s="116">
        <v>0</v>
      </c>
      <c r="S20" s="117"/>
      <c r="T20" s="116">
        <v>28992</v>
      </c>
      <c r="V20" s="140"/>
    </row>
    <row r="21" spans="2:22" s="36" customFormat="1" ht="23.25" customHeight="1" x14ac:dyDescent="0.25">
      <c r="B21" s="114" t="s">
        <v>112</v>
      </c>
      <c r="C21" s="112"/>
      <c r="D21" s="115">
        <v>21</v>
      </c>
      <c r="E21" s="112"/>
      <c r="F21" s="112" t="s">
        <v>57</v>
      </c>
      <c r="G21" s="112"/>
      <c r="H21" s="115">
        <v>0</v>
      </c>
      <c r="I21" s="112"/>
      <c r="J21" s="116">
        <v>4429</v>
      </c>
      <c r="K21" s="117"/>
      <c r="L21" s="116">
        <v>0</v>
      </c>
      <c r="M21" s="117"/>
      <c r="N21" s="116">
        <v>4429</v>
      </c>
      <c r="O21" s="117"/>
      <c r="P21" s="116">
        <v>12800</v>
      </c>
      <c r="Q21" s="117"/>
      <c r="R21" s="116">
        <v>0</v>
      </c>
      <c r="S21" s="117"/>
      <c r="T21" s="116">
        <v>12800</v>
      </c>
      <c r="V21" s="140"/>
    </row>
    <row r="22" spans="2:22" s="36" customFormat="1" ht="23.25" customHeight="1" x14ac:dyDescent="0.25">
      <c r="B22" s="114" t="s">
        <v>45</v>
      </c>
      <c r="C22" s="112"/>
      <c r="D22" s="115">
        <v>27</v>
      </c>
      <c r="E22" s="112"/>
      <c r="F22" s="112" t="s">
        <v>57</v>
      </c>
      <c r="G22" s="112"/>
      <c r="H22" s="115">
        <v>0</v>
      </c>
      <c r="I22" s="112"/>
      <c r="J22" s="116">
        <v>2595</v>
      </c>
      <c r="K22" s="117"/>
      <c r="L22" s="116">
        <v>0</v>
      </c>
      <c r="M22" s="117"/>
      <c r="N22" s="116">
        <v>2595</v>
      </c>
      <c r="O22" s="117"/>
      <c r="P22" s="116">
        <v>9865</v>
      </c>
      <c r="Q22" s="117"/>
      <c r="R22" s="116">
        <v>0</v>
      </c>
      <c r="S22" s="117"/>
      <c r="T22" s="116">
        <v>9865</v>
      </c>
      <c r="V22" s="140">
        <v>1.21E-2</v>
      </c>
    </row>
    <row r="23" spans="2:22" s="36" customFormat="1" ht="23.25" customHeight="1" x14ac:dyDescent="0.25">
      <c r="B23" s="114" t="s">
        <v>45</v>
      </c>
      <c r="C23" s="112"/>
      <c r="D23" s="115">
        <v>24</v>
      </c>
      <c r="E23" s="112"/>
      <c r="F23" s="112" t="s">
        <v>57</v>
      </c>
      <c r="G23" s="112"/>
      <c r="H23" s="115">
        <v>0</v>
      </c>
      <c r="I23" s="112"/>
      <c r="J23" s="116">
        <v>2257</v>
      </c>
      <c r="K23" s="117"/>
      <c r="L23" s="116">
        <v>0</v>
      </c>
      <c r="M23" s="117"/>
      <c r="N23" s="116">
        <v>2257</v>
      </c>
      <c r="O23" s="117"/>
      <c r="P23" s="116">
        <v>4449</v>
      </c>
      <c r="Q23" s="117"/>
      <c r="R23" s="116">
        <v>0</v>
      </c>
      <c r="S23" s="117"/>
      <c r="T23" s="116">
        <v>4449</v>
      </c>
      <c r="V23" s="140">
        <v>1.14E-2</v>
      </c>
    </row>
    <row r="24" spans="2:22" s="36" customFormat="1" ht="23.25" customHeight="1" x14ac:dyDescent="0.25">
      <c r="B24" s="114" t="s">
        <v>141</v>
      </c>
      <c r="C24" s="112"/>
      <c r="D24" s="115">
        <v>17</v>
      </c>
      <c r="E24" s="112"/>
      <c r="F24" s="112" t="s">
        <v>57</v>
      </c>
      <c r="G24" s="112"/>
      <c r="H24" s="115">
        <v>0</v>
      </c>
      <c r="I24" s="112"/>
      <c r="J24" s="116">
        <v>1904</v>
      </c>
      <c r="K24" s="117"/>
      <c r="L24" s="116">
        <v>0</v>
      </c>
      <c r="M24" s="117"/>
      <c r="N24" s="116">
        <v>1904</v>
      </c>
      <c r="O24" s="117"/>
      <c r="P24" s="116">
        <v>3675</v>
      </c>
      <c r="Q24" s="117"/>
      <c r="R24" s="116">
        <v>0</v>
      </c>
      <c r="S24" s="117"/>
      <c r="T24" s="116">
        <v>3675</v>
      </c>
      <c r="V24" s="140"/>
    </row>
    <row r="25" spans="2:22" s="36" customFormat="1" ht="23.25" customHeight="1" x14ac:dyDescent="0.25">
      <c r="B25" s="114" t="s">
        <v>110</v>
      </c>
      <c r="C25" s="112"/>
      <c r="D25" s="115">
        <v>18</v>
      </c>
      <c r="E25" s="112"/>
      <c r="F25" s="112" t="s">
        <v>57</v>
      </c>
      <c r="G25" s="112"/>
      <c r="H25" s="115">
        <v>0</v>
      </c>
      <c r="I25" s="112"/>
      <c r="J25" s="116">
        <v>1526</v>
      </c>
      <c r="K25" s="117"/>
      <c r="L25" s="116">
        <v>0</v>
      </c>
      <c r="M25" s="117"/>
      <c r="N25" s="116">
        <v>1526</v>
      </c>
      <c r="O25" s="117"/>
      <c r="P25" s="116">
        <v>2948</v>
      </c>
      <c r="Q25" s="117"/>
      <c r="R25" s="116">
        <v>0</v>
      </c>
      <c r="S25" s="117"/>
      <c r="T25" s="116">
        <v>2948</v>
      </c>
      <c r="V25" s="140"/>
    </row>
    <row r="26" spans="2:22" s="36" customFormat="1" ht="23.25" customHeight="1" x14ac:dyDescent="0.25">
      <c r="B26" s="114" t="s">
        <v>230</v>
      </c>
      <c r="C26" s="112"/>
      <c r="D26" s="115">
        <v>9</v>
      </c>
      <c r="E26" s="112"/>
      <c r="F26" s="112" t="s">
        <v>57</v>
      </c>
      <c r="G26" s="112"/>
      <c r="H26" s="115">
        <v>5</v>
      </c>
      <c r="I26" s="112"/>
      <c r="J26" s="116">
        <v>2642</v>
      </c>
      <c r="K26" s="117"/>
      <c r="L26" s="116">
        <v>4</v>
      </c>
      <c r="M26" s="117"/>
      <c r="N26" s="116">
        <v>2638</v>
      </c>
      <c r="O26" s="117"/>
      <c r="P26" s="116">
        <v>2642</v>
      </c>
      <c r="Q26" s="117"/>
      <c r="R26" s="116">
        <v>4</v>
      </c>
      <c r="S26" s="117"/>
      <c r="T26" s="116">
        <v>2638</v>
      </c>
      <c r="V26" s="140"/>
    </row>
    <row r="27" spans="2:22" s="36" customFormat="1" ht="23.25" customHeight="1" x14ac:dyDescent="0.25">
      <c r="B27" s="114" t="s">
        <v>111</v>
      </c>
      <c r="C27" s="112"/>
      <c r="D27" s="115">
        <v>23</v>
      </c>
      <c r="E27" s="112"/>
      <c r="F27" s="112" t="s">
        <v>57</v>
      </c>
      <c r="G27" s="112"/>
      <c r="H27" s="115">
        <v>0</v>
      </c>
      <c r="I27" s="112"/>
      <c r="J27" s="116">
        <v>1105</v>
      </c>
      <c r="K27" s="117"/>
      <c r="L27" s="116">
        <v>0</v>
      </c>
      <c r="M27" s="117"/>
      <c r="N27" s="116">
        <v>1105</v>
      </c>
      <c r="O27" s="117"/>
      <c r="P27" s="116">
        <v>2138</v>
      </c>
      <c r="Q27" s="117"/>
      <c r="R27" s="116">
        <v>0</v>
      </c>
      <c r="S27" s="117"/>
      <c r="T27" s="116">
        <v>2138</v>
      </c>
      <c r="V27" s="140"/>
    </row>
    <row r="28" spans="2:22" s="36" customFormat="1" ht="23.25" customHeight="1" x14ac:dyDescent="0.25">
      <c r="B28" s="114" t="s">
        <v>235</v>
      </c>
      <c r="C28" s="112"/>
      <c r="D28" s="115">
        <v>18</v>
      </c>
      <c r="E28" s="112"/>
      <c r="F28" s="112" t="s">
        <v>57</v>
      </c>
      <c r="G28" s="112"/>
      <c r="H28" s="115">
        <v>5</v>
      </c>
      <c r="I28" s="112"/>
      <c r="J28" s="116">
        <v>1547</v>
      </c>
      <c r="K28" s="117"/>
      <c r="L28" s="116">
        <v>4</v>
      </c>
      <c r="M28" s="117"/>
      <c r="N28" s="116">
        <v>1543</v>
      </c>
      <c r="O28" s="117"/>
      <c r="P28" s="116">
        <v>1547</v>
      </c>
      <c r="Q28" s="117"/>
      <c r="R28" s="116">
        <v>4</v>
      </c>
      <c r="S28" s="117"/>
      <c r="T28" s="116">
        <v>1543</v>
      </c>
      <c r="V28" s="140">
        <v>8.8999999999999999E-3</v>
      </c>
    </row>
    <row r="29" spans="2:22" s="36" customFormat="1" ht="23.25" customHeight="1" x14ac:dyDescent="0.25">
      <c r="B29" s="114" t="s">
        <v>130</v>
      </c>
      <c r="C29" s="112"/>
      <c r="D29" s="115">
        <v>13</v>
      </c>
      <c r="E29" s="112"/>
      <c r="F29" s="112" t="s">
        <v>57</v>
      </c>
      <c r="G29" s="112"/>
      <c r="H29" s="115">
        <v>0</v>
      </c>
      <c r="I29" s="112"/>
      <c r="J29" s="116">
        <v>559</v>
      </c>
      <c r="K29" s="117"/>
      <c r="L29" s="116">
        <v>0</v>
      </c>
      <c r="M29" s="117"/>
      <c r="N29" s="116">
        <v>559</v>
      </c>
      <c r="O29" s="117"/>
      <c r="P29" s="116">
        <v>1080</v>
      </c>
      <c r="Q29" s="117"/>
      <c r="R29" s="116">
        <v>0</v>
      </c>
      <c r="S29" s="117"/>
      <c r="T29" s="116">
        <v>1080</v>
      </c>
      <c r="V29" s="140"/>
    </row>
    <row r="30" spans="2:22" s="36" customFormat="1" ht="23.25" customHeight="1" x14ac:dyDescent="0.25">
      <c r="B30" s="114" t="s">
        <v>107</v>
      </c>
      <c r="C30" s="112"/>
      <c r="D30" s="115">
        <v>18</v>
      </c>
      <c r="E30" s="112"/>
      <c r="F30" s="112" t="s">
        <v>57</v>
      </c>
      <c r="G30" s="112"/>
      <c r="H30" s="115">
        <v>0</v>
      </c>
      <c r="I30" s="112"/>
      <c r="J30" s="116">
        <v>425</v>
      </c>
      <c r="K30" s="117"/>
      <c r="L30" s="116">
        <v>0</v>
      </c>
      <c r="M30" s="117"/>
      <c r="N30" s="116">
        <v>425</v>
      </c>
      <c r="O30" s="117"/>
      <c r="P30" s="116">
        <v>822</v>
      </c>
      <c r="Q30" s="117"/>
      <c r="R30" s="116">
        <v>0</v>
      </c>
      <c r="S30" s="117"/>
      <c r="T30" s="116">
        <v>822</v>
      </c>
      <c r="V30" s="140">
        <v>8.3999999999999995E-3</v>
      </c>
    </row>
    <row r="31" spans="2:22" s="36" customFormat="1" ht="21.75" customHeight="1" x14ac:dyDescent="0.25">
      <c r="B31" s="112"/>
      <c r="C31" s="112"/>
      <c r="D31" s="115"/>
      <c r="E31" s="112"/>
      <c r="F31" s="112"/>
      <c r="G31" s="112"/>
      <c r="H31" s="115"/>
      <c r="I31" s="112"/>
      <c r="J31" s="116"/>
      <c r="K31" s="117"/>
      <c r="L31" s="116">
        <v>0</v>
      </c>
      <c r="M31" s="117"/>
      <c r="N31" s="116"/>
      <c r="O31" s="117"/>
      <c r="P31" s="116"/>
      <c r="Q31" s="117"/>
      <c r="R31" s="116"/>
      <c r="S31" s="117"/>
      <c r="T31" s="116"/>
      <c r="V31" s="140">
        <v>-2.8E-3</v>
      </c>
    </row>
    <row r="32" spans="2:22" s="36" customFormat="1" ht="21.75" customHeight="1" thickBot="1" x14ac:dyDescent="0.3">
      <c r="B32" s="178" t="s">
        <v>84</v>
      </c>
      <c r="C32" s="178"/>
      <c r="D32" s="178"/>
      <c r="E32" s="178"/>
      <c r="F32" s="178"/>
      <c r="G32" s="178"/>
      <c r="H32" s="178"/>
      <c r="I32" s="112"/>
      <c r="J32" s="118">
        <f>SUM(J10:J30)</f>
        <v>2636757425</v>
      </c>
      <c r="K32" s="118"/>
      <c r="L32" s="118">
        <f>SUM(L11:L31)</f>
        <v>5758341</v>
      </c>
      <c r="M32" s="118"/>
      <c r="N32" s="118">
        <f>SUM(N10:N30)</f>
        <v>2630999084</v>
      </c>
      <c r="O32" s="118"/>
      <c r="P32" s="118">
        <f>SUM(P10:P30)</f>
        <v>4680290795</v>
      </c>
      <c r="Q32" s="118"/>
      <c r="R32" s="118">
        <f>SUM(R10:R30)</f>
        <v>7566315</v>
      </c>
      <c r="S32" s="118"/>
      <c r="T32" s="118">
        <f>SUM(T10:T30)</f>
        <v>4672724480</v>
      </c>
      <c r="V32" s="140">
        <v>-6.1000000000000004E-3</v>
      </c>
    </row>
    <row r="33" spans="10:22" ht="21.75" customHeight="1" thickTop="1" x14ac:dyDescent="0.25"/>
    <row r="34" spans="10:22" ht="21.75" customHeight="1" x14ac:dyDescent="0.25">
      <c r="L34" s="129"/>
      <c r="V34" s="35">
        <f>SUM(V10:V32)</f>
        <v>0.34540000000000004</v>
      </c>
    </row>
    <row r="35" spans="10:22" ht="21.75" customHeight="1" x14ac:dyDescent="0.25">
      <c r="J35" s="62">
        <v>9</v>
      </c>
    </row>
  </sheetData>
  <sortState xmlns:xlrd2="http://schemas.microsoft.com/office/spreadsheetml/2017/richdata2" ref="B10:T30">
    <sortCondition descending="1" ref="T10:T30"/>
  </sortState>
  <mergeCells count="18">
    <mergeCell ref="B32:H32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3"/>
  <sheetViews>
    <sheetView rightToLeft="1" topLeftCell="A10" zoomScale="85" zoomScaleNormal="85" zoomScaleSheetLayoutView="70" workbookViewId="0">
      <selection activeCell="L31" sqref="L31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0" t="s">
        <v>124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</row>
    <row r="3" spans="2:28" ht="35.25" x14ac:dyDescent="0.55000000000000004">
      <c r="B3" s="180" t="s">
        <v>48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2:28" ht="35.25" x14ac:dyDescent="0.55000000000000004">
      <c r="B4" s="180" t="s">
        <v>224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7" spans="2:28" s="2" customFormat="1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4" t="s">
        <v>1</v>
      </c>
      <c r="D8" s="145" t="s">
        <v>50</v>
      </c>
      <c r="E8" s="145" t="s">
        <v>50</v>
      </c>
      <c r="F8" s="145" t="s">
        <v>50</v>
      </c>
      <c r="G8" s="145" t="s">
        <v>50</v>
      </c>
      <c r="H8" s="145" t="s">
        <v>50</v>
      </c>
      <c r="I8" s="145" t="s">
        <v>50</v>
      </c>
      <c r="J8" s="145" t="s">
        <v>50</v>
      </c>
      <c r="K8" s="145" t="s">
        <v>50</v>
      </c>
      <c r="L8" s="145" t="s">
        <v>50</v>
      </c>
      <c r="N8" s="145" t="s">
        <v>51</v>
      </c>
      <c r="O8" s="145" t="s">
        <v>51</v>
      </c>
      <c r="P8" s="145" t="s">
        <v>51</v>
      </c>
      <c r="Q8" s="145" t="s">
        <v>51</v>
      </c>
      <c r="R8" s="145" t="s">
        <v>51</v>
      </c>
      <c r="S8" s="145" t="s">
        <v>51</v>
      </c>
      <c r="T8" s="145" t="s">
        <v>51</v>
      </c>
      <c r="U8" s="145" t="s">
        <v>51</v>
      </c>
      <c r="V8" s="145" t="s">
        <v>51</v>
      </c>
    </row>
    <row r="9" spans="2:28" s="43" customFormat="1" ht="55.5" customHeight="1" x14ac:dyDescent="0.25">
      <c r="B9" s="144" t="s">
        <v>1</v>
      </c>
      <c r="D9" s="181" t="s">
        <v>69</v>
      </c>
      <c r="E9" s="44"/>
      <c r="F9" s="181" t="s">
        <v>70</v>
      </c>
      <c r="G9" s="44"/>
      <c r="H9" s="181" t="s">
        <v>71</v>
      </c>
      <c r="I9" s="44"/>
      <c r="J9" s="181" t="s">
        <v>41</v>
      </c>
      <c r="K9" s="44"/>
      <c r="L9" s="181" t="s">
        <v>72</v>
      </c>
      <c r="N9" s="181" t="s">
        <v>69</v>
      </c>
      <c r="O9" s="44"/>
      <c r="P9" s="181" t="s">
        <v>70</v>
      </c>
      <c r="Q9" s="44"/>
      <c r="R9" s="181" t="s">
        <v>71</v>
      </c>
      <c r="S9" s="44"/>
      <c r="T9" s="181" t="s">
        <v>41</v>
      </c>
      <c r="U9" s="44"/>
      <c r="V9" s="181" t="s">
        <v>72</v>
      </c>
    </row>
    <row r="10" spans="2:28" x14ac:dyDescent="0.55000000000000004">
      <c r="B10" s="4" t="s">
        <v>182</v>
      </c>
      <c r="D10" s="29">
        <v>0</v>
      </c>
      <c r="F10" s="29">
        <v>337053448</v>
      </c>
      <c r="H10" s="29">
        <v>0</v>
      </c>
      <c r="J10" s="29">
        <v>337053448</v>
      </c>
      <c r="L10" s="49">
        <v>4.65E-2</v>
      </c>
      <c r="N10" s="29">
        <v>0</v>
      </c>
      <c r="P10" s="29">
        <v>824942972</v>
      </c>
      <c r="R10" s="29">
        <v>2174372766</v>
      </c>
      <c r="T10" s="29">
        <v>2999315738</v>
      </c>
      <c r="V10" s="42">
        <v>0.1673</v>
      </c>
    </row>
    <row r="11" spans="2:28" x14ac:dyDescent="0.55000000000000004">
      <c r="B11" s="4" t="s">
        <v>194</v>
      </c>
      <c r="D11" s="29">
        <v>0</v>
      </c>
      <c r="F11" s="29">
        <v>0</v>
      </c>
      <c r="H11" s="29">
        <v>0</v>
      </c>
      <c r="J11" s="29">
        <v>0</v>
      </c>
      <c r="L11" s="49">
        <v>0</v>
      </c>
      <c r="N11" s="29">
        <v>0</v>
      </c>
      <c r="P11" s="29">
        <v>0</v>
      </c>
      <c r="R11" s="29">
        <v>1665032823</v>
      </c>
      <c r="T11" s="29">
        <v>1665032823</v>
      </c>
      <c r="V11" s="42">
        <v>9.2899999999999996E-2</v>
      </c>
    </row>
    <row r="12" spans="2:28" x14ac:dyDescent="0.55000000000000004">
      <c r="B12" s="4" t="s">
        <v>179</v>
      </c>
      <c r="D12" s="29">
        <v>0</v>
      </c>
      <c r="F12" s="29">
        <v>87874020</v>
      </c>
      <c r="H12" s="29">
        <v>0</v>
      </c>
      <c r="J12" s="29">
        <v>87874020</v>
      </c>
      <c r="L12" s="49">
        <v>1.21E-2</v>
      </c>
      <c r="N12" s="29">
        <v>0</v>
      </c>
      <c r="P12" s="29">
        <v>1473182100</v>
      </c>
      <c r="R12" s="29">
        <v>0</v>
      </c>
      <c r="T12" s="29">
        <v>1473182100</v>
      </c>
      <c r="V12" s="42">
        <v>8.2199999999999995E-2</v>
      </c>
    </row>
    <row r="13" spans="2:28" x14ac:dyDescent="0.55000000000000004">
      <c r="B13" s="4" t="s">
        <v>197</v>
      </c>
      <c r="D13" s="29">
        <v>0</v>
      </c>
      <c r="F13" s="29">
        <v>516906000</v>
      </c>
      <c r="H13" s="29">
        <v>0</v>
      </c>
      <c r="J13" s="29">
        <v>516906000</v>
      </c>
      <c r="L13" s="49">
        <v>7.1300000000000002E-2</v>
      </c>
      <c r="N13" s="29">
        <v>0</v>
      </c>
      <c r="P13" s="29">
        <v>1446342750</v>
      </c>
      <c r="R13" s="29">
        <v>0</v>
      </c>
      <c r="T13" s="29">
        <v>1446342750</v>
      </c>
      <c r="V13" s="42">
        <v>8.0699999999999994E-2</v>
      </c>
    </row>
    <row r="14" spans="2:28" x14ac:dyDescent="0.55000000000000004">
      <c r="B14" s="4" t="s">
        <v>181</v>
      </c>
      <c r="D14" s="29">
        <v>0</v>
      </c>
      <c r="F14" s="29">
        <v>-664025400</v>
      </c>
      <c r="H14" s="29">
        <v>0</v>
      </c>
      <c r="J14" s="29">
        <v>-664025400</v>
      </c>
      <c r="L14" s="49">
        <v>-9.1499999999999998E-2</v>
      </c>
      <c r="N14" s="29">
        <v>0</v>
      </c>
      <c r="P14" s="29">
        <v>1220693400</v>
      </c>
      <c r="R14" s="29">
        <v>0</v>
      </c>
      <c r="T14" s="29">
        <v>1220693400</v>
      </c>
      <c r="V14" s="42">
        <v>6.8099999999999994E-2</v>
      </c>
    </row>
    <row r="15" spans="2:28" x14ac:dyDescent="0.55000000000000004">
      <c r="B15" s="4" t="s">
        <v>156</v>
      </c>
      <c r="D15" s="29">
        <v>0</v>
      </c>
      <c r="F15" s="29">
        <v>-446765832</v>
      </c>
      <c r="H15" s="29">
        <v>0</v>
      </c>
      <c r="J15" s="29">
        <v>-446765832</v>
      </c>
      <c r="L15" s="49">
        <v>-6.1600000000000002E-2</v>
      </c>
      <c r="N15" s="29">
        <v>0</v>
      </c>
      <c r="P15" s="29">
        <v>693329994</v>
      </c>
      <c r="R15" s="29">
        <v>0</v>
      </c>
      <c r="T15" s="29">
        <v>693329994</v>
      </c>
      <c r="V15" s="42">
        <v>3.8699999999999998E-2</v>
      </c>
    </row>
    <row r="16" spans="2:28" x14ac:dyDescent="0.55000000000000004">
      <c r="B16" s="4" t="s">
        <v>14</v>
      </c>
      <c r="D16" s="29">
        <v>0</v>
      </c>
      <c r="F16" s="29">
        <v>146294090</v>
      </c>
      <c r="H16" s="29">
        <v>0</v>
      </c>
      <c r="J16" s="29">
        <v>146294090</v>
      </c>
      <c r="L16" s="49">
        <v>2.0199999999999999E-2</v>
      </c>
      <c r="N16" s="29">
        <v>0</v>
      </c>
      <c r="P16" s="29">
        <v>618936535</v>
      </c>
      <c r="R16" s="29">
        <v>0</v>
      </c>
      <c r="T16" s="29">
        <v>618936535</v>
      </c>
      <c r="V16" s="42">
        <v>3.4500000000000003E-2</v>
      </c>
    </row>
    <row r="17" spans="2:22" x14ac:dyDescent="0.55000000000000004">
      <c r="B17" s="4" t="s">
        <v>196</v>
      </c>
      <c r="D17" s="29">
        <v>0</v>
      </c>
      <c r="F17" s="29">
        <v>-379031265</v>
      </c>
      <c r="H17" s="29">
        <v>0</v>
      </c>
      <c r="J17" s="29">
        <v>-379031265</v>
      </c>
      <c r="L17" s="49">
        <v>-5.2200000000000003E-2</v>
      </c>
      <c r="N17" s="29">
        <v>0</v>
      </c>
      <c r="P17" s="29">
        <v>560843010</v>
      </c>
      <c r="R17" s="29">
        <v>0</v>
      </c>
      <c r="T17" s="29">
        <v>560843010</v>
      </c>
      <c r="V17" s="42">
        <v>3.1300000000000001E-2</v>
      </c>
    </row>
    <row r="18" spans="2:22" x14ac:dyDescent="0.55000000000000004">
      <c r="B18" s="4" t="s">
        <v>152</v>
      </c>
      <c r="D18" s="29">
        <v>0</v>
      </c>
      <c r="F18" s="29">
        <v>-242655357</v>
      </c>
      <c r="H18" s="29">
        <v>0</v>
      </c>
      <c r="J18" s="29">
        <v>-242655357</v>
      </c>
      <c r="L18" s="49">
        <v>-3.3399999999999999E-2</v>
      </c>
      <c r="N18" s="29">
        <v>0</v>
      </c>
      <c r="P18" s="29">
        <v>367604760</v>
      </c>
      <c r="R18" s="29">
        <v>0</v>
      </c>
      <c r="T18" s="29">
        <v>367604760</v>
      </c>
      <c r="V18" s="42">
        <v>2.0500000000000001E-2</v>
      </c>
    </row>
    <row r="19" spans="2:22" x14ac:dyDescent="0.55000000000000004">
      <c r="B19" s="4" t="s">
        <v>205</v>
      </c>
      <c r="D19" s="29">
        <v>0</v>
      </c>
      <c r="F19" s="29">
        <v>195866022</v>
      </c>
      <c r="H19" s="29">
        <v>0</v>
      </c>
      <c r="J19" s="29">
        <v>195866022</v>
      </c>
      <c r="L19" s="49">
        <v>2.7E-2</v>
      </c>
      <c r="N19" s="29">
        <v>0</v>
      </c>
      <c r="P19" s="29">
        <v>102729361</v>
      </c>
      <c r="R19" s="29">
        <v>0</v>
      </c>
      <c r="T19" s="29">
        <v>102729361</v>
      </c>
      <c r="V19" s="42">
        <v>5.7000000000000002E-3</v>
      </c>
    </row>
    <row r="20" spans="2:22" x14ac:dyDescent="0.55000000000000004">
      <c r="B20" s="4" t="s">
        <v>154</v>
      </c>
      <c r="D20" s="29">
        <v>0</v>
      </c>
      <c r="F20" s="29">
        <v>-133174826</v>
      </c>
      <c r="H20" s="29">
        <v>0</v>
      </c>
      <c r="J20" s="29">
        <v>-133174826</v>
      </c>
      <c r="L20" s="49">
        <v>-1.84E-2</v>
      </c>
      <c r="N20" s="29">
        <v>0</v>
      </c>
      <c r="P20" s="29">
        <v>73005477</v>
      </c>
      <c r="R20" s="29">
        <v>0</v>
      </c>
      <c r="T20" s="29">
        <v>73005477</v>
      </c>
      <c r="V20" s="42">
        <v>4.1000000000000003E-3</v>
      </c>
    </row>
    <row r="21" spans="2:22" x14ac:dyDescent="0.55000000000000004">
      <c r="B21" s="4" t="s">
        <v>198</v>
      </c>
      <c r="D21" s="29">
        <v>0</v>
      </c>
      <c r="F21" s="29">
        <v>-1177352</v>
      </c>
      <c r="H21" s="29">
        <v>0</v>
      </c>
      <c r="J21" s="29">
        <v>-1177352</v>
      </c>
      <c r="L21" s="49">
        <v>-2.0000000000000001E-4</v>
      </c>
      <c r="N21" s="29">
        <v>0</v>
      </c>
      <c r="P21" s="29">
        <v>9203909</v>
      </c>
      <c r="R21" s="29">
        <v>0</v>
      </c>
      <c r="T21" s="29">
        <v>9203909</v>
      </c>
      <c r="V21" s="42">
        <v>5.0000000000000001E-4</v>
      </c>
    </row>
    <row r="22" spans="2:22" x14ac:dyDescent="0.55000000000000004">
      <c r="B22" s="4" t="s">
        <v>171</v>
      </c>
      <c r="D22" s="29">
        <v>0</v>
      </c>
      <c r="F22" s="29">
        <v>0</v>
      </c>
      <c r="H22" s="29">
        <v>0</v>
      </c>
      <c r="J22" s="29">
        <v>0</v>
      </c>
      <c r="L22" s="49">
        <v>0</v>
      </c>
      <c r="N22" s="29">
        <v>0</v>
      </c>
      <c r="P22" s="29">
        <v>0</v>
      </c>
      <c r="R22" s="29">
        <v>91817</v>
      </c>
      <c r="T22" s="29">
        <v>91817</v>
      </c>
      <c r="V22" s="42">
        <v>0</v>
      </c>
    </row>
    <row r="23" spans="2:22" x14ac:dyDescent="0.55000000000000004">
      <c r="B23" s="4" t="s">
        <v>13</v>
      </c>
      <c r="D23" s="29">
        <v>0</v>
      </c>
      <c r="F23" s="29">
        <v>-704860</v>
      </c>
      <c r="H23" s="29">
        <v>0</v>
      </c>
      <c r="J23" s="29">
        <v>-704860</v>
      </c>
      <c r="L23" s="49">
        <v>-1E-4</v>
      </c>
      <c r="N23" s="29">
        <v>0</v>
      </c>
      <c r="P23" s="29">
        <v>55646</v>
      </c>
      <c r="R23" s="29">
        <v>0</v>
      </c>
      <c r="T23" s="29">
        <v>55646</v>
      </c>
      <c r="V23" s="42">
        <v>0</v>
      </c>
    </row>
    <row r="24" spans="2:22" x14ac:dyDescent="0.55000000000000004">
      <c r="B24" s="4" t="s">
        <v>226</v>
      </c>
      <c r="D24" s="29">
        <v>0</v>
      </c>
      <c r="F24" s="29">
        <v>37655</v>
      </c>
      <c r="H24" s="29">
        <v>0</v>
      </c>
      <c r="J24" s="29">
        <v>37655</v>
      </c>
      <c r="L24" s="49">
        <v>0</v>
      </c>
      <c r="N24" s="29">
        <v>0</v>
      </c>
      <c r="P24" s="29">
        <v>37655</v>
      </c>
      <c r="R24" s="29">
        <v>0</v>
      </c>
      <c r="T24" s="29">
        <v>37655</v>
      </c>
      <c r="V24" s="42">
        <v>0</v>
      </c>
    </row>
    <row r="25" spans="2:22" x14ac:dyDescent="0.55000000000000004">
      <c r="B25" s="4" t="s">
        <v>153</v>
      </c>
      <c r="D25" s="29">
        <v>0</v>
      </c>
      <c r="F25" s="29">
        <v>-1838</v>
      </c>
      <c r="H25" s="29">
        <v>0</v>
      </c>
      <c r="J25" s="29">
        <v>-1838</v>
      </c>
      <c r="L25" s="49">
        <v>0</v>
      </c>
      <c r="N25" s="29">
        <v>0</v>
      </c>
      <c r="P25" s="29">
        <v>1472</v>
      </c>
      <c r="R25" s="29">
        <v>0</v>
      </c>
      <c r="T25" s="29">
        <v>1472</v>
      </c>
      <c r="V25" s="42">
        <v>0</v>
      </c>
    </row>
    <row r="26" spans="2:22" x14ac:dyDescent="0.55000000000000004">
      <c r="B26" s="4" t="s">
        <v>155</v>
      </c>
      <c r="D26" s="29">
        <v>0</v>
      </c>
      <c r="F26" s="29">
        <v>0</v>
      </c>
      <c r="H26" s="29">
        <v>0</v>
      </c>
      <c r="J26" s="29">
        <v>0</v>
      </c>
      <c r="L26" s="49">
        <v>0</v>
      </c>
      <c r="N26" s="29">
        <v>0</v>
      </c>
      <c r="P26" s="29">
        <v>0</v>
      </c>
      <c r="R26" s="29">
        <v>0</v>
      </c>
      <c r="T26" s="29">
        <v>0</v>
      </c>
      <c r="V26" s="42">
        <v>0</v>
      </c>
    </row>
    <row r="27" spans="2:22" x14ac:dyDescent="0.55000000000000004">
      <c r="B27" s="4" t="s">
        <v>195</v>
      </c>
      <c r="D27" s="29">
        <v>0</v>
      </c>
      <c r="F27" s="29">
        <v>-458505562</v>
      </c>
      <c r="H27" s="29">
        <v>0</v>
      </c>
      <c r="J27" s="29">
        <v>-458505562</v>
      </c>
      <c r="L27" s="49">
        <v>-6.3200000000000006E-2</v>
      </c>
      <c r="N27" s="29">
        <v>0</v>
      </c>
      <c r="P27" s="29">
        <v>-266952127</v>
      </c>
      <c r="R27" s="29">
        <v>0</v>
      </c>
      <c r="T27" s="29">
        <v>-266952127</v>
      </c>
      <c r="V27" s="42">
        <v>-1.49E-2</v>
      </c>
    </row>
    <row r="28" spans="2:22" x14ac:dyDescent="0.55000000000000004">
      <c r="B28" s="4" t="s">
        <v>206</v>
      </c>
      <c r="D28" s="29">
        <v>0</v>
      </c>
      <c r="F28" s="29">
        <v>-2130139804</v>
      </c>
      <c r="H28" s="29">
        <v>0</v>
      </c>
      <c r="J28" s="29">
        <v>-2130139804</v>
      </c>
      <c r="L28" s="49">
        <v>-0.29360000000000003</v>
      </c>
      <c r="N28" s="29">
        <v>0</v>
      </c>
      <c r="P28" s="29">
        <v>-822992162</v>
      </c>
      <c r="R28" s="29">
        <v>0</v>
      </c>
      <c r="T28" s="29">
        <v>-822992162</v>
      </c>
      <c r="V28" s="42">
        <v>-4.5900000000000003E-2</v>
      </c>
    </row>
    <row r="29" spans="2:22" x14ac:dyDescent="0.55000000000000004">
      <c r="D29" s="29"/>
      <c r="F29" s="29"/>
      <c r="H29" s="29"/>
      <c r="J29" s="29"/>
      <c r="L29" s="49"/>
      <c r="N29" s="29"/>
      <c r="P29" s="29"/>
      <c r="R29" s="29"/>
      <c r="T29" s="29"/>
      <c r="V29" s="42"/>
    </row>
    <row r="30" spans="2:22" ht="21.75" thickBot="1" x14ac:dyDescent="0.6">
      <c r="B30" s="46" t="s">
        <v>84</v>
      </c>
      <c r="D30" s="48">
        <f>SUM(D10:D28)</f>
        <v>0</v>
      </c>
      <c r="F30" s="48">
        <f>SUM(F10:F28)</f>
        <v>-3172150861</v>
      </c>
      <c r="H30" s="48">
        <f>SUM(H10:H28)</f>
        <v>0</v>
      </c>
      <c r="J30" s="48">
        <f>SUM(J10:J28)</f>
        <v>-3172150861</v>
      </c>
      <c r="L30" s="50">
        <f>SUM(L10:L29)</f>
        <v>-0.43710000000000004</v>
      </c>
      <c r="N30" s="48">
        <f>SUM(N10:N28)</f>
        <v>0</v>
      </c>
      <c r="P30" s="48">
        <f>SUM(P10:P28)</f>
        <v>6300964752</v>
      </c>
      <c r="R30" s="48">
        <f>SUM(R10:R28)</f>
        <v>3839497406</v>
      </c>
      <c r="T30" s="48">
        <f>SUM(T10:T29)</f>
        <v>10140462158</v>
      </c>
      <c r="V30" s="93">
        <f>SUM(V10:V29)</f>
        <v>0.56569999999999976</v>
      </c>
    </row>
    <row r="31" spans="2:22" ht="21.75" thickTop="1" x14ac:dyDescent="0.55000000000000004"/>
    <row r="32" spans="2:22" ht="30" x14ac:dyDescent="0.75">
      <c r="L32" s="60">
        <v>10</v>
      </c>
      <c r="T32" s="29"/>
    </row>
    <row r="33" spans="20:20" x14ac:dyDescent="0.55000000000000004">
      <c r="T33" s="29"/>
    </row>
  </sheetData>
  <sortState xmlns:xlrd2="http://schemas.microsoft.com/office/spreadsheetml/2017/richdata2" ref="B10:V28">
    <sortCondition descending="1" ref="T10:T28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7"/>
  <sheetViews>
    <sheetView rightToLeft="1" view="pageBreakPreview" zoomScale="60" zoomScaleNormal="110" workbookViewId="0">
      <selection activeCell="L10" sqref="L10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3" t="s">
        <v>124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2:28" ht="30" x14ac:dyDescent="0.55000000000000004">
      <c r="B3" s="143" t="s">
        <v>48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2:28" ht="30" x14ac:dyDescent="0.55000000000000004">
      <c r="B4" s="143" t="s">
        <v>224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</row>
    <row r="5" spans="2:28" ht="67.5" customHeight="1" x14ac:dyDescent="0.55000000000000004"/>
    <row r="6" spans="2:28" ht="30" x14ac:dyDescent="0.55000000000000004">
      <c r="B6" s="160" t="s">
        <v>118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85" t="s">
        <v>1</v>
      </c>
      <c r="D7" s="182" t="s">
        <v>58</v>
      </c>
      <c r="E7" s="182" t="s">
        <v>58</v>
      </c>
      <c r="F7" s="182" t="s">
        <v>58</v>
      </c>
      <c r="G7" s="182" t="s">
        <v>58</v>
      </c>
      <c r="H7" s="182" t="s">
        <v>58</v>
      </c>
      <c r="J7" s="182" t="s">
        <v>50</v>
      </c>
      <c r="K7" s="182" t="s">
        <v>50</v>
      </c>
      <c r="L7" s="182" t="s">
        <v>50</v>
      </c>
      <c r="M7" s="182" t="s">
        <v>50</v>
      </c>
      <c r="N7" s="182" t="s">
        <v>50</v>
      </c>
      <c r="P7" s="182" t="s">
        <v>51</v>
      </c>
      <c r="Q7" s="182" t="s">
        <v>51</v>
      </c>
      <c r="R7" s="182" t="s">
        <v>51</v>
      </c>
      <c r="S7" s="182" t="s">
        <v>51</v>
      </c>
      <c r="T7" s="182" t="s">
        <v>51</v>
      </c>
    </row>
    <row r="8" spans="2:28" s="40" customFormat="1" ht="63.75" customHeight="1" x14ac:dyDescent="0.6">
      <c r="B8" s="185" t="s">
        <v>1</v>
      </c>
      <c r="D8" s="184" t="s">
        <v>59</v>
      </c>
      <c r="E8" s="61"/>
      <c r="F8" s="184" t="s">
        <v>60</v>
      </c>
      <c r="G8" s="61"/>
      <c r="H8" s="184" t="s">
        <v>61</v>
      </c>
      <c r="J8" s="184" t="s">
        <v>62</v>
      </c>
      <c r="K8" s="61"/>
      <c r="L8" s="184" t="s">
        <v>55</v>
      </c>
      <c r="M8" s="61"/>
      <c r="N8" s="184" t="s">
        <v>63</v>
      </c>
      <c r="P8" s="184" t="s">
        <v>62</v>
      </c>
      <c r="Q8" s="61"/>
      <c r="R8" s="184" t="s">
        <v>55</v>
      </c>
      <c r="S8" s="61"/>
      <c r="T8" s="184" t="s">
        <v>63</v>
      </c>
    </row>
    <row r="9" spans="2:28" s="40" customFormat="1" ht="24" x14ac:dyDescent="0.6">
      <c r="B9" s="104"/>
      <c r="C9" s="105"/>
      <c r="D9" s="104"/>
      <c r="E9" s="105"/>
      <c r="F9" s="104"/>
      <c r="G9" s="105"/>
      <c r="H9" s="104"/>
      <c r="I9" s="105"/>
      <c r="J9" s="104"/>
      <c r="K9" s="105"/>
      <c r="L9" s="137"/>
      <c r="M9" s="105"/>
      <c r="N9" s="104"/>
      <c r="O9" s="105"/>
      <c r="P9" s="104"/>
      <c r="Q9" s="105"/>
      <c r="R9" s="104"/>
      <c r="S9" s="105"/>
      <c r="T9" s="104"/>
      <c r="V9" s="139">
        <v>7.9000000000000008E-3</v>
      </c>
    </row>
    <row r="10" spans="2:28" ht="21.75" thickBot="1" x14ac:dyDescent="0.6">
      <c r="B10" s="183" t="s">
        <v>84</v>
      </c>
      <c r="C10" s="183"/>
      <c r="D10" s="183"/>
      <c r="E10" s="183"/>
      <c r="F10" s="183"/>
      <c r="G10" s="183"/>
      <c r="H10" s="183"/>
      <c r="I10" s="98"/>
      <c r="J10" s="97">
        <f>SUM(J9:J9)</f>
        <v>0</v>
      </c>
      <c r="K10" s="98"/>
      <c r="L10" s="97">
        <v>0.18509999999999999</v>
      </c>
      <c r="M10" s="98"/>
      <c r="N10" s="97">
        <f>SUM(N9:N9)</f>
        <v>0</v>
      </c>
      <c r="O10" s="98"/>
      <c r="P10" s="97">
        <f>SUM(P9:P9)</f>
        <v>0</v>
      </c>
      <c r="Q10" s="98"/>
      <c r="R10" s="97">
        <f>SUM(R9:R9)</f>
        <v>0</v>
      </c>
      <c r="S10" s="98"/>
      <c r="T10" s="97">
        <f>SUM(T9:T9)</f>
        <v>0</v>
      </c>
      <c r="V10" s="130">
        <v>7.7999999999999996E-3</v>
      </c>
    </row>
    <row r="11" spans="2:28" ht="21.75" thickTop="1" x14ac:dyDescent="0.55000000000000004">
      <c r="L11"/>
      <c r="V11" s="130">
        <v>6.6E-3</v>
      </c>
    </row>
    <row r="12" spans="2:28" ht="30" x14ac:dyDescent="0.75">
      <c r="J12" s="55">
        <v>11</v>
      </c>
      <c r="L12"/>
      <c r="V12" s="130">
        <v>5.1000000000000004E-3</v>
      </c>
    </row>
    <row r="13" spans="2:28" x14ac:dyDescent="0.55000000000000004">
      <c r="L13"/>
      <c r="V13" s="130">
        <v>4.1000000000000003E-3</v>
      </c>
    </row>
    <row r="14" spans="2:28" x14ac:dyDescent="0.55000000000000004">
      <c r="L14"/>
      <c r="V14" s="130">
        <v>2.7000000000000001E-3</v>
      </c>
    </row>
    <row r="15" spans="2:28" x14ac:dyDescent="0.55000000000000004">
      <c r="L15"/>
      <c r="V15" s="130">
        <v>1.6999999999999999E-3</v>
      </c>
    </row>
    <row r="16" spans="2:28" x14ac:dyDescent="0.55000000000000004">
      <c r="L16"/>
      <c r="V16" s="130">
        <v>1.4E-3</v>
      </c>
    </row>
    <row r="17" spans="12:22" x14ac:dyDescent="0.55000000000000004">
      <c r="L17"/>
      <c r="V17" s="130">
        <v>6.9999999999999999E-4</v>
      </c>
    </row>
    <row r="18" spans="12:22" x14ac:dyDescent="0.55000000000000004">
      <c r="L18"/>
      <c r="V18" s="130">
        <v>0</v>
      </c>
    </row>
    <row r="19" spans="12:22" x14ac:dyDescent="0.55000000000000004">
      <c r="L19"/>
      <c r="V19" s="130">
        <v>0</v>
      </c>
    </row>
    <row r="20" spans="12:22" x14ac:dyDescent="0.55000000000000004">
      <c r="L20"/>
      <c r="V20" s="130">
        <v>0</v>
      </c>
    </row>
    <row r="21" spans="12:22" x14ac:dyDescent="0.55000000000000004">
      <c r="L21"/>
      <c r="V21" s="130">
        <v>0</v>
      </c>
    </row>
    <row r="22" spans="12:22" x14ac:dyDescent="0.55000000000000004">
      <c r="L22"/>
      <c r="V22" s="130">
        <v>-1E-4</v>
      </c>
    </row>
    <row r="23" spans="12:22" x14ac:dyDescent="0.55000000000000004">
      <c r="L23"/>
      <c r="V23" s="130">
        <v>-1E-3</v>
      </c>
    </row>
    <row r="24" spans="12:22" x14ac:dyDescent="0.55000000000000004">
      <c r="L24"/>
      <c r="V24" s="130">
        <v>-2.8E-3</v>
      </c>
    </row>
    <row r="25" spans="12:22" x14ac:dyDescent="0.55000000000000004">
      <c r="L25"/>
      <c r="V25" s="130">
        <v>-6.1000000000000004E-3</v>
      </c>
    </row>
    <row r="26" spans="12:22" x14ac:dyDescent="0.55000000000000004">
      <c r="L26"/>
    </row>
    <row r="27" spans="12:22" x14ac:dyDescent="0.55000000000000004">
      <c r="L27" s="128"/>
      <c r="V27" s="2">
        <f>SUM(V9:V25)</f>
        <v>2.7999999999999997E-2</v>
      </c>
    </row>
  </sheetData>
  <mergeCells count="18">
    <mergeCell ref="B10:H10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8"/>
  <sheetViews>
    <sheetView rightToLeft="1" view="pageBreakPreview" topLeftCell="A8" zoomScale="55" zoomScaleNormal="55" zoomScaleSheetLayoutView="55" workbookViewId="0">
      <selection activeCell="L44" sqref="L44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5" t="s">
        <v>124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2:28" ht="30" x14ac:dyDescent="0.55000000000000004">
      <c r="B3" s="145" t="s">
        <v>48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2:28" ht="30" x14ac:dyDescent="0.55000000000000004">
      <c r="B4" s="145" t="s">
        <v>224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</row>
    <row r="5" spans="2:28" ht="61.5" customHeight="1" x14ac:dyDescent="0.55000000000000004"/>
    <row r="6" spans="2:28" s="2" customFormat="1" ht="30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4" t="s">
        <v>1</v>
      </c>
      <c r="D8" s="145" t="s">
        <v>50</v>
      </c>
      <c r="E8" s="145" t="s">
        <v>50</v>
      </c>
      <c r="F8" s="145" t="s">
        <v>50</v>
      </c>
      <c r="G8" s="145" t="s">
        <v>50</v>
      </c>
      <c r="H8" s="145" t="s">
        <v>50</v>
      </c>
      <c r="I8" s="145" t="s">
        <v>50</v>
      </c>
      <c r="J8" s="145" t="s">
        <v>50</v>
      </c>
      <c r="L8" s="145" t="s">
        <v>51</v>
      </c>
      <c r="M8" s="145" t="s">
        <v>51</v>
      </c>
      <c r="N8" s="145" t="s">
        <v>51</v>
      </c>
      <c r="O8" s="145" t="s">
        <v>51</v>
      </c>
      <c r="P8" s="145" t="s">
        <v>51</v>
      </c>
      <c r="Q8" s="145" t="s">
        <v>51</v>
      </c>
      <c r="R8" s="145" t="s">
        <v>51</v>
      </c>
    </row>
    <row r="9" spans="2:28" ht="57" customHeight="1" x14ac:dyDescent="0.65">
      <c r="B9" s="144" t="s">
        <v>1</v>
      </c>
      <c r="D9" s="148" t="s">
        <v>5</v>
      </c>
      <c r="E9" s="53"/>
      <c r="F9" s="148" t="s">
        <v>65</v>
      </c>
      <c r="G9" s="53"/>
      <c r="H9" s="148" t="s">
        <v>66</v>
      </c>
      <c r="I9" s="53"/>
      <c r="J9" s="148" t="s">
        <v>67</v>
      </c>
      <c r="K9" s="39"/>
      <c r="L9" s="148" t="s">
        <v>5</v>
      </c>
      <c r="M9" s="53"/>
      <c r="N9" s="148" t="s">
        <v>65</v>
      </c>
      <c r="O9" s="53"/>
      <c r="P9" s="148" t="s">
        <v>66</v>
      </c>
      <c r="Q9" s="53"/>
      <c r="R9" s="184" t="s">
        <v>67</v>
      </c>
    </row>
    <row r="10" spans="2:28" ht="21.75" customHeight="1" x14ac:dyDescent="0.55000000000000004">
      <c r="B10" s="119" t="s">
        <v>183</v>
      </c>
      <c r="D10" s="94">
        <v>84100</v>
      </c>
      <c r="E10" s="6"/>
      <c r="F10" s="94">
        <v>47955050371</v>
      </c>
      <c r="G10" s="6"/>
      <c r="H10" s="94">
        <v>45910277253</v>
      </c>
      <c r="I10" s="6"/>
      <c r="J10" s="94">
        <v>2044773118</v>
      </c>
      <c r="K10" s="6"/>
      <c r="L10" s="94">
        <v>84100</v>
      </c>
      <c r="M10" s="6"/>
      <c r="N10" s="94">
        <v>47955050371</v>
      </c>
      <c r="O10" s="6"/>
      <c r="P10" s="94">
        <v>44820551076</v>
      </c>
      <c r="Q10" s="6"/>
      <c r="R10" s="94">
        <v>3134499295</v>
      </c>
      <c r="V10" s="49">
        <v>6.5500000000000003E-2</v>
      </c>
    </row>
    <row r="11" spans="2:28" ht="21.75" customHeight="1" x14ac:dyDescent="0.55000000000000004">
      <c r="B11" s="30" t="s">
        <v>179</v>
      </c>
      <c r="D11" s="95">
        <v>520000</v>
      </c>
      <c r="E11" s="6"/>
      <c r="F11" s="95">
        <v>7190162460</v>
      </c>
      <c r="G11" s="6"/>
      <c r="H11" s="95">
        <v>7102288440</v>
      </c>
      <c r="I11" s="6"/>
      <c r="J11" s="95">
        <v>87874020</v>
      </c>
      <c r="K11" s="6"/>
      <c r="L11" s="95">
        <v>520000</v>
      </c>
      <c r="M11" s="6"/>
      <c r="N11" s="95">
        <v>7190162460</v>
      </c>
      <c r="O11" s="6"/>
      <c r="P11" s="95">
        <v>5716980360</v>
      </c>
      <c r="Q11" s="6"/>
      <c r="R11" s="95">
        <v>1473182100</v>
      </c>
      <c r="V11" s="49">
        <v>5.4600000000000003E-2</v>
      </c>
    </row>
    <row r="12" spans="2:28" ht="21.75" customHeight="1" x14ac:dyDescent="0.55000000000000004">
      <c r="B12" s="30" t="s">
        <v>197</v>
      </c>
      <c r="D12" s="95">
        <v>500000</v>
      </c>
      <c r="E12" s="6"/>
      <c r="F12" s="95">
        <v>5099476500</v>
      </c>
      <c r="G12" s="6"/>
      <c r="H12" s="95">
        <v>4582570500</v>
      </c>
      <c r="I12" s="6"/>
      <c r="J12" s="95">
        <v>516906000</v>
      </c>
      <c r="K12" s="6"/>
      <c r="L12" s="95">
        <v>500000</v>
      </c>
      <c r="M12" s="6"/>
      <c r="N12" s="95">
        <v>5099476500</v>
      </c>
      <c r="O12" s="6"/>
      <c r="P12" s="95">
        <v>3653133750</v>
      </c>
      <c r="Q12" s="6"/>
      <c r="R12" s="95">
        <v>1446342750</v>
      </c>
      <c r="V12" s="49">
        <v>5.3400000000000003E-2</v>
      </c>
    </row>
    <row r="13" spans="2:28" ht="21.75" customHeight="1" x14ac:dyDescent="0.55000000000000004">
      <c r="B13" s="30" t="s">
        <v>181</v>
      </c>
      <c r="D13" s="95">
        <v>400000</v>
      </c>
      <c r="E13" s="6"/>
      <c r="F13" s="95">
        <v>14035986000</v>
      </c>
      <c r="G13" s="6"/>
      <c r="H13" s="95">
        <v>14700011400</v>
      </c>
      <c r="I13" s="6"/>
      <c r="J13" s="95">
        <v>-664025400</v>
      </c>
      <c r="K13" s="6"/>
      <c r="L13" s="95">
        <v>400000</v>
      </c>
      <c r="M13" s="6"/>
      <c r="N13" s="95">
        <v>14035986000</v>
      </c>
      <c r="O13" s="6"/>
      <c r="P13" s="95">
        <v>12815292600</v>
      </c>
      <c r="Q13" s="6"/>
      <c r="R13" s="95">
        <v>1220693400</v>
      </c>
      <c r="V13" s="49">
        <v>4.36E-2</v>
      </c>
    </row>
    <row r="14" spans="2:28" ht="21.75" customHeight="1" x14ac:dyDescent="0.55000000000000004">
      <c r="B14" s="30" t="s">
        <v>182</v>
      </c>
      <c r="D14" s="95">
        <v>93666</v>
      </c>
      <c r="E14" s="6"/>
      <c r="F14" s="95">
        <v>1722510715</v>
      </c>
      <c r="G14" s="6"/>
      <c r="H14" s="95">
        <v>1385457267</v>
      </c>
      <c r="I14" s="6"/>
      <c r="J14" s="95">
        <v>337053448</v>
      </c>
      <c r="K14" s="6"/>
      <c r="L14" s="95">
        <v>93666</v>
      </c>
      <c r="M14" s="6"/>
      <c r="N14" s="95">
        <v>1722510715</v>
      </c>
      <c r="O14" s="6"/>
      <c r="P14" s="95">
        <v>897567743</v>
      </c>
      <c r="Q14" s="6"/>
      <c r="R14" s="95">
        <v>824942972</v>
      </c>
      <c r="V14" s="49">
        <v>2.8000000000000001E-2</v>
      </c>
    </row>
    <row r="15" spans="2:28" ht="21.75" customHeight="1" x14ac:dyDescent="0.55000000000000004">
      <c r="B15" s="30" t="s">
        <v>156</v>
      </c>
      <c r="D15" s="95">
        <v>106000</v>
      </c>
      <c r="E15" s="6"/>
      <c r="F15" s="95">
        <v>8352624411</v>
      </c>
      <c r="G15" s="6"/>
      <c r="H15" s="95">
        <v>8799390243</v>
      </c>
      <c r="I15" s="6"/>
      <c r="J15" s="95">
        <v>-446765832</v>
      </c>
      <c r="K15" s="6"/>
      <c r="L15" s="95">
        <v>106000</v>
      </c>
      <c r="M15" s="6"/>
      <c r="N15" s="95">
        <v>8352624411</v>
      </c>
      <c r="O15" s="6"/>
      <c r="P15" s="95">
        <v>7659294417</v>
      </c>
      <c r="Q15" s="6"/>
      <c r="R15" s="95">
        <v>693329994</v>
      </c>
      <c r="V15" s="49">
        <v>2.2200000000000001E-2</v>
      </c>
    </row>
    <row r="16" spans="2:28" ht="21.75" customHeight="1" x14ac:dyDescent="0.55000000000000004">
      <c r="B16" s="30" t="s">
        <v>14</v>
      </c>
      <c r="D16" s="95">
        <v>1132075</v>
      </c>
      <c r="E16" s="6"/>
      <c r="F16" s="95">
        <v>7247184150</v>
      </c>
      <c r="G16" s="6"/>
      <c r="H16" s="95">
        <v>7100890060</v>
      </c>
      <c r="I16" s="6"/>
      <c r="J16" s="95">
        <v>146294090</v>
      </c>
      <c r="K16" s="6"/>
      <c r="L16" s="95">
        <v>1132075</v>
      </c>
      <c r="M16" s="6"/>
      <c r="N16" s="95">
        <v>7247184150</v>
      </c>
      <c r="O16" s="6"/>
      <c r="P16" s="95">
        <v>6628247615</v>
      </c>
      <c r="Q16" s="6"/>
      <c r="R16" s="95">
        <v>618936535</v>
      </c>
      <c r="V16" s="49">
        <v>1.9199999999999998E-2</v>
      </c>
    </row>
    <row r="17" spans="2:52" ht="21.75" customHeight="1" x14ac:dyDescent="0.55000000000000004">
      <c r="B17" s="30" t="s">
        <v>196</v>
      </c>
      <c r="D17" s="95">
        <v>310000</v>
      </c>
      <c r="E17" s="6"/>
      <c r="F17" s="95">
        <v>6985885185</v>
      </c>
      <c r="G17" s="6"/>
      <c r="H17" s="95">
        <v>7364916450</v>
      </c>
      <c r="I17" s="6"/>
      <c r="J17" s="95">
        <v>-379031265</v>
      </c>
      <c r="K17" s="6"/>
      <c r="L17" s="95">
        <v>310000</v>
      </c>
      <c r="M17" s="6"/>
      <c r="N17" s="95">
        <v>6985885185</v>
      </c>
      <c r="O17" s="6"/>
      <c r="P17" s="95">
        <v>6425042175</v>
      </c>
      <c r="Q17" s="6"/>
      <c r="R17" s="95">
        <v>560843010</v>
      </c>
      <c r="V17" s="49">
        <v>1.38E-2</v>
      </c>
    </row>
    <row r="18" spans="2:52" ht="21.75" customHeight="1" x14ac:dyDescent="0.55000000000000004">
      <c r="B18" s="30" t="s">
        <v>207</v>
      </c>
      <c r="D18" s="95">
        <v>15600</v>
      </c>
      <c r="E18" s="6"/>
      <c r="F18" s="95">
        <v>15414373638</v>
      </c>
      <c r="G18" s="6"/>
      <c r="H18" s="95">
        <v>14037455250</v>
      </c>
      <c r="I18" s="6"/>
      <c r="J18" s="95">
        <v>1376918388</v>
      </c>
      <c r="K18" s="6"/>
      <c r="L18" s="95">
        <v>15600</v>
      </c>
      <c r="M18" s="6"/>
      <c r="N18" s="95">
        <v>15414373638</v>
      </c>
      <c r="O18" s="6"/>
      <c r="P18" s="95">
        <v>14967613381</v>
      </c>
      <c r="Q18" s="6"/>
      <c r="R18" s="95">
        <v>446760257</v>
      </c>
      <c r="V18" s="49">
        <v>1.32E-2</v>
      </c>
    </row>
    <row r="19" spans="2:52" ht="21.75" customHeight="1" x14ac:dyDescent="0.55000000000000004">
      <c r="B19" s="30" t="s">
        <v>152</v>
      </c>
      <c r="D19" s="95">
        <v>36434</v>
      </c>
      <c r="E19" s="6"/>
      <c r="F19" s="95">
        <v>3288523367</v>
      </c>
      <c r="G19" s="6"/>
      <c r="H19" s="95">
        <v>3531178725</v>
      </c>
      <c r="I19" s="6"/>
      <c r="J19" s="95">
        <v>-242655357</v>
      </c>
      <c r="K19" s="6"/>
      <c r="L19" s="95">
        <v>36434</v>
      </c>
      <c r="M19" s="6"/>
      <c r="N19" s="95">
        <v>3288523367</v>
      </c>
      <c r="O19" s="6"/>
      <c r="P19" s="95">
        <v>2920918607</v>
      </c>
      <c r="Q19" s="6"/>
      <c r="R19" s="95">
        <v>367604760</v>
      </c>
      <c r="V19" s="49">
        <v>1.21E-2</v>
      </c>
    </row>
    <row r="20" spans="2:52" ht="21.75" customHeight="1" x14ac:dyDescent="0.55000000000000004">
      <c r="B20" s="30" t="s">
        <v>186</v>
      </c>
      <c r="D20" s="95">
        <v>22800</v>
      </c>
      <c r="E20" s="6"/>
      <c r="F20" s="95">
        <v>12551541420</v>
      </c>
      <c r="G20" s="6"/>
      <c r="H20" s="95">
        <v>12081809775</v>
      </c>
      <c r="I20" s="6"/>
      <c r="J20" s="95">
        <v>469731645</v>
      </c>
      <c r="K20" s="6"/>
      <c r="L20" s="95">
        <v>22800</v>
      </c>
      <c r="M20" s="6"/>
      <c r="N20" s="95">
        <v>12551541420</v>
      </c>
      <c r="O20" s="6"/>
      <c r="P20" s="95">
        <v>12442289915</v>
      </c>
      <c r="Q20" s="6"/>
      <c r="R20" s="95">
        <v>109251505</v>
      </c>
      <c r="V20" s="49">
        <v>1.14E-2</v>
      </c>
    </row>
    <row r="21" spans="2:52" ht="21.75" customHeight="1" x14ac:dyDescent="0.55000000000000004">
      <c r="B21" s="30" t="s">
        <v>205</v>
      </c>
      <c r="D21" s="95">
        <v>492596</v>
      </c>
      <c r="E21" s="6"/>
      <c r="F21" s="95">
        <v>4563678301</v>
      </c>
      <c r="G21" s="6"/>
      <c r="H21" s="95">
        <v>4367812279</v>
      </c>
      <c r="I21" s="6"/>
      <c r="J21" s="95">
        <v>195866022</v>
      </c>
      <c r="K21" s="6"/>
      <c r="L21" s="95">
        <v>492596</v>
      </c>
      <c r="M21" s="6"/>
      <c r="N21" s="95">
        <v>4563678301</v>
      </c>
      <c r="O21" s="6"/>
      <c r="P21" s="95">
        <v>4460948940</v>
      </c>
      <c r="Q21" s="6"/>
      <c r="R21" s="95">
        <v>102729361</v>
      </c>
      <c r="V21" s="49">
        <v>8.8999999999999999E-3</v>
      </c>
    </row>
    <row r="22" spans="2:52" ht="21.75" customHeight="1" x14ac:dyDescent="0.55000000000000004">
      <c r="B22" s="30" t="s">
        <v>154</v>
      </c>
      <c r="D22" s="95">
        <v>80706</v>
      </c>
      <c r="E22" s="6"/>
      <c r="F22" s="95">
        <v>1168087637</v>
      </c>
      <c r="G22" s="6"/>
      <c r="H22" s="95">
        <v>1301262464</v>
      </c>
      <c r="I22" s="6"/>
      <c r="J22" s="95">
        <v>-133174826</v>
      </c>
      <c r="K22" s="6"/>
      <c r="L22" s="95">
        <v>80706</v>
      </c>
      <c r="M22" s="6"/>
      <c r="N22" s="95">
        <v>1168087637</v>
      </c>
      <c r="O22" s="6"/>
      <c r="P22" s="95">
        <v>1095082160</v>
      </c>
      <c r="Q22" s="6"/>
      <c r="R22" s="95">
        <v>73005477</v>
      </c>
      <c r="V22" s="49">
        <v>8.3999999999999995E-3</v>
      </c>
    </row>
    <row r="23" spans="2:52" ht="21.75" customHeight="1" x14ac:dyDescent="0.55000000000000004">
      <c r="B23" s="30" t="s">
        <v>198</v>
      </c>
      <c r="D23" s="95">
        <v>940</v>
      </c>
      <c r="E23" s="6"/>
      <c r="F23" s="95">
        <v>25957826</v>
      </c>
      <c r="G23" s="6"/>
      <c r="H23" s="95">
        <v>27135179</v>
      </c>
      <c r="I23" s="6"/>
      <c r="J23" s="95">
        <v>-1177352</v>
      </c>
      <c r="K23" s="6"/>
      <c r="L23" s="95">
        <v>940</v>
      </c>
      <c r="M23" s="6"/>
      <c r="N23" s="95">
        <v>25957826</v>
      </c>
      <c r="O23" s="6"/>
      <c r="P23" s="95">
        <v>16753917</v>
      </c>
      <c r="Q23" s="6"/>
      <c r="R23" s="95">
        <v>9203909</v>
      </c>
      <c r="V23" s="49">
        <v>7.9000000000000008E-3</v>
      </c>
    </row>
    <row r="24" spans="2:52" ht="21.75" customHeight="1" x14ac:dyDescent="0.55000000000000004">
      <c r="B24" s="30" t="s">
        <v>160</v>
      </c>
      <c r="D24" s="95">
        <v>600</v>
      </c>
      <c r="E24" s="6"/>
      <c r="F24" s="95">
        <v>599753275</v>
      </c>
      <c r="G24" s="6"/>
      <c r="H24" s="95">
        <v>591888700</v>
      </c>
      <c r="I24" s="6"/>
      <c r="J24" s="95">
        <v>7864575</v>
      </c>
      <c r="K24" s="6"/>
      <c r="L24" s="95">
        <v>600</v>
      </c>
      <c r="M24" s="6"/>
      <c r="N24" s="95">
        <v>599753275</v>
      </c>
      <c r="O24" s="6"/>
      <c r="P24" s="95">
        <v>591888700</v>
      </c>
      <c r="Q24" s="6"/>
      <c r="R24" s="95">
        <v>7864575</v>
      </c>
      <c r="V24" s="49">
        <v>7.7999999999999996E-3</v>
      </c>
    </row>
    <row r="25" spans="2:52" ht="21.75" customHeight="1" x14ac:dyDescent="0.55000000000000004">
      <c r="B25" s="30" t="s">
        <v>13</v>
      </c>
      <c r="D25" s="95">
        <v>933</v>
      </c>
      <c r="E25" s="6"/>
      <c r="F25" s="95">
        <v>5852200</v>
      </c>
      <c r="G25" s="6"/>
      <c r="H25" s="95">
        <v>6557061</v>
      </c>
      <c r="I25" s="6"/>
      <c r="J25" s="95">
        <v>-704860</v>
      </c>
      <c r="K25" s="6"/>
      <c r="L25" s="95">
        <v>933</v>
      </c>
      <c r="M25" s="6"/>
      <c r="N25" s="95">
        <v>5852200</v>
      </c>
      <c r="O25" s="6"/>
      <c r="P25" s="95">
        <v>5796554</v>
      </c>
      <c r="Q25" s="6"/>
      <c r="R25" s="95">
        <v>55646</v>
      </c>
      <c r="V25" s="49">
        <v>6.6E-3</v>
      </c>
    </row>
    <row r="26" spans="2:52" ht="21.75" customHeight="1" x14ac:dyDescent="0.55000000000000004">
      <c r="B26" s="30" t="s">
        <v>226</v>
      </c>
      <c r="D26" s="95">
        <v>71</v>
      </c>
      <c r="E26" s="6"/>
      <c r="F26" s="95">
        <v>928800</v>
      </c>
      <c r="G26" s="6"/>
      <c r="H26" s="95">
        <v>891145</v>
      </c>
      <c r="I26" s="6"/>
      <c r="J26" s="95">
        <v>37655</v>
      </c>
      <c r="K26" s="6"/>
      <c r="L26" s="95">
        <v>71</v>
      </c>
      <c r="M26" s="6"/>
      <c r="N26" s="95">
        <v>928800</v>
      </c>
      <c r="O26" s="6"/>
      <c r="P26" s="95">
        <v>891145</v>
      </c>
      <c r="Q26" s="6"/>
      <c r="R26" s="95">
        <v>37655</v>
      </c>
      <c r="V26" s="49">
        <v>5.1000000000000004E-3</v>
      </c>
    </row>
    <row r="27" spans="2:52" ht="21.75" customHeight="1" x14ac:dyDescent="0.55000000000000004">
      <c r="B27" s="30" t="s">
        <v>153</v>
      </c>
      <c r="D27" s="95">
        <v>1</v>
      </c>
      <c r="E27" s="6"/>
      <c r="F27" s="95">
        <v>11173</v>
      </c>
      <c r="G27" s="6"/>
      <c r="H27" s="95">
        <v>13012</v>
      </c>
      <c r="I27" s="6"/>
      <c r="J27" s="95">
        <v>-1838</v>
      </c>
      <c r="K27" s="6"/>
      <c r="L27" s="95">
        <v>1</v>
      </c>
      <c r="M27" s="6"/>
      <c r="N27" s="95">
        <v>11173</v>
      </c>
      <c r="O27" s="6"/>
      <c r="P27" s="95">
        <v>9701</v>
      </c>
      <c r="Q27" s="6"/>
      <c r="R27" s="95">
        <v>1472</v>
      </c>
      <c r="V27" s="49">
        <v>4.1000000000000003E-3</v>
      </c>
    </row>
    <row r="28" spans="2:52" ht="21.75" customHeight="1" x14ac:dyDescent="0.55000000000000004">
      <c r="B28" s="30" t="s">
        <v>155</v>
      </c>
      <c r="D28" s="95">
        <v>469</v>
      </c>
      <c r="E28" s="6"/>
      <c r="F28" s="95">
        <v>1844790</v>
      </c>
      <c r="G28" s="6"/>
      <c r="H28" s="95">
        <v>1844790</v>
      </c>
      <c r="I28" s="6"/>
      <c r="J28" s="95">
        <v>0</v>
      </c>
      <c r="K28" s="6"/>
      <c r="L28" s="95">
        <v>469</v>
      </c>
      <c r="M28" s="6"/>
      <c r="N28" s="95">
        <v>1844790</v>
      </c>
      <c r="O28" s="6"/>
      <c r="P28" s="95">
        <v>1844790</v>
      </c>
      <c r="Q28" s="6"/>
      <c r="R28" s="95">
        <v>0</v>
      </c>
      <c r="V28" s="49">
        <v>2.7000000000000001E-3</v>
      </c>
    </row>
    <row r="29" spans="2:52" ht="21.75" customHeight="1" x14ac:dyDescent="0.55000000000000004">
      <c r="B29" s="30" t="s">
        <v>101</v>
      </c>
      <c r="D29" s="95">
        <v>10</v>
      </c>
      <c r="E29" s="6"/>
      <c r="F29" s="95">
        <v>6678679</v>
      </c>
      <c r="G29" s="6"/>
      <c r="H29" s="95">
        <v>-479214757</v>
      </c>
      <c r="I29" s="6"/>
      <c r="J29" s="95">
        <v>485893436</v>
      </c>
      <c r="K29" s="6"/>
      <c r="L29" s="95">
        <v>10</v>
      </c>
      <c r="M29" s="6"/>
      <c r="N29" s="95">
        <v>6678679</v>
      </c>
      <c r="O29" s="6"/>
      <c r="P29" s="95">
        <v>6854330</v>
      </c>
      <c r="Q29" s="6"/>
      <c r="R29" s="95">
        <v>-175650</v>
      </c>
      <c r="V29" s="49">
        <v>1.6999999999999999E-3</v>
      </c>
    </row>
    <row r="30" spans="2:52" ht="21.75" customHeight="1" x14ac:dyDescent="0.55000000000000004">
      <c r="B30" s="30" t="s">
        <v>221</v>
      </c>
      <c r="D30" s="95">
        <v>200</v>
      </c>
      <c r="E30" s="6"/>
      <c r="F30" s="95">
        <v>163954277</v>
      </c>
      <c r="G30" s="6"/>
      <c r="H30" s="95">
        <v>172968643</v>
      </c>
      <c r="I30" s="6"/>
      <c r="J30" s="95">
        <v>-9014365</v>
      </c>
      <c r="K30" s="6"/>
      <c r="L30" s="95">
        <v>200</v>
      </c>
      <c r="M30" s="6"/>
      <c r="N30" s="95">
        <v>163954277</v>
      </c>
      <c r="O30" s="6"/>
      <c r="P30" s="95">
        <v>172024168</v>
      </c>
      <c r="Q30" s="6"/>
      <c r="R30" s="95">
        <v>-8069890</v>
      </c>
      <c r="V30" s="49">
        <v>1.4E-3</v>
      </c>
    </row>
    <row r="31" spans="2:52" ht="21.75" customHeight="1" x14ac:dyDescent="0.55000000000000004">
      <c r="B31" s="30" t="s">
        <v>217</v>
      </c>
      <c r="D31" s="95">
        <v>1000</v>
      </c>
      <c r="E31" s="6"/>
      <c r="F31" s="95">
        <v>851178695</v>
      </c>
      <c r="G31" s="6"/>
      <c r="H31" s="95">
        <v>904665999</v>
      </c>
      <c r="I31" s="6"/>
      <c r="J31" s="95">
        <v>-53487303</v>
      </c>
      <c r="K31" s="6"/>
      <c r="L31" s="95">
        <v>1000</v>
      </c>
      <c r="M31" s="6"/>
      <c r="N31" s="95">
        <v>851178695</v>
      </c>
      <c r="O31" s="6"/>
      <c r="P31" s="95">
        <v>894783145</v>
      </c>
      <c r="Q31" s="6"/>
      <c r="R31" s="95">
        <v>-43604449</v>
      </c>
      <c r="V31" s="49">
        <v>6.9999999999999999E-4</v>
      </c>
      <c r="AJ31" s="30"/>
      <c r="AL31" s="95"/>
      <c r="AM31" s="6"/>
      <c r="AN31" s="95"/>
      <c r="AO31" s="6"/>
      <c r="AP31" s="95"/>
      <c r="AQ31" s="6"/>
      <c r="AR31" s="95"/>
      <c r="AS31" s="6"/>
      <c r="AT31" s="95"/>
      <c r="AU31" s="6"/>
      <c r="AV31" s="95"/>
      <c r="AW31" s="6"/>
      <c r="AX31" s="95"/>
      <c r="AY31" s="6"/>
      <c r="AZ31" s="95"/>
    </row>
    <row r="32" spans="2:52" ht="21.75" customHeight="1" x14ac:dyDescent="0.55000000000000004">
      <c r="B32" s="30" t="s">
        <v>103</v>
      </c>
      <c r="D32" s="95">
        <v>1700</v>
      </c>
      <c r="E32" s="6"/>
      <c r="F32" s="95">
        <v>1099685345</v>
      </c>
      <c r="G32" s="6"/>
      <c r="H32" s="95">
        <v>1166634509</v>
      </c>
      <c r="I32" s="6"/>
      <c r="J32" s="95">
        <v>-66949163</v>
      </c>
      <c r="K32" s="6"/>
      <c r="L32" s="95">
        <v>1700</v>
      </c>
      <c r="M32" s="6"/>
      <c r="N32" s="95">
        <v>1099685345</v>
      </c>
      <c r="O32" s="6"/>
      <c r="P32" s="95">
        <v>1144618026</v>
      </c>
      <c r="Q32" s="6"/>
      <c r="R32" s="95">
        <v>-44932680</v>
      </c>
      <c r="V32" s="49">
        <v>0</v>
      </c>
      <c r="AJ32" s="30"/>
      <c r="AL32" s="95"/>
      <c r="AM32" s="6"/>
      <c r="AN32" s="95"/>
      <c r="AO32" s="6"/>
      <c r="AP32" s="95"/>
      <c r="AQ32" s="6"/>
      <c r="AR32" s="95"/>
      <c r="AS32" s="6"/>
      <c r="AT32" s="95"/>
      <c r="AU32" s="6"/>
      <c r="AV32" s="95"/>
      <c r="AW32" s="6"/>
      <c r="AX32" s="95"/>
      <c r="AY32" s="6"/>
      <c r="AZ32" s="95"/>
    </row>
    <row r="33" spans="2:52" ht="21.75" customHeight="1" x14ac:dyDescent="0.55000000000000004">
      <c r="B33" s="30" t="s">
        <v>189</v>
      </c>
      <c r="D33" s="95">
        <v>5000</v>
      </c>
      <c r="E33" s="6"/>
      <c r="F33" s="95">
        <v>4143523850</v>
      </c>
      <c r="G33" s="6"/>
      <c r="H33" s="95">
        <v>3949284062</v>
      </c>
      <c r="I33" s="6"/>
      <c r="J33" s="95">
        <v>194239788</v>
      </c>
      <c r="K33" s="6"/>
      <c r="L33" s="95">
        <v>5000</v>
      </c>
      <c r="M33" s="6"/>
      <c r="N33" s="95">
        <v>4143523850</v>
      </c>
      <c r="O33" s="6"/>
      <c r="P33" s="95">
        <v>4227403644</v>
      </c>
      <c r="Q33" s="6"/>
      <c r="R33" s="95">
        <v>-83879793</v>
      </c>
      <c r="V33" s="49"/>
      <c r="AJ33" s="30"/>
      <c r="AL33" s="95"/>
      <c r="AM33" s="6"/>
      <c r="AN33" s="95"/>
      <c r="AO33" s="6"/>
      <c r="AP33" s="95"/>
      <c r="AQ33" s="6"/>
      <c r="AR33" s="95"/>
      <c r="AS33" s="6"/>
      <c r="AT33" s="95"/>
      <c r="AU33" s="6"/>
      <c r="AV33" s="95"/>
      <c r="AW33" s="6"/>
      <c r="AX33" s="95"/>
      <c r="AY33" s="6"/>
      <c r="AZ33" s="95"/>
    </row>
    <row r="34" spans="2:52" ht="21.75" customHeight="1" x14ac:dyDescent="0.55000000000000004">
      <c r="B34" s="30" t="s">
        <v>151</v>
      </c>
      <c r="D34" s="95">
        <v>4000</v>
      </c>
      <c r="E34" s="6"/>
      <c r="F34" s="95">
        <v>2483361809</v>
      </c>
      <c r="G34" s="6"/>
      <c r="H34" s="95">
        <v>2399565000</v>
      </c>
      <c r="I34" s="6"/>
      <c r="J34" s="95">
        <v>83796809</v>
      </c>
      <c r="K34" s="6"/>
      <c r="L34" s="95">
        <v>4000</v>
      </c>
      <c r="M34" s="6"/>
      <c r="N34" s="95">
        <v>2483361809</v>
      </c>
      <c r="O34" s="6"/>
      <c r="P34" s="95">
        <v>2576372947</v>
      </c>
      <c r="Q34" s="6"/>
      <c r="R34" s="95">
        <v>-93011137</v>
      </c>
      <c r="V34" s="49"/>
      <c r="AJ34" s="30"/>
      <c r="AL34" s="95"/>
      <c r="AM34" s="6"/>
      <c r="AN34" s="95"/>
      <c r="AO34" s="6"/>
      <c r="AP34" s="95"/>
      <c r="AQ34" s="6"/>
      <c r="AR34" s="95"/>
      <c r="AS34" s="6"/>
      <c r="AT34" s="95"/>
      <c r="AU34" s="6"/>
      <c r="AV34" s="95"/>
      <c r="AW34" s="6"/>
      <c r="AX34" s="95"/>
      <c r="AY34" s="6"/>
      <c r="AZ34" s="95"/>
    </row>
    <row r="35" spans="2:52" ht="21.75" customHeight="1" x14ac:dyDescent="0.55000000000000004">
      <c r="B35" s="30" t="s">
        <v>162</v>
      </c>
      <c r="D35" s="95">
        <v>7200</v>
      </c>
      <c r="E35" s="6"/>
      <c r="F35" s="95">
        <v>6355022343</v>
      </c>
      <c r="G35" s="6"/>
      <c r="H35" s="95">
        <v>6478825500</v>
      </c>
      <c r="I35" s="6"/>
      <c r="J35" s="95">
        <v>-123803156</v>
      </c>
      <c r="K35" s="6"/>
      <c r="L35" s="95">
        <v>7200</v>
      </c>
      <c r="M35" s="6"/>
      <c r="N35" s="95">
        <v>6355022343</v>
      </c>
      <c r="O35" s="6"/>
      <c r="P35" s="95">
        <v>6478825500</v>
      </c>
      <c r="Q35" s="6"/>
      <c r="R35" s="95">
        <v>-123803156</v>
      </c>
      <c r="V35" s="49"/>
      <c r="AJ35" s="30"/>
      <c r="AL35" s="95"/>
      <c r="AM35" s="6"/>
      <c r="AN35" s="95"/>
      <c r="AO35" s="6"/>
      <c r="AP35" s="95"/>
      <c r="AQ35" s="6"/>
      <c r="AR35" s="95"/>
      <c r="AS35" s="6"/>
      <c r="AT35" s="95"/>
      <c r="AU35" s="6"/>
      <c r="AV35" s="95"/>
      <c r="AW35" s="6"/>
      <c r="AX35" s="95"/>
      <c r="AY35" s="6"/>
      <c r="AZ35" s="95"/>
    </row>
    <row r="36" spans="2:52" ht="21.75" customHeight="1" x14ac:dyDescent="0.55000000000000004">
      <c r="B36" s="30" t="s">
        <v>104</v>
      </c>
      <c r="D36" s="95">
        <v>8000</v>
      </c>
      <c r="E36" s="6"/>
      <c r="F36" s="95">
        <v>7398658750</v>
      </c>
      <c r="G36" s="6"/>
      <c r="H36" s="95">
        <v>7278680500</v>
      </c>
      <c r="I36" s="6"/>
      <c r="J36" s="95">
        <v>119978250</v>
      </c>
      <c r="K36" s="6"/>
      <c r="L36" s="95">
        <v>8000</v>
      </c>
      <c r="M36" s="6"/>
      <c r="N36" s="95">
        <v>7398658750</v>
      </c>
      <c r="O36" s="6"/>
      <c r="P36" s="95">
        <v>7598622500</v>
      </c>
      <c r="Q36" s="6"/>
      <c r="R36" s="95">
        <v>-199963750</v>
      </c>
      <c r="V36" s="49"/>
      <c r="AJ36" s="30"/>
      <c r="AL36" s="95"/>
      <c r="AM36" s="6"/>
      <c r="AN36" s="95"/>
      <c r="AO36" s="6"/>
      <c r="AP36" s="95"/>
      <c r="AQ36" s="6"/>
      <c r="AR36" s="95"/>
      <c r="AS36" s="6"/>
      <c r="AT36" s="95"/>
      <c r="AU36" s="6"/>
      <c r="AV36" s="95"/>
      <c r="AW36" s="6"/>
      <c r="AX36" s="95"/>
      <c r="AY36" s="6"/>
      <c r="AZ36" s="95"/>
    </row>
    <row r="37" spans="2:52" ht="21.75" customHeight="1" x14ac:dyDescent="0.55000000000000004">
      <c r="B37" s="30" t="s">
        <v>199</v>
      </c>
      <c r="D37" s="95">
        <v>6600</v>
      </c>
      <c r="E37" s="6"/>
      <c r="F37" s="95">
        <v>5730579344</v>
      </c>
      <c r="G37" s="6"/>
      <c r="H37" s="95">
        <v>5477007112</v>
      </c>
      <c r="I37" s="6"/>
      <c r="J37" s="95">
        <v>253572232</v>
      </c>
      <c r="K37" s="6"/>
      <c r="L37" s="95">
        <v>6600</v>
      </c>
      <c r="M37" s="6"/>
      <c r="N37" s="95">
        <v>5730579344</v>
      </c>
      <c r="O37" s="6"/>
      <c r="P37" s="95">
        <v>5996990494</v>
      </c>
      <c r="Q37" s="6"/>
      <c r="R37" s="95">
        <v>-266411149</v>
      </c>
      <c r="V37" s="49"/>
      <c r="AJ37" s="30"/>
      <c r="AL37" s="95"/>
      <c r="AM37" s="6"/>
      <c r="AN37" s="95"/>
      <c r="AO37" s="6"/>
      <c r="AP37" s="95"/>
      <c r="AQ37" s="6"/>
      <c r="AR37" s="95"/>
      <c r="AS37" s="6"/>
      <c r="AT37" s="95"/>
      <c r="AU37" s="6"/>
      <c r="AV37" s="95"/>
      <c r="AW37" s="6"/>
      <c r="AX37" s="95"/>
      <c r="AY37" s="6"/>
      <c r="AZ37" s="95"/>
    </row>
    <row r="38" spans="2:52" ht="21.75" customHeight="1" x14ac:dyDescent="0.55000000000000004">
      <c r="B38" s="30" t="s">
        <v>195</v>
      </c>
      <c r="D38" s="95">
        <v>41000</v>
      </c>
      <c r="E38" s="6"/>
      <c r="F38" s="95">
        <v>7334051197</v>
      </c>
      <c r="G38" s="6"/>
      <c r="H38" s="95">
        <v>7792556760</v>
      </c>
      <c r="I38" s="6"/>
      <c r="J38" s="95">
        <v>-458505562</v>
      </c>
      <c r="K38" s="6"/>
      <c r="L38" s="95">
        <v>41000</v>
      </c>
      <c r="M38" s="6"/>
      <c r="N38" s="95">
        <v>7334051197</v>
      </c>
      <c r="O38" s="6"/>
      <c r="P38" s="95">
        <v>7601003325</v>
      </c>
      <c r="Q38" s="6"/>
      <c r="R38" s="95">
        <v>-266952127</v>
      </c>
      <c r="V38" s="49">
        <v>0</v>
      </c>
      <c r="AJ38" s="30"/>
      <c r="AL38" s="95"/>
      <c r="AM38" s="6"/>
      <c r="AN38" s="95"/>
      <c r="AO38" s="6"/>
      <c r="AP38" s="95"/>
      <c r="AQ38" s="6"/>
      <c r="AR38" s="95"/>
      <c r="AS38" s="6"/>
      <c r="AT38" s="95"/>
      <c r="AU38" s="6"/>
      <c r="AV38" s="95"/>
      <c r="AW38" s="6"/>
      <c r="AX38" s="95"/>
      <c r="AY38" s="6"/>
      <c r="AZ38" s="95"/>
    </row>
    <row r="39" spans="2:52" ht="21.75" customHeight="1" x14ac:dyDescent="0.55000000000000004">
      <c r="B39" s="30" t="s">
        <v>157</v>
      </c>
      <c r="D39" s="95">
        <v>41100</v>
      </c>
      <c r="E39" s="6"/>
      <c r="F39" s="95">
        <v>36216508567</v>
      </c>
      <c r="G39" s="6"/>
      <c r="H39" s="95">
        <v>35216315885</v>
      </c>
      <c r="I39" s="6"/>
      <c r="J39" s="95">
        <v>1000192682</v>
      </c>
      <c r="K39" s="6"/>
      <c r="L39" s="95">
        <v>41100</v>
      </c>
      <c r="M39" s="6"/>
      <c r="N39" s="95">
        <v>36216508567</v>
      </c>
      <c r="O39" s="6"/>
      <c r="P39" s="95">
        <v>36572370056</v>
      </c>
      <c r="Q39" s="6"/>
      <c r="R39" s="95">
        <v>-355861488</v>
      </c>
      <c r="V39" s="49"/>
      <c r="AJ39" s="30"/>
      <c r="AL39" s="95"/>
      <c r="AM39" s="6"/>
      <c r="AN39" s="95"/>
      <c r="AO39" s="6"/>
      <c r="AP39" s="95"/>
      <c r="AQ39" s="6"/>
      <c r="AR39" s="95"/>
      <c r="AS39" s="6"/>
      <c r="AT39" s="95"/>
      <c r="AU39" s="6"/>
      <c r="AV39" s="95"/>
      <c r="AW39" s="6"/>
      <c r="AX39" s="95"/>
      <c r="AY39" s="6"/>
      <c r="AZ39" s="95"/>
    </row>
    <row r="40" spans="2:52" ht="21.75" customHeight="1" x14ac:dyDescent="0.55000000000000004">
      <c r="B40" s="30" t="s">
        <v>99</v>
      </c>
      <c r="D40" s="95">
        <v>14491</v>
      </c>
      <c r="E40" s="6"/>
      <c r="F40" s="95">
        <v>10298973376</v>
      </c>
      <c r="G40" s="6"/>
      <c r="H40" s="95">
        <v>9852093984</v>
      </c>
      <c r="I40" s="6"/>
      <c r="J40" s="95">
        <v>446879392</v>
      </c>
      <c r="K40" s="6"/>
      <c r="L40" s="95">
        <v>14491</v>
      </c>
      <c r="M40" s="6"/>
      <c r="N40" s="95">
        <v>10298973376</v>
      </c>
      <c r="O40" s="6"/>
      <c r="P40" s="95">
        <v>10670687087</v>
      </c>
      <c r="Q40" s="6"/>
      <c r="R40" s="95">
        <v>-371713710</v>
      </c>
      <c r="V40" s="49"/>
      <c r="AJ40" s="30"/>
      <c r="AL40" s="95"/>
      <c r="AM40" s="6"/>
      <c r="AN40" s="95"/>
      <c r="AO40" s="6"/>
      <c r="AP40" s="95"/>
      <c r="AQ40" s="6"/>
      <c r="AR40" s="95"/>
      <c r="AS40" s="6"/>
      <c r="AT40" s="95"/>
      <c r="AU40" s="6"/>
      <c r="AV40" s="95"/>
      <c r="AW40" s="6"/>
      <c r="AX40" s="95"/>
      <c r="AY40" s="6"/>
      <c r="AZ40" s="95"/>
    </row>
    <row r="41" spans="2:52" ht="21.75" customHeight="1" x14ac:dyDescent="0.55000000000000004">
      <c r="B41" s="30" t="s">
        <v>206</v>
      </c>
      <c r="D41" s="95">
        <v>509000</v>
      </c>
      <c r="E41" s="6"/>
      <c r="F41" s="95">
        <v>11480492200</v>
      </c>
      <c r="G41" s="6"/>
      <c r="H41" s="95">
        <v>13610632005</v>
      </c>
      <c r="I41" s="6"/>
      <c r="J41" s="95">
        <v>-2130139804</v>
      </c>
      <c r="K41" s="6"/>
      <c r="L41" s="95">
        <v>509000</v>
      </c>
      <c r="M41" s="6"/>
      <c r="N41" s="95">
        <v>11480492200</v>
      </c>
      <c r="O41" s="6"/>
      <c r="P41" s="95">
        <v>12303484363</v>
      </c>
      <c r="Q41" s="6"/>
      <c r="R41" s="95">
        <v>-822992162</v>
      </c>
      <c r="V41" s="49">
        <v>0</v>
      </c>
      <c r="AJ41" s="30"/>
      <c r="AL41" s="95"/>
      <c r="AM41" s="6"/>
      <c r="AN41" s="95"/>
      <c r="AO41" s="6"/>
      <c r="AP41" s="95"/>
      <c r="AQ41" s="6"/>
      <c r="AR41" s="95"/>
      <c r="AS41" s="6"/>
      <c r="AT41" s="95"/>
      <c r="AU41" s="6"/>
      <c r="AV41" s="95"/>
      <c r="AW41" s="6"/>
      <c r="AX41" s="95"/>
      <c r="AY41" s="6"/>
      <c r="AZ41" s="95"/>
    </row>
    <row r="42" spans="2:52" ht="21.75" customHeight="1" x14ac:dyDescent="0.55000000000000004">
      <c r="D42" s="95"/>
      <c r="E42" s="6"/>
      <c r="F42" s="95"/>
      <c r="G42" s="6"/>
      <c r="H42" s="95"/>
      <c r="I42" s="6"/>
      <c r="J42" s="95"/>
      <c r="K42" s="6"/>
      <c r="L42" s="95">
        <v>0</v>
      </c>
      <c r="M42" s="6"/>
      <c r="N42" s="95"/>
      <c r="O42" s="6"/>
      <c r="P42" s="95"/>
      <c r="Q42" s="6"/>
      <c r="R42" s="95"/>
      <c r="V42" s="49">
        <v>-2.8E-3</v>
      </c>
      <c r="AJ42" s="30"/>
      <c r="AL42" s="95"/>
      <c r="AM42" s="6"/>
      <c r="AN42" s="95"/>
      <c r="AO42" s="6"/>
      <c r="AP42" s="95"/>
      <c r="AQ42" s="6"/>
      <c r="AR42" s="95"/>
      <c r="AS42" s="6"/>
      <c r="AT42" s="95"/>
      <c r="AU42" s="6"/>
      <c r="AV42" s="95"/>
      <c r="AW42" s="6"/>
      <c r="AX42" s="95"/>
      <c r="AY42" s="6"/>
      <c r="AZ42" s="95"/>
    </row>
    <row r="43" spans="2:52" ht="21.75" thickBot="1" x14ac:dyDescent="0.6">
      <c r="B43" s="47" t="s">
        <v>84</v>
      </c>
      <c r="D43" s="96">
        <f>SUM(D10:D41)</f>
        <v>4436292</v>
      </c>
      <c r="E43" s="6"/>
      <c r="F43" s="96">
        <f>SUM(F10:F41)</f>
        <v>229772100651</v>
      </c>
      <c r="G43" s="6"/>
      <c r="H43" s="96">
        <f>SUM(H10:H41)</f>
        <v>226713665195</v>
      </c>
      <c r="I43" s="6"/>
      <c r="J43" s="96">
        <f>SUM(J10:J41)</f>
        <v>3058435467</v>
      </c>
      <c r="K43" s="6"/>
      <c r="L43" s="96">
        <f>SUM(L10:L42)</f>
        <v>4436292</v>
      </c>
      <c r="M43" s="6"/>
      <c r="N43" s="96">
        <f>SUM(N10:N41)</f>
        <v>229772100651</v>
      </c>
      <c r="O43" s="6"/>
      <c r="P43" s="96">
        <f>SUM(P10:P41)</f>
        <v>221364187131</v>
      </c>
      <c r="Q43" s="6"/>
      <c r="R43" s="96">
        <f>SUM(R10:R41)</f>
        <v>8407913532</v>
      </c>
      <c r="V43" s="49">
        <v>-6.1000000000000004E-3</v>
      </c>
      <c r="AJ43" s="30"/>
      <c r="AL43" s="95"/>
      <c r="AM43" s="6"/>
      <c r="AN43" s="95"/>
      <c r="AO43" s="6"/>
      <c r="AP43" s="95"/>
      <c r="AQ43" s="6"/>
      <c r="AR43" s="95"/>
      <c r="AS43" s="6"/>
      <c r="AT43" s="95"/>
      <c r="AU43" s="6"/>
      <c r="AV43" s="95"/>
      <c r="AW43" s="6"/>
      <c r="AX43" s="95"/>
      <c r="AY43" s="6"/>
      <c r="AZ43" s="95"/>
    </row>
    <row r="44" spans="2:52" ht="21.75" thickTop="1" x14ac:dyDescent="0.55000000000000004">
      <c r="AJ44" s="30"/>
      <c r="AL44" s="95"/>
      <c r="AM44" s="6"/>
      <c r="AN44" s="95"/>
      <c r="AO44" s="6"/>
      <c r="AP44" s="95"/>
      <c r="AQ44" s="6"/>
      <c r="AR44" s="95"/>
      <c r="AS44" s="6"/>
      <c r="AT44" s="95"/>
      <c r="AU44" s="6"/>
      <c r="AV44" s="95"/>
      <c r="AW44" s="6"/>
      <c r="AX44" s="95"/>
      <c r="AY44" s="6"/>
      <c r="AZ44" s="95"/>
    </row>
    <row r="45" spans="2:52" ht="30" x14ac:dyDescent="0.75">
      <c r="J45" s="60">
        <v>12</v>
      </c>
      <c r="L45" s="29"/>
      <c r="V45" s="4">
        <f>SUM(V10:V43)</f>
        <v>0.38339999999999996</v>
      </c>
      <c r="AJ45" s="30"/>
      <c r="AL45" s="95"/>
      <c r="AM45" s="6"/>
      <c r="AN45" s="95"/>
      <c r="AO45" s="6"/>
      <c r="AP45" s="95"/>
      <c r="AQ45" s="6"/>
      <c r="AR45" s="95"/>
      <c r="AS45" s="6"/>
      <c r="AT45" s="95"/>
      <c r="AU45" s="6"/>
      <c r="AV45" s="95"/>
      <c r="AW45" s="6"/>
      <c r="AX45" s="95"/>
      <c r="AY45" s="6"/>
      <c r="AZ45" s="95"/>
    </row>
    <row r="46" spans="2:52" x14ac:dyDescent="0.55000000000000004">
      <c r="AJ46" s="30"/>
      <c r="AL46" s="95"/>
      <c r="AM46" s="6"/>
      <c r="AN46" s="95"/>
      <c r="AO46" s="6"/>
      <c r="AP46" s="95"/>
      <c r="AQ46" s="6"/>
      <c r="AR46" s="95"/>
      <c r="AS46" s="6"/>
      <c r="AT46" s="95"/>
      <c r="AU46" s="6"/>
      <c r="AV46" s="95"/>
      <c r="AW46" s="6"/>
      <c r="AX46" s="95"/>
      <c r="AY46" s="6"/>
      <c r="AZ46" s="95"/>
    </row>
    <row r="47" spans="2:52" x14ac:dyDescent="0.55000000000000004">
      <c r="AJ47" s="30"/>
      <c r="AL47" s="95"/>
      <c r="AM47" s="6"/>
      <c r="AN47" s="95"/>
      <c r="AO47" s="6"/>
      <c r="AP47" s="95"/>
      <c r="AQ47" s="6"/>
      <c r="AR47" s="95"/>
      <c r="AS47" s="6"/>
      <c r="AT47" s="95"/>
      <c r="AU47" s="6"/>
      <c r="AV47" s="95"/>
      <c r="AW47" s="6"/>
      <c r="AX47" s="95"/>
      <c r="AY47" s="6"/>
      <c r="AZ47" s="95"/>
    </row>
    <row r="48" spans="2:52" x14ac:dyDescent="0.55000000000000004">
      <c r="AJ48" s="30"/>
      <c r="AL48" s="95"/>
      <c r="AM48" s="6"/>
      <c r="AN48" s="95"/>
      <c r="AO48" s="6"/>
      <c r="AP48" s="95"/>
      <c r="AQ48" s="6"/>
      <c r="AR48" s="95"/>
      <c r="AS48" s="6"/>
      <c r="AT48" s="95"/>
      <c r="AU48" s="6"/>
      <c r="AV48" s="95"/>
      <c r="AW48" s="6"/>
      <c r="AX48" s="95"/>
      <c r="AY48" s="6"/>
      <c r="AZ48" s="95"/>
    </row>
    <row r="49" spans="36:52" x14ac:dyDescent="0.55000000000000004">
      <c r="AJ49" s="30"/>
      <c r="AL49" s="95"/>
      <c r="AM49" s="6"/>
      <c r="AN49" s="95"/>
      <c r="AO49" s="6"/>
      <c r="AP49" s="95"/>
      <c r="AQ49" s="6"/>
      <c r="AR49" s="95"/>
      <c r="AS49" s="6"/>
      <c r="AT49" s="95"/>
      <c r="AU49" s="6"/>
      <c r="AV49" s="95"/>
      <c r="AW49" s="6"/>
      <c r="AX49" s="95"/>
      <c r="AY49" s="6"/>
      <c r="AZ49" s="95"/>
    </row>
    <row r="50" spans="36:52" x14ac:dyDescent="0.55000000000000004">
      <c r="AJ50" s="30"/>
      <c r="AL50" s="95"/>
      <c r="AM50" s="6"/>
      <c r="AN50" s="95"/>
      <c r="AO50" s="6"/>
      <c r="AP50" s="95"/>
      <c r="AQ50" s="6"/>
      <c r="AR50" s="95"/>
      <c r="AS50" s="6"/>
      <c r="AT50" s="95"/>
      <c r="AU50" s="6"/>
      <c r="AV50" s="95"/>
      <c r="AW50" s="6"/>
      <c r="AX50" s="95"/>
      <c r="AY50" s="6"/>
      <c r="AZ50" s="95"/>
    </row>
    <row r="51" spans="36:52" x14ac:dyDescent="0.55000000000000004">
      <c r="AJ51" s="30"/>
      <c r="AL51" s="95"/>
      <c r="AM51" s="6"/>
      <c r="AN51" s="95"/>
      <c r="AO51" s="6"/>
      <c r="AP51" s="95"/>
      <c r="AQ51" s="6"/>
      <c r="AR51" s="95"/>
      <c r="AS51" s="6"/>
      <c r="AT51" s="95"/>
      <c r="AU51" s="6"/>
      <c r="AV51" s="95"/>
      <c r="AW51" s="6"/>
      <c r="AX51" s="95"/>
      <c r="AY51" s="6"/>
      <c r="AZ51" s="95"/>
    </row>
    <row r="52" spans="36:52" x14ac:dyDescent="0.55000000000000004">
      <c r="AJ52" s="30"/>
      <c r="AL52" s="95"/>
      <c r="AM52" s="6"/>
      <c r="AN52" s="95"/>
      <c r="AO52" s="6"/>
      <c r="AP52" s="95"/>
      <c r="AQ52" s="6"/>
      <c r="AR52" s="95"/>
      <c r="AS52" s="6"/>
      <c r="AT52" s="95"/>
      <c r="AU52" s="6"/>
      <c r="AV52" s="95"/>
      <c r="AW52" s="6"/>
      <c r="AX52" s="95"/>
      <c r="AY52" s="6"/>
      <c r="AZ52" s="95"/>
    </row>
    <row r="53" spans="36:52" x14ac:dyDescent="0.55000000000000004">
      <c r="AJ53" s="30"/>
      <c r="AL53" s="95"/>
      <c r="AM53" s="6"/>
      <c r="AN53" s="95"/>
      <c r="AO53" s="6"/>
      <c r="AP53" s="95"/>
      <c r="AQ53" s="6"/>
      <c r="AR53" s="95"/>
      <c r="AS53" s="6"/>
      <c r="AT53" s="95"/>
      <c r="AU53" s="6"/>
      <c r="AV53" s="95"/>
      <c r="AW53" s="6"/>
      <c r="AX53" s="95"/>
      <c r="AY53" s="6"/>
      <c r="AZ53" s="95"/>
    </row>
    <row r="54" spans="36:52" x14ac:dyDescent="0.55000000000000004">
      <c r="AJ54" s="30"/>
      <c r="AL54" s="95"/>
      <c r="AM54" s="6"/>
      <c r="AN54" s="95"/>
      <c r="AO54" s="6"/>
      <c r="AP54" s="95"/>
      <c r="AQ54" s="6"/>
      <c r="AR54" s="95"/>
      <c r="AS54" s="6"/>
      <c r="AT54" s="95"/>
      <c r="AU54" s="6"/>
      <c r="AV54" s="95"/>
      <c r="AW54" s="6"/>
      <c r="AX54" s="95"/>
      <c r="AY54" s="6"/>
      <c r="AZ54" s="95"/>
    </row>
    <row r="55" spans="36:52" x14ac:dyDescent="0.55000000000000004">
      <c r="AJ55" s="30"/>
      <c r="AL55" s="95"/>
      <c r="AM55" s="6"/>
      <c r="AN55" s="95"/>
      <c r="AO55" s="6"/>
      <c r="AP55" s="95"/>
      <c r="AQ55" s="6"/>
      <c r="AR55" s="95"/>
      <c r="AS55" s="6"/>
      <c r="AT55" s="95"/>
      <c r="AU55" s="6"/>
      <c r="AV55" s="95"/>
      <c r="AW55" s="6"/>
      <c r="AX55" s="95"/>
      <c r="AY55" s="6"/>
      <c r="AZ55" s="95"/>
    </row>
    <row r="56" spans="36:52" x14ac:dyDescent="0.55000000000000004">
      <c r="AJ56" s="30"/>
      <c r="AL56" s="95"/>
      <c r="AM56" s="6"/>
      <c r="AN56" s="95"/>
      <c r="AO56" s="6"/>
      <c r="AP56" s="95"/>
      <c r="AQ56" s="6"/>
      <c r="AR56" s="95"/>
      <c r="AS56" s="6"/>
      <c r="AT56" s="95"/>
      <c r="AU56" s="6"/>
      <c r="AV56" s="95"/>
      <c r="AW56" s="6"/>
      <c r="AX56" s="95"/>
      <c r="AY56" s="6"/>
      <c r="AZ56" s="95"/>
    </row>
    <row r="57" spans="36:52" x14ac:dyDescent="0.55000000000000004">
      <c r="AJ57" s="30"/>
      <c r="AL57" s="95"/>
      <c r="AM57" s="6"/>
      <c r="AN57" s="95"/>
      <c r="AO57" s="6"/>
      <c r="AP57" s="95"/>
      <c r="AQ57" s="6"/>
      <c r="AR57" s="95"/>
      <c r="AS57" s="6"/>
      <c r="AT57" s="95"/>
      <c r="AU57" s="6"/>
      <c r="AV57" s="95"/>
      <c r="AW57" s="6"/>
      <c r="AX57" s="95"/>
      <c r="AY57" s="6"/>
      <c r="AZ57" s="95"/>
    </row>
    <row r="58" spans="36:52" x14ac:dyDescent="0.55000000000000004">
      <c r="AJ58" s="30"/>
      <c r="AL58" s="95"/>
      <c r="AM58" s="6"/>
      <c r="AN58" s="95"/>
      <c r="AO58" s="6"/>
      <c r="AP58" s="95"/>
      <c r="AQ58" s="6"/>
      <c r="AR58" s="95"/>
      <c r="AS58" s="6"/>
      <c r="AT58" s="95"/>
      <c r="AU58" s="6"/>
      <c r="AV58" s="95"/>
      <c r="AW58" s="6"/>
      <c r="AX58" s="95"/>
      <c r="AY58" s="6"/>
      <c r="AZ58" s="95"/>
    </row>
  </sheetData>
  <sortState xmlns:xlrd2="http://schemas.microsoft.com/office/spreadsheetml/2017/richdata2" ref="B10:R41">
    <sortCondition descending="1" ref="R10:R4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23"/>
  <sheetViews>
    <sheetView rightToLeft="1" view="pageBreakPreview" zoomScale="70" zoomScaleNormal="85" zoomScaleSheetLayoutView="70" workbookViewId="0">
      <selection activeCell="R22" sqref="R2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3" t="s">
        <v>124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2:28" ht="30" x14ac:dyDescent="0.55000000000000004">
      <c r="B3" s="143" t="s">
        <v>48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</row>
    <row r="4" spans="2:28" ht="30" x14ac:dyDescent="0.55000000000000004">
      <c r="B4" s="143" t="s">
        <v>224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</row>
    <row r="6" spans="2:28" ht="30" x14ac:dyDescent="0.55000000000000004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3" t="s">
        <v>1</v>
      </c>
      <c r="D8" s="143" t="s">
        <v>50</v>
      </c>
      <c r="E8" s="143" t="s">
        <v>50</v>
      </c>
      <c r="F8" s="143" t="s">
        <v>50</v>
      </c>
      <c r="G8" s="143" t="s">
        <v>50</v>
      </c>
      <c r="H8" s="143" t="s">
        <v>50</v>
      </c>
      <c r="I8" s="143" t="s">
        <v>50</v>
      </c>
      <c r="J8" s="143" t="s">
        <v>50</v>
      </c>
      <c r="L8" s="143" t="s">
        <v>51</v>
      </c>
      <c r="M8" s="143" t="s">
        <v>51</v>
      </c>
      <c r="N8" s="143" t="s">
        <v>51</v>
      </c>
      <c r="O8" s="143" t="s">
        <v>51</v>
      </c>
      <c r="P8" s="143" t="s">
        <v>51</v>
      </c>
      <c r="Q8" s="143" t="s">
        <v>51</v>
      </c>
      <c r="R8" s="143" t="s">
        <v>51</v>
      </c>
    </row>
    <row r="9" spans="2:28" s="4" customFormat="1" ht="63" customHeight="1" x14ac:dyDescent="0.55000000000000004">
      <c r="B9" s="173" t="s">
        <v>1</v>
      </c>
      <c r="D9" s="146" t="s">
        <v>5</v>
      </c>
      <c r="E9" s="45"/>
      <c r="F9" s="146" t="s">
        <v>65</v>
      </c>
      <c r="G9" s="45"/>
      <c r="H9" s="146" t="s">
        <v>66</v>
      </c>
      <c r="I9" s="45"/>
      <c r="J9" s="146" t="s">
        <v>68</v>
      </c>
      <c r="L9" s="146" t="s">
        <v>5</v>
      </c>
      <c r="M9" s="45"/>
      <c r="N9" s="146" t="s">
        <v>65</v>
      </c>
      <c r="O9" s="45"/>
      <c r="P9" s="146" t="s">
        <v>66</v>
      </c>
      <c r="Q9" s="45"/>
      <c r="R9" s="146" t="s">
        <v>68</v>
      </c>
    </row>
    <row r="10" spans="2:28" x14ac:dyDescent="0.55000000000000004">
      <c r="B10" s="41" t="s">
        <v>182</v>
      </c>
      <c r="D10" s="9">
        <v>0</v>
      </c>
      <c r="F10" s="9">
        <v>0</v>
      </c>
      <c r="H10" s="9">
        <v>0</v>
      </c>
      <c r="J10" s="9">
        <v>0</v>
      </c>
      <c r="L10" s="9">
        <v>480610</v>
      </c>
      <c r="N10" s="9">
        <v>6779886340</v>
      </c>
      <c r="P10" s="9">
        <v>4605513574</v>
      </c>
      <c r="R10" s="9">
        <v>2174372766</v>
      </c>
      <c r="V10" s="130">
        <v>6.5500000000000003E-2</v>
      </c>
    </row>
    <row r="11" spans="2:28" x14ac:dyDescent="0.55000000000000004">
      <c r="B11" s="2" t="s">
        <v>194</v>
      </c>
      <c r="D11" s="3">
        <v>0</v>
      </c>
      <c r="F11" s="3">
        <v>0</v>
      </c>
      <c r="H11" s="3">
        <v>0</v>
      </c>
      <c r="J11" s="3">
        <v>0</v>
      </c>
      <c r="L11" s="3">
        <v>857261</v>
      </c>
      <c r="N11" s="3">
        <v>12308514933</v>
      </c>
      <c r="P11" s="3">
        <v>10643482110</v>
      </c>
      <c r="R11" s="3">
        <v>1665032823</v>
      </c>
      <c r="V11" s="130">
        <v>5.4600000000000003E-2</v>
      </c>
    </row>
    <row r="12" spans="2:28" x14ac:dyDescent="0.55000000000000004">
      <c r="B12" s="2" t="s">
        <v>101</v>
      </c>
      <c r="D12" s="3">
        <v>9800</v>
      </c>
      <c r="F12" s="3">
        <v>7039827802</v>
      </c>
      <c r="H12" s="3">
        <v>6717243909</v>
      </c>
      <c r="J12" s="3">
        <v>322583893</v>
      </c>
      <c r="L12" s="3">
        <v>9800</v>
      </c>
      <c r="N12" s="3">
        <v>7039827802</v>
      </c>
      <c r="P12" s="3">
        <v>6717243909</v>
      </c>
      <c r="R12" s="3">
        <v>322583893</v>
      </c>
      <c r="V12" s="130">
        <v>5.3400000000000003E-2</v>
      </c>
    </row>
    <row r="13" spans="2:28" x14ac:dyDescent="0.55000000000000004">
      <c r="B13" s="2" t="s">
        <v>183</v>
      </c>
      <c r="D13" s="3">
        <v>0</v>
      </c>
      <c r="F13" s="3">
        <v>0</v>
      </c>
      <c r="H13" s="3">
        <v>0</v>
      </c>
      <c r="J13" s="3">
        <v>0</v>
      </c>
      <c r="L13" s="3">
        <v>3000</v>
      </c>
      <c r="N13" s="3">
        <v>1745653548</v>
      </c>
      <c r="P13" s="3">
        <v>1589711813</v>
      </c>
      <c r="R13" s="3">
        <v>155941735</v>
      </c>
      <c r="V13" s="130">
        <v>4.36E-2</v>
      </c>
    </row>
    <row r="14" spans="2:28" x14ac:dyDescent="0.55000000000000004">
      <c r="B14" s="2" t="s">
        <v>210</v>
      </c>
      <c r="D14" s="3">
        <v>7300</v>
      </c>
      <c r="F14" s="3">
        <v>7300000000</v>
      </c>
      <c r="H14" s="3">
        <v>7183921848</v>
      </c>
      <c r="J14" s="3">
        <v>116078152</v>
      </c>
      <c r="L14" s="3">
        <v>7300</v>
      </c>
      <c r="N14" s="3">
        <v>7300000000</v>
      </c>
      <c r="P14" s="3">
        <v>7183921848</v>
      </c>
      <c r="R14" s="3">
        <v>116078152</v>
      </c>
      <c r="V14" s="130">
        <v>2.8000000000000001E-2</v>
      </c>
    </row>
    <row r="15" spans="2:28" x14ac:dyDescent="0.55000000000000004">
      <c r="B15" s="2" t="s">
        <v>213</v>
      </c>
      <c r="D15" s="3">
        <v>5000</v>
      </c>
      <c r="F15" s="3">
        <v>4474188907</v>
      </c>
      <c r="H15" s="3">
        <v>4375292877</v>
      </c>
      <c r="J15" s="3">
        <v>98896030</v>
      </c>
      <c r="L15" s="3">
        <v>5000</v>
      </c>
      <c r="N15" s="3">
        <v>4474188907</v>
      </c>
      <c r="P15" s="3">
        <v>4375292877</v>
      </c>
      <c r="R15" s="3">
        <v>98896030</v>
      </c>
      <c r="V15" s="130"/>
    </row>
    <row r="16" spans="2:28" x14ac:dyDescent="0.55000000000000004">
      <c r="B16" s="2" t="s">
        <v>186</v>
      </c>
      <c r="D16" s="3">
        <v>0</v>
      </c>
      <c r="F16" s="3">
        <v>0</v>
      </c>
      <c r="H16" s="3">
        <v>0</v>
      </c>
      <c r="J16" s="3">
        <v>0</v>
      </c>
      <c r="L16" s="3">
        <v>3000</v>
      </c>
      <c r="N16" s="3">
        <v>1682574979</v>
      </c>
      <c r="P16" s="3">
        <v>1634703655</v>
      </c>
      <c r="R16" s="3">
        <v>47871324</v>
      </c>
      <c r="V16" s="130"/>
    </row>
    <row r="17" spans="2:22" x14ac:dyDescent="0.55000000000000004">
      <c r="B17" s="2" t="s">
        <v>98</v>
      </c>
      <c r="D17" s="3">
        <v>1400</v>
      </c>
      <c r="F17" s="3">
        <v>993819838</v>
      </c>
      <c r="H17" s="3">
        <v>964398754</v>
      </c>
      <c r="J17" s="3">
        <v>29421084</v>
      </c>
      <c r="L17" s="3">
        <v>1400</v>
      </c>
      <c r="N17" s="3">
        <v>993819838</v>
      </c>
      <c r="P17" s="3">
        <v>964398754</v>
      </c>
      <c r="R17" s="3">
        <v>29421084</v>
      </c>
      <c r="V17" s="130"/>
    </row>
    <row r="18" spans="2:22" x14ac:dyDescent="0.55000000000000004">
      <c r="B18" s="2" t="s">
        <v>172</v>
      </c>
      <c r="D18" s="3">
        <v>500</v>
      </c>
      <c r="F18" s="3">
        <v>335489184</v>
      </c>
      <c r="H18" s="3">
        <v>326189109</v>
      </c>
      <c r="J18" s="3">
        <v>9300075</v>
      </c>
      <c r="L18" s="3">
        <v>500</v>
      </c>
      <c r="N18" s="3">
        <v>335489184</v>
      </c>
      <c r="P18" s="3">
        <v>326189109</v>
      </c>
      <c r="R18" s="3">
        <v>9300075</v>
      </c>
      <c r="V18" s="130"/>
    </row>
    <row r="19" spans="2:22" x14ac:dyDescent="0.55000000000000004">
      <c r="B19" s="2" t="s">
        <v>171</v>
      </c>
      <c r="D19" s="3">
        <v>0</v>
      </c>
      <c r="F19" s="3">
        <v>0</v>
      </c>
      <c r="H19" s="3">
        <v>0</v>
      </c>
      <c r="J19" s="3">
        <v>0</v>
      </c>
      <c r="L19" s="3">
        <v>60981</v>
      </c>
      <c r="N19" s="3">
        <v>849958463</v>
      </c>
      <c r="P19" s="3">
        <v>849866645</v>
      </c>
      <c r="R19" s="3">
        <v>91817</v>
      </c>
      <c r="V19" s="130"/>
    </row>
    <row r="20" spans="2:22" x14ac:dyDescent="0.55000000000000004">
      <c r="D20" s="3"/>
      <c r="F20" s="3"/>
      <c r="H20" s="3"/>
      <c r="J20" s="3"/>
      <c r="L20" s="3"/>
      <c r="N20" s="3"/>
      <c r="P20" s="3"/>
      <c r="R20" s="3"/>
    </row>
    <row r="21" spans="2:22" ht="21.75" thickBot="1" x14ac:dyDescent="0.6">
      <c r="B21" s="32" t="s">
        <v>84</v>
      </c>
      <c r="D21" s="10">
        <f>SUM(D10:D20)</f>
        <v>24000</v>
      </c>
      <c r="E21" s="10">
        <f t="shared" ref="E21:Q21" si="0">SUM(E10:E14)</f>
        <v>0</v>
      </c>
      <c r="F21" s="10">
        <f>SUM(F10:F20)</f>
        <v>20143325731</v>
      </c>
      <c r="G21" s="10">
        <f t="shared" si="0"/>
        <v>0</v>
      </c>
      <c r="H21" s="10">
        <f>SUM(H10:H20)</f>
        <v>19567046497</v>
      </c>
      <c r="I21" s="10">
        <f t="shared" si="0"/>
        <v>0</v>
      </c>
      <c r="J21" s="10">
        <f>SUM(J10:J20)</f>
        <v>576279234</v>
      </c>
      <c r="K21" s="10">
        <f t="shared" si="0"/>
        <v>0</v>
      </c>
      <c r="L21" s="10">
        <f>SUM(L10:L20)</f>
        <v>1428852</v>
      </c>
      <c r="M21" s="10">
        <f t="shared" si="0"/>
        <v>0</v>
      </c>
      <c r="N21" s="10">
        <f>SUM(N10:N20)</f>
        <v>43509913994</v>
      </c>
      <c r="O21" s="10">
        <f t="shared" si="0"/>
        <v>0</v>
      </c>
      <c r="P21" s="10">
        <f>SUM(P10:P20)</f>
        <v>38890324294</v>
      </c>
      <c r="Q21" s="10">
        <f t="shared" si="0"/>
        <v>0</v>
      </c>
      <c r="R21" s="10">
        <f>SUM(R10:R20)</f>
        <v>4619589699</v>
      </c>
    </row>
    <row r="22" spans="2:22" ht="21.75" thickTop="1" x14ac:dyDescent="0.55000000000000004"/>
    <row r="23" spans="2:22" ht="26.25" x14ac:dyDescent="0.65">
      <c r="J23" s="27">
        <v>13</v>
      </c>
    </row>
  </sheetData>
  <sortState xmlns:xlrd2="http://schemas.microsoft.com/office/spreadsheetml/2017/richdata2" ref="B10:R14">
    <sortCondition descending="1" ref="R10:R1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5"/>
  <sheetViews>
    <sheetView rightToLeft="1" view="pageBreakPreview" topLeftCell="A5" zoomScale="60" zoomScaleNormal="70" workbookViewId="0">
      <selection activeCell="D30" sqref="D30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3" t="s">
        <v>124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7"/>
      <c r="R2" s="17"/>
      <c r="S2" s="17"/>
      <c r="T2" s="17"/>
      <c r="U2" s="17"/>
    </row>
    <row r="3" spans="2:28" ht="30" x14ac:dyDescent="0.6">
      <c r="B3" s="143" t="s">
        <v>48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7"/>
      <c r="R3" s="17"/>
    </row>
    <row r="4" spans="2:28" ht="30" x14ac:dyDescent="0.6">
      <c r="B4" s="143" t="s">
        <v>224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4" t="s">
        <v>52</v>
      </c>
      <c r="D7" s="145" t="s">
        <v>50</v>
      </c>
      <c r="E7" s="145" t="s">
        <v>50</v>
      </c>
      <c r="F7" s="145" t="s">
        <v>50</v>
      </c>
      <c r="G7" s="145" t="s">
        <v>50</v>
      </c>
      <c r="H7" s="145" t="s">
        <v>50</v>
      </c>
      <c r="I7" s="145" t="s">
        <v>50</v>
      </c>
      <c r="J7" s="145" t="s">
        <v>50</v>
      </c>
      <c r="L7" s="145" t="s">
        <v>51</v>
      </c>
      <c r="M7" s="145" t="s">
        <v>51</v>
      </c>
      <c r="N7" s="145" t="s">
        <v>51</v>
      </c>
      <c r="O7" s="145" t="s">
        <v>51</v>
      </c>
      <c r="P7" s="145" t="s">
        <v>51</v>
      </c>
      <c r="Q7" s="145" t="s">
        <v>51</v>
      </c>
      <c r="R7" s="145" t="s">
        <v>51</v>
      </c>
    </row>
    <row r="8" spans="2:28" s="51" customFormat="1" ht="48" customHeight="1" x14ac:dyDescent="0.75">
      <c r="B8" s="144" t="s">
        <v>52</v>
      </c>
      <c r="D8" s="186" t="s">
        <v>73</v>
      </c>
      <c r="E8" s="52"/>
      <c r="F8" s="186" t="s">
        <v>70</v>
      </c>
      <c r="G8" s="52"/>
      <c r="H8" s="186" t="s">
        <v>71</v>
      </c>
      <c r="I8" s="52"/>
      <c r="J8" s="186" t="s">
        <v>74</v>
      </c>
      <c r="L8" s="186" t="s">
        <v>73</v>
      </c>
      <c r="M8" s="52"/>
      <c r="N8" s="186" t="s">
        <v>70</v>
      </c>
      <c r="O8" s="52"/>
      <c r="P8" s="186" t="s">
        <v>71</v>
      </c>
      <c r="Q8" s="52"/>
      <c r="R8" s="186" t="s">
        <v>74</v>
      </c>
    </row>
    <row r="9" spans="2:28" ht="21.75" x14ac:dyDescent="0.6">
      <c r="B9" s="45" t="s">
        <v>183</v>
      </c>
      <c r="C9" s="4"/>
      <c r="D9" s="94">
        <v>0</v>
      </c>
      <c r="E9" s="6"/>
      <c r="F9" s="94">
        <v>2044773118</v>
      </c>
      <c r="G9" s="6"/>
      <c r="H9" s="94">
        <v>0</v>
      </c>
      <c r="I9" s="6"/>
      <c r="J9" s="94">
        <v>2044773118</v>
      </c>
      <c r="K9" s="6"/>
      <c r="L9" s="94">
        <v>0</v>
      </c>
      <c r="M9" s="6"/>
      <c r="N9" s="94">
        <v>3134499295</v>
      </c>
      <c r="O9" s="6"/>
      <c r="P9" s="94">
        <v>155941735</v>
      </c>
      <c r="Q9" s="4"/>
      <c r="R9" s="94">
        <v>3290441030</v>
      </c>
    </row>
    <row r="10" spans="2:28" ht="21.75" x14ac:dyDescent="0.6">
      <c r="B10" s="4" t="s">
        <v>157</v>
      </c>
      <c r="C10" s="4"/>
      <c r="D10" s="95">
        <v>673562567</v>
      </c>
      <c r="E10" s="6"/>
      <c r="F10" s="95">
        <v>1000192682</v>
      </c>
      <c r="G10" s="6"/>
      <c r="H10" s="95">
        <v>0</v>
      </c>
      <c r="I10" s="6"/>
      <c r="J10" s="95">
        <v>1673755249</v>
      </c>
      <c r="K10" s="6"/>
      <c r="L10" s="95">
        <v>1327647106</v>
      </c>
      <c r="M10" s="6"/>
      <c r="N10" s="95">
        <v>-355861488</v>
      </c>
      <c r="O10" s="6"/>
      <c r="P10" s="95">
        <v>0</v>
      </c>
      <c r="Q10" s="4"/>
      <c r="R10" s="95">
        <v>971785618</v>
      </c>
      <c r="V10" s="136">
        <v>6.5500000000000003E-2</v>
      </c>
    </row>
    <row r="11" spans="2:28" ht="21.75" x14ac:dyDescent="0.6">
      <c r="B11" s="4" t="s">
        <v>207</v>
      </c>
      <c r="C11" s="4"/>
      <c r="D11" s="95">
        <v>0</v>
      </c>
      <c r="E11" s="6"/>
      <c r="F11" s="95">
        <v>1376918388</v>
      </c>
      <c r="G11" s="6"/>
      <c r="H11" s="95">
        <v>0</v>
      </c>
      <c r="I11" s="6"/>
      <c r="J11" s="95">
        <v>1376918388</v>
      </c>
      <c r="K11" s="6"/>
      <c r="L11" s="95">
        <v>0</v>
      </c>
      <c r="M11" s="6"/>
      <c r="N11" s="95">
        <v>446760257</v>
      </c>
      <c r="O11" s="6"/>
      <c r="P11" s="95">
        <v>0</v>
      </c>
      <c r="Q11" s="4"/>
      <c r="R11" s="95">
        <v>446760257</v>
      </c>
      <c r="V11" s="136">
        <v>5.4600000000000003E-2</v>
      </c>
    </row>
    <row r="12" spans="2:28" ht="21.75" x14ac:dyDescent="0.6">
      <c r="B12" s="4" t="s">
        <v>101</v>
      </c>
      <c r="C12" s="4"/>
      <c r="D12" s="95">
        <v>0</v>
      </c>
      <c r="E12" s="6"/>
      <c r="F12" s="95">
        <v>485893436</v>
      </c>
      <c r="G12" s="6"/>
      <c r="H12" s="95">
        <v>322583893</v>
      </c>
      <c r="I12" s="6"/>
      <c r="J12" s="95">
        <v>808477329</v>
      </c>
      <c r="K12" s="6"/>
      <c r="L12" s="95">
        <v>0</v>
      </c>
      <c r="M12" s="6"/>
      <c r="N12" s="95">
        <v>-175650</v>
      </c>
      <c r="O12" s="6"/>
      <c r="P12" s="95">
        <v>322583893</v>
      </c>
      <c r="Q12" s="4"/>
      <c r="R12" s="95">
        <v>322408243</v>
      </c>
      <c r="V12" s="136">
        <v>5.3400000000000003E-2</v>
      </c>
    </row>
    <row r="13" spans="2:28" ht="21.75" x14ac:dyDescent="0.6">
      <c r="B13" s="4" t="s">
        <v>186</v>
      </c>
      <c r="C13" s="4"/>
      <c r="D13" s="95">
        <v>0</v>
      </c>
      <c r="E13" s="6"/>
      <c r="F13" s="95">
        <v>469731645</v>
      </c>
      <c r="G13" s="6"/>
      <c r="H13" s="95">
        <v>0</v>
      </c>
      <c r="I13" s="6"/>
      <c r="J13" s="95">
        <v>469731645</v>
      </c>
      <c r="K13" s="6"/>
      <c r="L13" s="95">
        <v>0</v>
      </c>
      <c r="M13" s="6"/>
      <c r="N13" s="95">
        <v>109251505</v>
      </c>
      <c r="O13" s="6"/>
      <c r="P13" s="95">
        <v>47871324</v>
      </c>
      <c r="Q13" s="4"/>
      <c r="R13" s="95">
        <v>157122829</v>
      </c>
      <c r="V13" s="136">
        <v>4.36E-2</v>
      </c>
    </row>
    <row r="14" spans="2:28" ht="21.75" x14ac:dyDescent="0.6">
      <c r="B14" s="4" t="s">
        <v>210</v>
      </c>
      <c r="C14" s="4"/>
      <c r="D14" s="95">
        <v>0</v>
      </c>
      <c r="E14" s="6"/>
      <c r="F14" s="95">
        <v>0</v>
      </c>
      <c r="G14" s="6"/>
      <c r="H14" s="95">
        <v>116078152</v>
      </c>
      <c r="I14" s="6"/>
      <c r="J14" s="95">
        <v>116078152</v>
      </c>
      <c r="K14" s="6"/>
      <c r="L14" s="95">
        <v>0</v>
      </c>
      <c r="M14" s="6"/>
      <c r="N14" s="95">
        <v>0</v>
      </c>
      <c r="O14" s="6"/>
      <c r="P14" s="95">
        <v>116078152</v>
      </c>
      <c r="Q14" s="4"/>
      <c r="R14" s="95">
        <v>116078152</v>
      </c>
      <c r="V14" s="136">
        <v>2.8000000000000001E-2</v>
      </c>
    </row>
    <row r="15" spans="2:28" ht="21.75" x14ac:dyDescent="0.6">
      <c r="B15" s="4" t="s">
        <v>213</v>
      </c>
      <c r="C15" s="4"/>
      <c r="D15" s="95">
        <v>0</v>
      </c>
      <c r="E15" s="6"/>
      <c r="F15" s="95">
        <v>0</v>
      </c>
      <c r="G15" s="6"/>
      <c r="H15" s="95">
        <v>98896030</v>
      </c>
      <c r="I15" s="6"/>
      <c r="J15" s="95">
        <v>98896030</v>
      </c>
      <c r="K15" s="6"/>
      <c r="L15" s="95">
        <v>0</v>
      </c>
      <c r="M15" s="6"/>
      <c r="N15" s="95">
        <v>0</v>
      </c>
      <c r="O15" s="6"/>
      <c r="P15" s="95">
        <v>98896030</v>
      </c>
      <c r="Q15" s="4"/>
      <c r="R15" s="95">
        <v>98896030</v>
      </c>
      <c r="V15" s="136">
        <v>2.2200000000000001E-2</v>
      </c>
    </row>
    <row r="16" spans="2:28" ht="21.75" x14ac:dyDescent="0.6">
      <c r="B16" s="4" t="s">
        <v>162</v>
      </c>
      <c r="C16" s="4"/>
      <c r="D16" s="95">
        <v>108865205</v>
      </c>
      <c r="E16" s="6"/>
      <c r="F16" s="95">
        <v>-123803156</v>
      </c>
      <c r="G16" s="6"/>
      <c r="H16" s="95">
        <v>0</v>
      </c>
      <c r="I16" s="6"/>
      <c r="J16" s="95">
        <v>-14937951</v>
      </c>
      <c r="K16" s="6"/>
      <c r="L16" s="95">
        <v>214686805</v>
      </c>
      <c r="M16" s="6"/>
      <c r="N16" s="95">
        <v>-123803156</v>
      </c>
      <c r="O16" s="6"/>
      <c r="P16" s="95">
        <v>0</v>
      </c>
      <c r="Q16" s="4"/>
      <c r="R16" s="95">
        <v>90883649</v>
      </c>
      <c r="V16" s="136">
        <v>1.9199999999999998E-2</v>
      </c>
    </row>
    <row r="17" spans="2:22" ht="21.75" x14ac:dyDescent="0.6">
      <c r="B17" s="4" t="s">
        <v>104</v>
      </c>
      <c r="C17" s="4"/>
      <c r="D17" s="95">
        <v>117309068</v>
      </c>
      <c r="E17" s="6"/>
      <c r="F17" s="95">
        <v>119978250</v>
      </c>
      <c r="G17" s="6"/>
      <c r="H17" s="95">
        <v>0</v>
      </c>
      <c r="I17" s="6"/>
      <c r="J17" s="95">
        <v>237287318</v>
      </c>
      <c r="K17" s="6"/>
      <c r="L17" s="95">
        <v>230888946</v>
      </c>
      <c r="M17" s="6"/>
      <c r="N17" s="95">
        <v>-199963750</v>
      </c>
      <c r="O17" s="6"/>
      <c r="P17" s="95">
        <v>0</v>
      </c>
      <c r="Q17" s="4"/>
      <c r="R17" s="95">
        <v>30925196</v>
      </c>
      <c r="V17" s="136">
        <v>1.38E-2</v>
      </c>
    </row>
    <row r="18" spans="2:22" ht="21.75" x14ac:dyDescent="0.6">
      <c r="B18" s="4" t="s">
        <v>98</v>
      </c>
      <c r="C18" s="4"/>
      <c r="D18" s="95">
        <v>0</v>
      </c>
      <c r="E18" s="6"/>
      <c r="F18" s="95">
        <v>0</v>
      </c>
      <c r="G18" s="6"/>
      <c r="H18" s="95">
        <v>29421084</v>
      </c>
      <c r="I18" s="6"/>
      <c r="J18" s="95">
        <v>29421084</v>
      </c>
      <c r="K18" s="6"/>
      <c r="L18" s="95">
        <v>0</v>
      </c>
      <c r="M18" s="6"/>
      <c r="N18" s="95">
        <v>0</v>
      </c>
      <c r="O18" s="6"/>
      <c r="P18" s="95">
        <v>29421084</v>
      </c>
      <c r="Q18" s="4"/>
      <c r="R18" s="95">
        <v>29421084</v>
      </c>
      <c r="V18" s="136">
        <v>1.32E-2</v>
      </c>
    </row>
    <row r="19" spans="2:22" ht="21.75" x14ac:dyDescent="0.6">
      <c r="B19" s="4" t="s">
        <v>160</v>
      </c>
      <c r="C19" s="4"/>
      <c r="D19" s="95">
        <v>9833031</v>
      </c>
      <c r="E19" s="6"/>
      <c r="F19" s="95">
        <v>7864575</v>
      </c>
      <c r="G19" s="6"/>
      <c r="H19" s="95">
        <v>0</v>
      </c>
      <c r="I19" s="6"/>
      <c r="J19" s="95">
        <v>17697606</v>
      </c>
      <c r="K19" s="6"/>
      <c r="L19" s="95">
        <v>19381709</v>
      </c>
      <c r="M19" s="6"/>
      <c r="N19" s="95">
        <v>7864575</v>
      </c>
      <c r="O19" s="6"/>
      <c r="P19" s="95">
        <v>0</v>
      </c>
      <c r="Q19" s="4"/>
      <c r="R19" s="95">
        <v>27246284</v>
      </c>
      <c r="V19" s="136">
        <v>1.21E-2</v>
      </c>
    </row>
    <row r="20" spans="2:22" ht="21.75" x14ac:dyDescent="0.6">
      <c r="B20" s="4" t="s">
        <v>172</v>
      </c>
      <c r="C20" s="4"/>
      <c r="D20" s="95">
        <v>0</v>
      </c>
      <c r="E20" s="6"/>
      <c r="F20" s="95">
        <v>0</v>
      </c>
      <c r="G20" s="6"/>
      <c r="H20" s="95">
        <v>9300075</v>
      </c>
      <c r="I20" s="6"/>
      <c r="J20" s="95">
        <v>9300075</v>
      </c>
      <c r="K20" s="6"/>
      <c r="L20" s="95">
        <v>0</v>
      </c>
      <c r="M20" s="6"/>
      <c r="N20" s="95">
        <v>0</v>
      </c>
      <c r="O20" s="6"/>
      <c r="P20" s="95">
        <v>9300075</v>
      </c>
      <c r="Q20" s="4"/>
      <c r="R20" s="95">
        <v>9300075</v>
      </c>
      <c r="V20" s="136">
        <v>1.14E-2</v>
      </c>
    </row>
    <row r="21" spans="2:22" ht="21.75" x14ac:dyDescent="0.6">
      <c r="B21" s="4" t="s">
        <v>221</v>
      </c>
      <c r="C21" s="4"/>
      <c r="D21" s="95">
        <v>0</v>
      </c>
      <c r="E21" s="6"/>
      <c r="F21" s="95">
        <v>-9014365</v>
      </c>
      <c r="G21" s="6"/>
      <c r="H21" s="95">
        <v>0</v>
      </c>
      <c r="I21" s="6"/>
      <c r="J21" s="95">
        <v>-9014365</v>
      </c>
      <c r="K21" s="6"/>
      <c r="L21" s="95">
        <v>0</v>
      </c>
      <c r="M21" s="6"/>
      <c r="N21" s="95">
        <v>-8069890</v>
      </c>
      <c r="O21" s="6"/>
      <c r="P21" s="95">
        <v>0</v>
      </c>
      <c r="Q21" s="4"/>
      <c r="R21" s="95">
        <v>-8069890</v>
      </c>
      <c r="V21" s="136">
        <v>8.8999999999999999E-3</v>
      </c>
    </row>
    <row r="22" spans="2:22" ht="21.75" x14ac:dyDescent="0.6">
      <c r="B22" s="4" t="s">
        <v>217</v>
      </c>
      <c r="C22" s="4"/>
      <c r="D22" s="95">
        <v>0</v>
      </c>
      <c r="E22" s="6"/>
      <c r="F22" s="95">
        <v>-53487303</v>
      </c>
      <c r="G22" s="6"/>
      <c r="H22" s="95">
        <v>0</v>
      </c>
      <c r="I22" s="6"/>
      <c r="J22" s="95">
        <v>-53487303</v>
      </c>
      <c r="K22" s="6"/>
      <c r="L22" s="95">
        <v>0</v>
      </c>
      <c r="M22" s="6"/>
      <c r="N22" s="95">
        <v>-43604449</v>
      </c>
      <c r="O22" s="6"/>
      <c r="P22" s="95">
        <v>0</v>
      </c>
      <c r="Q22" s="4"/>
      <c r="R22" s="95">
        <v>-43604449</v>
      </c>
      <c r="V22" s="136">
        <v>8.3999999999999995E-3</v>
      </c>
    </row>
    <row r="23" spans="2:22" ht="21.75" x14ac:dyDescent="0.6">
      <c r="B23" s="4" t="s">
        <v>103</v>
      </c>
      <c r="C23" s="4"/>
      <c r="D23" s="95">
        <v>0</v>
      </c>
      <c r="E23" s="6"/>
      <c r="F23" s="95">
        <v>-66949163</v>
      </c>
      <c r="G23" s="6"/>
      <c r="H23" s="95">
        <v>0</v>
      </c>
      <c r="I23" s="6"/>
      <c r="J23" s="95">
        <v>-66949163</v>
      </c>
      <c r="K23" s="6"/>
      <c r="L23" s="95">
        <v>0</v>
      </c>
      <c r="M23" s="6"/>
      <c r="N23" s="95">
        <v>-44932680</v>
      </c>
      <c r="O23" s="6"/>
      <c r="P23" s="95">
        <v>0</v>
      </c>
      <c r="Q23" s="4"/>
      <c r="R23" s="95">
        <v>-44932680</v>
      </c>
      <c r="V23" s="136">
        <v>7.9000000000000008E-3</v>
      </c>
    </row>
    <row r="24" spans="2:22" ht="21.75" x14ac:dyDescent="0.6">
      <c r="B24" s="4" t="s">
        <v>189</v>
      </c>
      <c r="C24" s="4"/>
      <c r="D24" s="95">
        <v>0</v>
      </c>
      <c r="E24" s="6"/>
      <c r="F24" s="95">
        <v>194239788</v>
      </c>
      <c r="G24" s="6"/>
      <c r="H24" s="95">
        <v>0</v>
      </c>
      <c r="I24" s="6"/>
      <c r="J24" s="95">
        <v>194239788</v>
      </c>
      <c r="K24" s="6"/>
      <c r="L24" s="95">
        <v>0</v>
      </c>
      <c r="M24" s="6"/>
      <c r="N24" s="95">
        <v>-83879793</v>
      </c>
      <c r="O24" s="6"/>
      <c r="P24" s="95">
        <v>0</v>
      </c>
      <c r="Q24" s="4"/>
      <c r="R24" s="95">
        <v>-83879793</v>
      </c>
      <c r="V24" s="136">
        <v>7.7999999999999996E-3</v>
      </c>
    </row>
    <row r="25" spans="2:22" ht="21.75" x14ac:dyDescent="0.6">
      <c r="B25" s="4" t="s">
        <v>151</v>
      </c>
      <c r="C25" s="4"/>
      <c r="D25" s="95">
        <v>0</v>
      </c>
      <c r="E25" s="6"/>
      <c r="F25" s="95">
        <v>83796809</v>
      </c>
      <c r="G25" s="6"/>
      <c r="H25" s="95">
        <v>0</v>
      </c>
      <c r="I25" s="6"/>
      <c r="J25" s="95">
        <v>83796809</v>
      </c>
      <c r="K25" s="6"/>
      <c r="L25" s="95">
        <v>0</v>
      </c>
      <c r="M25" s="6"/>
      <c r="N25" s="95">
        <v>-93011137</v>
      </c>
      <c r="O25" s="6"/>
      <c r="P25" s="95">
        <v>0</v>
      </c>
      <c r="Q25" s="4"/>
      <c r="R25" s="95">
        <v>-93011137</v>
      </c>
      <c r="V25" s="136">
        <v>6.6E-3</v>
      </c>
    </row>
    <row r="26" spans="2:22" ht="21.75" x14ac:dyDescent="0.6">
      <c r="B26" s="4" t="s">
        <v>199</v>
      </c>
      <c r="C26" s="4"/>
      <c r="D26" s="95">
        <v>0</v>
      </c>
      <c r="E26" s="6"/>
      <c r="F26" s="95">
        <v>253572232</v>
      </c>
      <c r="G26" s="6"/>
      <c r="H26" s="95">
        <v>0</v>
      </c>
      <c r="I26" s="6"/>
      <c r="J26" s="95">
        <v>253572232</v>
      </c>
      <c r="K26" s="6"/>
      <c r="L26" s="95">
        <v>0</v>
      </c>
      <c r="M26" s="6"/>
      <c r="N26" s="95">
        <v>-266411149</v>
      </c>
      <c r="O26" s="6"/>
      <c r="P26" s="95">
        <v>0</v>
      </c>
      <c r="Q26" s="4"/>
      <c r="R26" s="95">
        <v>-266411149</v>
      </c>
      <c r="V26" s="136">
        <v>5.1000000000000004E-3</v>
      </c>
    </row>
    <row r="27" spans="2:22" ht="21.75" x14ac:dyDescent="0.6">
      <c r="B27" s="4" t="s">
        <v>99</v>
      </c>
      <c r="C27" s="4"/>
      <c r="D27" s="95">
        <v>0</v>
      </c>
      <c r="E27" s="6"/>
      <c r="F27" s="95">
        <v>446879392</v>
      </c>
      <c r="G27" s="6"/>
      <c r="H27" s="95">
        <v>0</v>
      </c>
      <c r="I27" s="6"/>
      <c r="J27" s="95">
        <v>446879392</v>
      </c>
      <c r="K27" s="6"/>
      <c r="L27" s="95">
        <v>0</v>
      </c>
      <c r="M27" s="6"/>
      <c r="N27" s="95">
        <v>-371713710</v>
      </c>
      <c r="O27" s="6"/>
      <c r="P27" s="95">
        <v>0</v>
      </c>
      <c r="Q27" s="4"/>
      <c r="R27" s="95">
        <v>-371713710</v>
      </c>
      <c r="V27" s="136">
        <v>4.1000000000000003E-3</v>
      </c>
    </row>
    <row r="28" spans="2:22" ht="21.75" x14ac:dyDescent="0.6">
      <c r="B28" s="4"/>
      <c r="C28" s="4"/>
      <c r="D28" s="95"/>
      <c r="E28" s="6"/>
      <c r="F28" s="95"/>
      <c r="G28" s="6"/>
      <c r="H28" s="95"/>
      <c r="I28" s="6"/>
      <c r="J28" s="95"/>
      <c r="K28" s="6"/>
      <c r="L28" s="95">
        <v>0</v>
      </c>
      <c r="M28" s="6"/>
      <c r="N28" s="95"/>
      <c r="O28" s="6"/>
      <c r="P28" s="95"/>
      <c r="Q28" s="4"/>
      <c r="R28" s="95"/>
      <c r="V28" s="136">
        <v>0</v>
      </c>
    </row>
    <row r="29" spans="2:22" ht="24.75" thickBot="1" x14ac:dyDescent="0.65">
      <c r="B29" s="26" t="s">
        <v>84</v>
      </c>
      <c r="D29" s="97">
        <f>SUM(D9:D27)</f>
        <v>909569871</v>
      </c>
      <c r="E29" s="97">
        <f t="shared" ref="E29:K29" si="0">SUM(E9:E27)</f>
        <v>0</v>
      </c>
      <c r="F29" s="97">
        <f>SUM(F9:F27)</f>
        <v>6230586328</v>
      </c>
      <c r="G29" s="97">
        <f t="shared" si="0"/>
        <v>0</v>
      </c>
      <c r="H29" s="97">
        <f>SUM(H9:H27)</f>
        <v>576279234</v>
      </c>
      <c r="I29" s="97">
        <f t="shared" si="0"/>
        <v>0</v>
      </c>
      <c r="J29" s="97">
        <f>SUM(J9:J27)</f>
        <v>7716435433</v>
      </c>
      <c r="K29" s="97">
        <f t="shared" si="0"/>
        <v>0</v>
      </c>
      <c r="L29" s="97">
        <f>SUM(L9:L28)</f>
        <v>1792604566</v>
      </c>
      <c r="M29" s="97">
        <f t="shared" ref="M29:Q29" si="1">SUM(M9:M27)</f>
        <v>0</v>
      </c>
      <c r="N29" s="97">
        <f>SUM(N9:N27)</f>
        <v>2106948780</v>
      </c>
      <c r="O29" s="97">
        <f t="shared" si="1"/>
        <v>0</v>
      </c>
      <c r="P29" s="97">
        <f>SUM(P9:P27)</f>
        <v>780092293</v>
      </c>
      <c r="Q29" s="97">
        <f t="shared" si="1"/>
        <v>0</v>
      </c>
      <c r="R29" s="97">
        <f>SUM(R9:R27)</f>
        <v>4679645639</v>
      </c>
      <c r="V29" s="136">
        <v>0</v>
      </c>
    </row>
    <row r="30" spans="2:22" ht="21.75" thickTop="1" x14ac:dyDescent="0.6">
      <c r="L30"/>
      <c r="V30" s="136">
        <v>-1E-4</v>
      </c>
    </row>
    <row r="31" spans="2:22" ht="30" x14ac:dyDescent="0.75">
      <c r="J31" s="55">
        <v>14</v>
      </c>
      <c r="L31"/>
      <c r="V31" s="136">
        <v>-1E-3</v>
      </c>
    </row>
    <row r="32" spans="2:22" x14ac:dyDescent="0.6">
      <c r="L32"/>
      <c r="V32" s="136">
        <v>-2.8E-3</v>
      </c>
    </row>
    <row r="33" spans="12:22" x14ac:dyDescent="0.6">
      <c r="L33"/>
      <c r="V33" s="136">
        <v>-6.1000000000000004E-3</v>
      </c>
    </row>
    <row r="34" spans="12:22" x14ac:dyDescent="0.6">
      <c r="L34"/>
    </row>
    <row r="35" spans="12:22" x14ac:dyDescent="0.6">
      <c r="L35"/>
      <c r="V35" s="1">
        <f>SUM(V10:V33)</f>
        <v>0.37580000000000002</v>
      </c>
    </row>
  </sheetData>
  <sortState xmlns:xlrd2="http://schemas.microsoft.com/office/spreadsheetml/2017/richdata2" ref="B9:R27">
    <sortCondition descending="1" ref="R9:R27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2"/>
  <sheetViews>
    <sheetView rightToLeft="1" view="pageBreakPreview" topLeftCell="A13" zoomScale="80" zoomScaleNormal="70" zoomScaleSheetLayoutView="80" workbookViewId="0">
      <selection activeCell="F30" sqref="F30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3" t="s">
        <v>124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2:28" ht="31.5" customHeight="1" x14ac:dyDescent="0.55000000000000004">
      <c r="B3" s="143" t="s">
        <v>48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2:28" ht="31.5" customHeight="1" x14ac:dyDescent="0.55000000000000004">
      <c r="B4" s="143" t="s">
        <v>224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2:28" ht="73.5" customHeight="1" x14ac:dyDescent="0.55000000000000004"/>
    <row r="6" spans="2:28" ht="30" x14ac:dyDescent="0.55000000000000004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45" customHeight="1" x14ac:dyDescent="0.55000000000000004">
      <c r="B8" s="147" t="s">
        <v>75</v>
      </c>
      <c r="C8" s="147" t="s">
        <v>75</v>
      </c>
      <c r="D8" s="147" t="s">
        <v>75</v>
      </c>
      <c r="F8" s="147" t="s">
        <v>50</v>
      </c>
      <c r="G8" s="147" t="s">
        <v>50</v>
      </c>
      <c r="H8" s="147" t="s">
        <v>50</v>
      </c>
      <c r="J8" s="147" t="s">
        <v>51</v>
      </c>
      <c r="K8" s="147" t="s">
        <v>51</v>
      </c>
      <c r="L8" s="147" t="s">
        <v>51</v>
      </c>
    </row>
    <row r="9" spans="2:28" s="40" customFormat="1" ht="50.25" customHeight="1" x14ac:dyDescent="0.6">
      <c r="B9" s="182" t="s">
        <v>76</v>
      </c>
      <c r="D9" s="182" t="s">
        <v>38</v>
      </c>
      <c r="F9" s="182" t="s">
        <v>77</v>
      </c>
      <c r="H9" s="182" t="s">
        <v>78</v>
      </c>
      <c r="J9" s="182" t="s">
        <v>77</v>
      </c>
      <c r="L9" s="182" t="s">
        <v>78</v>
      </c>
    </row>
    <row r="10" spans="2:28" s="4" customFormat="1" ht="21.75" customHeight="1" x14ac:dyDescent="0.55000000000000004">
      <c r="B10" s="45" t="s">
        <v>165</v>
      </c>
      <c r="D10" s="69" t="s">
        <v>168</v>
      </c>
      <c r="F10" s="94">
        <v>586027397</v>
      </c>
      <c r="G10" s="6"/>
      <c r="H10" s="12" t="s">
        <v>57</v>
      </c>
      <c r="I10" s="6"/>
      <c r="J10" s="94">
        <v>1163835615</v>
      </c>
      <c r="K10" s="6"/>
      <c r="L10" s="131"/>
      <c r="V10" s="49">
        <v>6.5500000000000003E-2</v>
      </c>
    </row>
    <row r="11" spans="2:28" s="4" customFormat="1" ht="21.75" customHeight="1" x14ac:dyDescent="0.55000000000000004">
      <c r="B11" s="4" t="s">
        <v>176</v>
      </c>
      <c r="D11" s="68" t="s">
        <v>177</v>
      </c>
      <c r="F11" s="95">
        <v>349100316</v>
      </c>
      <c r="G11" s="6"/>
      <c r="H11" s="6" t="s">
        <v>57</v>
      </c>
      <c r="I11" s="6"/>
      <c r="J11" s="95">
        <v>931721372</v>
      </c>
      <c r="K11" s="6"/>
      <c r="L11" s="42"/>
      <c r="V11" s="49">
        <v>5.4600000000000003E-2</v>
      </c>
    </row>
    <row r="12" spans="2:28" s="4" customFormat="1" ht="21.75" customHeight="1" x14ac:dyDescent="0.55000000000000004">
      <c r="B12" s="4" t="s">
        <v>230</v>
      </c>
      <c r="D12" s="68" t="s">
        <v>233</v>
      </c>
      <c r="F12" s="95">
        <v>331506846</v>
      </c>
      <c r="G12" s="6"/>
      <c r="H12" s="6" t="s">
        <v>57</v>
      </c>
      <c r="I12" s="6"/>
      <c r="J12" s="95">
        <v>331506846</v>
      </c>
      <c r="K12" s="6"/>
      <c r="L12" s="42"/>
      <c r="V12" s="49">
        <v>5.3400000000000003E-2</v>
      </c>
    </row>
    <row r="13" spans="2:28" s="4" customFormat="1" ht="21.75" customHeight="1" x14ac:dyDescent="0.55000000000000004">
      <c r="B13" s="4" t="s">
        <v>230</v>
      </c>
      <c r="D13" s="68" t="s">
        <v>231</v>
      </c>
      <c r="F13" s="95">
        <v>303780816</v>
      </c>
      <c r="G13" s="6"/>
      <c r="H13" s="6" t="s">
        <v>57</v>
      </c>
      <c r="I13" s="6"/>
      <c r="J13" s="95">
        <v>303780816</v>
      </c>
      <c r="K13" s="6"/>
      <c r="L13" s="42"/>
      <c r="V13" s="49">
        <v>4.36E-2</v>
      </c>
    </row>
    <row r="14" spans="2:28" s="4" customFormat="1" ht="21.75" customHeight="1" x14ac:dyDescent="0.55000000000000004">
      <c r="B14" s="4" t="s">
        <v>235</v>
      </c>
      <c r="D14" s="68" t="s">
        <v>236</v>
      </c>
      <c r="F14" s="95">
        <v>156712322</v>
      </c>
      <c r="G14" s="6"/>
      <c r="H14" s="6" t="s">
        <v>57</v>
      </c>
      <c r="I14" s="6"/>
      <c r="J14" s="95">
        <v>156712322</v>
      </c>
      <c r="K14" s="6"/>
      <c r="L14" s="42"/>
      <c r="V14" s="49">
        <v>2.8000000000000001E-2</v>
      </c>
    </row>
    <row r="15" spans="2:28" s="4" customFormat="1" ht="21.75" customHeight="1" x14ac:dyDescent="0.55000000000000004">
      <c r="B15" s="4" t="s">
        <v>227</v>
      </c>
      <c r="D15" s="68" t="s">
        <v>57</v>
      </c>
      <c r="F15" s="95">
        <v>56054795</v>
      </c>
      <c r="G15" s="6"/>
      <c r="H15" s="6" t="s">
        <v>57</v>
      </c>
      <c r="I15" s="6"/>
      <c r="J15" s="95">
        <v>56054795</v>
      </c>
      <c r="K15" s="6"/>
      <c r="L15" s="42"/>
      <c r="V15" s="49">
        <v>2.2200000000000001E-2</v>
      </c>
    </row>
    <row r="16" spans="2:28" s="4" customFormat="1" ht="21.75" customHeight="1" x14ac:dyDescent="0.55000000000000004">
      <c r="B16" s="4" t="s">
        <v>130</v>
      </c>
      <c r="D16" s="68" t="s">
        <v>131</v>
      </c>
      <c r="F16" s="95">
        <v>30122</v>
      </c>
      <c r="G16" s="6"/>
      <c r="H16" s="6" t="s">
        <v>57</v>
      </c>
      <c r="I16" s="6"/>
      <c r="J16" s="95">
        <v>58300</v>
      </c>
      <c r="K16" s="6"/>
      <c r="L16" s="42"/>
      <c r="V16" s="49">
        <v>1.9199999999999998E-2</v>
      </c>
    </row>
    <row r="17" spans="2:22" s="4" customFormat="1" ht="21.75" customHeight="1" x14ac:dyDescent="0.55000000000000004">
      <c r="B17" s="4" t="s">
        <v>165</v>
      </c>
      <c r="D17" s="68" t="s">
        <v>166</v>
      </c>
      <c r="F17" s="95">
        <v>10746</v>
      </c>
      <c r="G17" s="6"/>
      <c r="H17" s="6" t="s">
        <v>57</v>
      </c>
      <c r="I17" s="6"/>
      <c r="J17" s="95">
        <v>28992</v>
      </c>
      <c r="K17" s="6"/>
      <c r="L17" s="42"/>
      <c r="V17" s="49">
        <v>1.38E-2</v>
      </c>
    </row>
    <row r="18" spans="2:22" s="4" customFormat="1" ht="21.75" customHeight="1" x14ac:dyDescent="0.55000000000000004">
      <c r="B18" s="4" t="s">
        <v>112</v>
      </c>
      <c r="D18" s="68" t="s">
        <v>148</v>
      </c>
      <c r="F18" s="95">
        <v>4429</v>
      </c>
      <c r="G18" s="6"/>
      <c r="H18" s="6" t="s">
        <v>57</v>
      </c>
      <c r="I18" s="6"/>
      <c r="J18" s="95">
        <v>12800</v>
      </c>
      <c r="K18" s="6"/>
      <c r="L18" s="42"/>
      <c r="V18" s="49">
        <v>1.32E-2</v>
      </c>
    </row>
    <row r="19" spans="2:22" s="4" customFormat="1" ht="21.75" customHeight="1" x14ac:dyDescent="0.55000000000000004">
      <c r="B19" s="4" t="s">
        <v>45</v>
      </c>
      <c r="D19" s="68" t="s">
        <v>128</v>
      </c>
      <c r="F19" s="95">
        <v>2595</v>
      </c>
      <c r="G19" s="6"/>
      <c r="H19" s="6" t="s">
        <v>57</v>
      </c>
      <c r="I19" s="6"/>
      <c r="J19" s="95">
        <v>9865</v>
      </c>
      <c r="K19" s="6"/>
      <c r="L19" s="42"/>
      <c r="V19" s="49"/>
    </row>
    <row r="20" spans="2:22" s="4" customFormat="1" ht="21.75" customHeight="1" x14ac:dyDescent="0.55000000000000004">
      <c r="B20" s="4" t="s">
        <v>45</v>
      </c>
      <c r="D20" s="68" t="s">
        <v>127</v>
      </c>
      <c r="F20" s="95">
        <v>2257</v>
      </c>
      <c r="G20" s="6"/>
      <c r="H20" s="6" t="s">
        <v>57</v>
      </c>
      <c r="I20" s="6"/>
      <c r="J20" s="95">
        <v>4449</v>
      </c>
      <c r="K20" s="6"/>
      <c r="L20" s="42"/>
      <c r="V20" s="49"/>
    </row>
    <row r="21" spans="2:22" s="4" customFormat="1" ht="21.75" customHeight="1" x14ac:dyDescent="0.55000000000000004">
      <c r="B21" s="4" t="s">
        <v>141</v>
      </c>
      <c r="D21" s="68" t="s">
        <v>142</v>
      </c>
      <c r="F21" s="95">
        <v>1904</v>
      </c>
      <c r="G21" s="6"/>
      <c r="H21" s="6" t="s">
        <v>57</v>
      </c>
      <c r="I21" s="6"/>
      <c r="J21" s="95">
        <v>3675</v>
      </c>
      <c r="K21" s="6"/>
      <c r="L21" s="42"/>
      <c r="V21" s="49"/>
    </row>
    <row r="22" spans="2:22" s="4" customFormat="1" ht="21.75" customHeight="1" x14ac:dyDescent="0.55000000000000004">
      <c r="B22" s="4" t="s">
        <v>110</v>
      </c>
      <c r="D22" s="68" t="s">
        <v>145</v>
      </c>
      <c r="F22" s="95">
        <v>1526</v>
      </c>
      <c r="G22" s="6"/>
      <c r="H22" s="6" t="s">
        <v>57</v>
      </c>
      <c r="I22" s="6"/>
      <c r="J22" s="95">
        <v>2948</v>
      </c>
      <c r="K22" s="6"/>
      <c r="L22" s="42"/>
      <c r="V22" s="49"/>
    </row>
    <row r="23" spans="2:22" s="4" customFormat="1" ht="21.75" customHeight="1" x14ac:dyDescent="0.55000000000000004">
      <c r="B23" s="4" t="s">
        <v>230</v>
      </c>
      <c r="D23" s="68" t="s">
        <v>238</v>
      </c>
      <c r="F23" s="95">
        <v>2642</v>
      </c>
      <c r="G23" s="6"/>
      <c r="H23" s="6" t="s">
        <v>57</v>
      </c>
      <c r="I23" s="6"/>
      <c r="J23" s="95">
        <v>2642</v>
      </c>
      <c r="K23" s="6"/>
      <c r="L23" s="42"/>
      <c r="V23" s="49"/>
    </row>
    <row r="24" spans="2:22" s="4" customFormat="1" ht="21.75" customHeight="1" x14ac:dyDescent="0.55000000000000004">
      <c r="B24" s="4" t="s">
        <v>111</v>
      </c>
      <c r="D24" s="68" t="s">
        <v>144</v>
      </c>
      <c r="F24" s="95">
        <v>1105</v>
      </c>
      <c r="G24" s="6"/>
      <c r="H24" s="6" t="s">
        <v>57</v>
      </c>
      <c r="I24" s="6"/>
      <c r="J24" s="95">
        <v>2138</v>
      </c>
      <c r="K24" s="6"/>
      <c r="L24" s="42"/>
      <c r="V24" s="49"/>
    </row>
    <row r="25" spans="2:22" s="4" customFormat="1" ht="21.75" customHeight="1" x14ac:dyDescent="0.55000000000000004">
      <c r="B25" s="4" t="s">
        <v>235</v>
      </c>
      <c r="D25" s="68" t="s">
        <v>237</v>
      </c>
      <c r="F25" s="95">
        <v>1547</v>
      </c>
      <c r="G25" s="6"/>
      <c r="H25" s="6" t="s">
        <v>57</v>
      </c>
      <c r="I25" s="6"/>
      <c r="J25" s="95">
        <v>1547</v>
      </c>
      <c r="K25" s="6"/>
      <c r="L25" s="42"/>
      <c r="V25" s="49">
        <v>1.21E-2</v>
      </c>
    </row>
    <row r="26" spans="2:22" s="4" customFormat="1" ht="21.75" customHeight="1" x14ac:dyDescent="0.55000000000000004">
      <c r="B26" s="4" t="s">
        <v>130</v>
      </c>
      <c r="D26" s="68" t="s">
        <v>133</v>
      </c>
      <c r="F26" s="95">
        <v>559</v>
      </c>
      <c r="G26" s="6"/>
      <c r="H26" s="6" t="s">
        <v>57</v>
      </c>
      <c r="I26" s="6"/>
      <c r="J26" s="95">
        <v>1080</v>
      </c>
      <c r="K26" s="6"/>
      <c r="L26" s="42"/>
      <c r="V26" s="49">
        <v>1.14E-2</v>
      </c>
    </row>
    <row r="27" spans="2:22" s="4" customFormat="1" ht="21.75" customHeight="1" x14ac:dyDescent="0.55000000000000004">
      <c r="B27" s="4" t="s">
        <v>107</v>
      </c>
      <c r="D27" s="68" t="s">
        <v>137</v>
      </c>
      <c r="F27" s="95">
        <v>425</v>
      </c>
      <c r="G27" s="6"/>
      <c r="H27" s="6" t="s">
        <v>57</v>
      </c>
      <c r="I27" s="6"/>
      <c r="J27" s="95">
        <v>822</v>
      </c>
      <c r="K27" s="6"/>
      <c r="L27" s="42"/>
      <c r="V27" s="49">
        <v>8.8999999999999999E-3</v>
      </c>
    </row>
    <row r="28" spans="2:22" s="4" customFormat="1" ht="21.75" customHeight="1" x14ac:dyDescent="0.55000000000000004">
      <c r="D28" s="68"/>
      <c r="F28" s="95"/>
      <c r="G28" s="6"/>
      <c r="H28" s="6"/>
      <c r="I28" s="6"/>
      <c r="J28" s="95"/>
      <c r="K28" s="6"/>
      <c r="L28" s="42"/>
      <c r="V28" s="49">
        <v>-1E-3</v>
      </c>
    </row>
    <row r="29" spans="2:22" ht="21.75" customHeight="1" thickBot="1" x14ac:dyDescent="0.6">
      <c r="B29" s="187" t="s">
        <v>84</v>
      </c>
      <c r="C29" s="187"/>
      <c r="D29" s="187"/>
      <c r="F29" s="97">
        <f>SUM(F10:F27)</f>
        <v>1783242349</v>
      </c>
      <c r="G29" s="98"/>
      <c r="H29" s="99"/>
      <c r="I29" s="98"/>
      <c r="J29" s="97">
        <f>SUM(J10:J27)</f>
        <v>2943741024</v>
      </c>
      <c r="K29" s="98"/>
      <c r="L29" s="138"/>
      <c r="V29" s="130">
        <v>-2.8E-3</v>
      </c>
    </row>
    <row r="30" spans="2:22" ht="21.75" customHeight="1" thickTop="1" x14ac:dyDescent="0.55000000000000004">
      <c r="L30" s="130"/>
      <c r="V30" s="130">
        <v>-6.1000000000000004E-3</v>
      </c>
    </row>
    <row r="31" spans="2:22" ht="30" x14ac:dyDescent="0.75">
      <c r="F31" s="58">
        <v>15</v>
      </c>
    </row>
    <row r="32" spans="2:22" ht="21.75" customHeight="1" x14ac:dyDescent="0.55000000000000004">
      <c r="L32" s="130"/>
      <c r="V32" s="2">
        <f>SUM(V10:V30)</f>
        <v>0.33600000000000002</v>
      </c>
    </row>
  </sheetData>
  <sortState xmlns:xlrd2="http://schemas.microsoft.com/office/spreadsheetml/2017/richdata2" ref="B10:J27">
    <sortCondition descending="1" ref="J10:J27"/>
  </sortState>
  <mergeCells count="13">
    <mergeCell ref="B2:L2"/>
    <mergeCell ref="B3:L3"/>
    <mergeCell ref="B4:L4"/>
    <mergeCell ref="B29:D29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zoomScale="70" zoomScaleNormal="70" zoomScaleSheetLayoutView="70" workbookViewId="0">
      <selection activeCell="L6" sqref="L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43" t="s">
        <v>124</v>
      </c>
      <c r="C2" s="143"/>
      <c r="D2" s="143"/>
      <c r="E2" s="143"/>
      <c r="F2" s="143"/>
    </row>
    <row r="3" spans="2:16" ht="30" x14ac:dyDescent="0.55000000000000004">
      <c r="B3" s="143" t="s">
        <v>48</v>
      </c>
      <c r="C3" s="143"/>
      <c r="D3" s="143"/>
      <c r="E3" s="143"/>
      <c r="F3" s="143"/>
    </row>
    <row r="4" spans="2:16" ht="30" x14ac:dyDescent="0.55000000000000004">
      <c r="B4" s="143" t="s">
        <v>224</v>
      </c>
      <c r="C4" s="143"/>
      <c r="D4" s="143"/>
      <c r="E4" s="143"/>
      <c r="F4" s="143"/>
    </row>
    <row r="5" spans="2:16" ht="125.25" customHeight="1" x14ac:dyDescent="0.55000000000000004"/>
    <row r="6" spans="2:16" s="26" customFormat="1" ht="24" x14ac:dyDescent="0.6">
      <c r="B6" s="63" t="s">
        <v>123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2:16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ht="30" x14ac:dyDescent="0.55000000000000004">
      <c r="B8" s="173" t="s">
        <v>79</v>
      </c>
      <c r="D8" s="143" t="s">
        <v>50</v>
      </c>
      <c r="F8" s="143" t="s">
        <v>225</v>
      </c>
    </row>
    <row r="9" spans="2:16" ht="30" x14ac:dyDescent="0.55000000000000004">
      <c r="B9" s="189" t="s">
        <v>79</v>
      </c>
      <c r="D9" s="190" t="s">
        <v>41</v>
      </c>
      <c r="F9" s="190" t="s">
        <v>41</v>
      </c>
    </row>
    <row r="10" spans="2:16" x14ac:dyDescent="0.55000000000000004">
      <c r="B10" s="2" t="s">
        <v>149</v>
      </c>
      <c r="D10" s="100">
        <v>0</v>
      </c>
      <c r="E10" s="98"/>
      <c r="F10" s="100">
        <v>1518987</v>
      </c>
    </row>
    <row r="11" spans="2:16" x14ac:dyDescent="0.55000000000000004">
      <c r="B11" s="2" t="s">
        <v>80</v>
      </c>
      <c r="D11" s="100">
        <v>1</v>
      </c>
      <c r="E11" s="98"/>
      <c r="F11" s="100">
        <v>1313705</v>
      </c>
    </row>
    <row r="12" spans="2:16" x14ac:dyDescent="0.55000000000000004">
      <c r="B12" s="2" t="s">
        <v>79</v>
      </c>
      <c r="D12" s="100">
        <v>0</v>
      </c>
      <c r="E12" s="98"/>
      <c r="F12" s="100">
        <v>354354</v>
      </c>
    </row>
    <row r="13" spans="2:16" x14ac:dyDescent="0.55000000000000004">
      <c r="D13" s="100"/>
      <c r="E13" s="98"/>
      <c r="F13" s="100"/>
    </row>
    <row r="14" spans="2:16" ht="21.75" thickBot="1" x14ac:dyDescent="0.6">
      <c r="B14" s="32" t="s">
        <v>84</v>
      </c>
      <c r="D14" s="97">
        <f>SUM(D10:D12)</f>
        <v>1</v>
      </c>
      <c r="E14" s="98"/>
      <c r="F14" s="97">
        <f>SUM(F10:F12)</f>
        <v>3187046</v>
      </c>
    </row>
    <row r="15" spans="2:16" ht="21.75" thickTop="1" x14ac:dyDescent="0.55000000000000004"/>
    <row r="16" spans="2:16" ht="85.5" customHeight="1" x14ac:dyDescent="0.55000000000000004"/>
    <row r="17" spans="1:6" ht="54" customHeight="1" x14ac:dyDescent="0.55000000000000004"/>
    <row r="18" spans="1:6" ht="27" customHeight="1" x14ac:dyDescent="0.75">
      <c r="A18" s="188">
        <v>16</v>
      </c>
      <c r="B18" s="188"/>
      <c r="C18" s="188"/>
      <c r="D18" s="188"/>
      <c r="E18" s="188"/>
      <c r="F18" s="188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zoomScale="85" zoomScaleNormal="110" zoomScaleSheetLayoutView="85" workbookViewId="0">
      <selection activeCell="K14" sqref="K1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 x14ac:dyDescent="0.55000000000000004">
      <c r="C2" s="143" t="s">
        <v>124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3:22" ht="30" x14ac:dyDescent="0.55000000000000004">
      <c r="C3" s="143" t="s">
        <v>0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3:22" ht="30" x14ac:dyDescent="0.55000000000000004">
      <c r="C4" s="143" t="s">
        <v>224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3:22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 x14ac:dyDescent="0.55000000000000004">
      <c r="C7" s="54" t="s">
        <v>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 x14ac:dyDescent="0.25">
      <c r="C9" s="144" t="s">
        <v>91</v>
      </c>
      <c r="D9" s="145" t="s">
        <v>204</v>
      </c>
      <c r="E9" s="145" t="s">
        <v>2</v>
      </c>
      <c r="F9" s="145" t="s">
        <v>2</v>
      </c>
      <c r="G9" s="145" t="s">
        <v>2</v>
      </c>
      <c r="I9" s="145" t="s">
        <v>3</v>
      </c>
      <c r="J9" s="145" t="s">
        <v>3</v>
      </c>
      <c r="K9" s="145" t="s">
        <v>3</v>
      </c>
      <c r="M9" s="145" t="s">
        <v>225</v>
      </c>
      <c r="N9" s="145" t="s">
        <v>4</v>
      </c>
      <c r="O9" s="145" t="s">
        <v>4</v>
      </c>
      <c r="P9" s="145" t="s">
        <v>4</v>
      </c>
      <c r="Q9" s="145" t="s">
        <v>4</v>
      </c>
    </row>
    <row r="10" spans="3:22" s="6" customFormat="1" ht="44.25" customHeight="1" x14ac:dyDescent="0.25">
      <c r="C10" s="144"/>
      <c r="D10" s="12"/>
      <c r="E10" s="146" t="s">
        <v>6</v>
      </c>
      <c r="F10" s="12"/>
      <c r="G10" s="146" t="s">
        <v>7</v>
      </c>
      <c r="I10" s="146" t="s">
        <v>92</v>
      </c>
      <c r="J10" s="12"/>
      <c r="K10" s="146" t="s">
        <v>93</v>
      </c>
      <c r="L10" s="42">
        <v>0</v>
      </c>
      <c r="M10" s="146" t="s">
        <v>6</v>
      </c>
      <c r="N10" s="12"/>
      <c r="O10" s="146" t="s">
        <v>7</v>
      </c>
      <c r="Q10" s="148" t="s">
        <v>11</v>
      </c>
      <c r="V10" s="42">
        <v>6.5500000000000003E-2</v>
      </c>
    </row>
    <row r="11" spans="3:22" s="6" customFormat="1" ht="39.75" customHeight="1" x14ac:dyDescent="0.25">
      <c r="C11" s="144"/>
      <c r="D11" s="11"/>
      <c r="E11" s="147" t="s">
        <v>6</v>
      </c>
      <c r="F11" s="11"/>
      <c r="G11" s="147" t="s">
        <v>7</v>
      </c>
      <c r="I11" s="147"/>
      <c r="J11" s="11"/>
      <c r="K11" s="147"/>
      <c r="L11" s="42">
        <v>0</v>
      </c>
      <c r="M11" s="147" t="s">
        <v>6</v>
      </c>
      <c r="N11" s="11"/>
      <c r="O11" s="147" t="s">
        <v>7</v>
      </c>
      <c r="Q11" s="149" t="s">
        <v>11</v>
      </c>
      <c r="V11" s="42">
        <v>5.4600000000000003E-2</v>
      </c>
    </row>
    <row r="12" spans="3:22" x14ac:dyDescent="0.55000000000000004">
      <c r="C12" s="41" t="s">
        <v>88</v>
      </c>
      <c r="E12" s="3">
        <f>'اوراق مشارکت'!R33</f>
        <v>171285040887</v>
      </c>
      <c r="G12" s="3">
        <f>'اوراق مشارکت'!T33</f>
        <v>163717938738</v>
      </c>
      <c r="I12" s="3">
        <f>'اوراق مشارکت'!X33</f>
        <v>0</v>
      </c>
      <c r="K12" s="3">
        <f>'اوراق مشارکت'!AB33</f>
        <v>20143325731</v>
      </c>
      <c r="L12" s="130">
        <v>0</v>
      </c>
      <c r="M12" s="3">
        <f>'اوراق مشارکت'!AH33</f>
        <v>152115416760</v>
      </c>
      <c r="O12" s="3">
        <f>'اوراق مشارکت'!AJ33</f>
        <v>151268843739</v>
      </c>
      <c r="Q12" s="8">
        <f>O12/$O$16</f>
        <v>0.45090124914548901</v>
      </c>
      <c r="V12" s="130">
        <v>5.3400000000000003E-2</v>
      </c>
    </row>
    <row r="13" spans="3:22" x14ac:dyDescent="0.55000000000000004">
      <c r="C13" s="2" t="s">
        <v>150</v>
      </c>
      <c r="E13" s="3">
        <f>سپرده!L33</f>
        <v>65678572562.036201</v>
      </c>
      <c r="G13" s="3">
        <f>سپرده!L33</f>
        <v>65678572562.036201</v>
      </c>
      <c r="I13" s="3">
        <f>سپرده!N33</f>
        <v>276306075270</v>
      </c>
      <c r="K13" s="3">
        <f>سپرده!P33</f>
        <v>236275655842</v>
      </c>
      <c r="L13" s="130">
        <v>0.3836</v>
      </c>
      <c r="M13" s="3">
        <f>سپرده!R33</f>
        <v>105708991990</v>
      </c>
      <c r="O13" s="3">
        <f>سپرده!R33</f>
        <v>105708991990</v>
      </c>
      <c r="Q13" s="127">
        <f>O13/$O$16</f>
        <v>0.31509672022377416</v>
      </c>
      <c r="V13" s="130">
        <v>4.36E-2</v>
      </c>
    </row>
    <row r="14" spans="3:22" x14ac:dyDescent="0.55000000000000004">
      <c r="C14" s="2" t="s">
        <v>87</v>
      </c>
      <c r="E14" s="3">
        <f>سهام!G28</f>
        <v>65587033589</v>
      </c>
      <c r="G14" s="3">
        <f>سهام!I28</f>
        <v>81674516639.622162</v>
      </c>
      <c r="I14" s="3">
        <f>سهام!M28</f>
        <v>891145</v>
      </c>
      <c r="K14" s="3">
        <f>سهام!Q28</f>
        <v>0</v>
      </c>
      <c r="L14" s="130">
        <v>0</v>
      </c>
      <c r="M14" s="3">
        <f>سهام!W28</f>
        <v>65587924734</v>
      </c>
      <c r="O14" s="3">
        <f>سهام!Y28</f>
        <v>78503256917.499176</v>
      </c>
      <c r="Q14" s="8">
        <f>O14/$O$16</f>
        <v>0.23400203063073691</v>
      </c>
      <c r="V14" s="130">
        <v>2.8000000000000001E-2</v>
      </c>
    </row>
    <row r="15" spans="3:22" x14ac:dyDescent="0.55000000000000004">
      <c r="E15" s="3"/>
      <c r="G15" s="3"/>
      <c r="I15" s="3"/>
      <c r="K15" s="3"/>
      <c r="L15" s="130">
        <v>0.25369999999999998</v>
      </c>
      <c r="M15" s="3"/>
      <c r="O15" s="3"/>
      <c r="Q15" s="8"/>
      <c r="V15" s="130">
        <v>2.2200000000000001E-2</v>
      </c>
    </row>
    <row r="16" spans="3:22" ht="21.75" thickBot="1" x14ac:dyDescent="0.6">
      <c r="C16" s="2" t="s">
        <v>84</v>
      </c>
      <c r="D16" s="3">
        <f t="shared" ref="D16:P16" si="0">SUM(D12:D14)</f>
        <v>0</v>
      </c>
      <c r="E16" s="10">
        <f>SUM(E12:E14)</f>
        <v>302550647038.03619</v>
      </c>
      <c r="F16" s="3">
        <f t="shared" si="0"/>
        <v>0</v>
      </c>
      <c r="G16" s="10">
        <f>SUM(G12:G14)</f>
        <v>311071027939.65833</v>
      </c>
      <c r="H16" s="3">
        <f t="shared" si="0"/>
        <v>0</v>
      </c>
      <c r="I16" s="10">
        <f>SUM(I12:I14)</f>
        <v>276306966415</v>
      </c>
      <c r="J16" s="3">
        <f t="shared" si="0"/>
        <v>0</v>
      </c>
      <c r="K16" s="10">
        <f>SUM(K12:K14)</f>
        <v>256418981573</v>
      </c>
      <c r="L16" s="3">
        <v>0</v>
      </c>
      <c r="M16" s="10">
        <f>SUM(M12:M14)</f>
        <v>323412333484</v>
      </c>
      <c r="N16" s="3">
        <f t="shared" si="0"/>
        <v>0</v>
      </c>
      <c r="O16" s="10">
        <f>SUM(O12:O14)</f>
        <v>335481092646.49915</v>
      </c>
      <c r="P16" s="3">
        <f t="shared" si="0"/>
        <v>0</v>
      </c>
      <c r="Q16" s="33">
        <f>O16/$O$16</f>
        <v>1</v>
      </c>
      <c r="V16" s="130">
        <v>1.9199999999999998E-2</v>
      </c>
    </row>
    <row r="17" spans="9:22" ht="21.75" thickTop="1" x14ac:dyDescent="0.55000000000000004">
      <c r="L17" s="130">
        <v>0.2044</v>
      </c>
      <c r="Q17" s="8"/>
      <c r="V17" s="130">
        <v>1.38E-2</v>
      </c>
    </row>
    <row r="18" spans="9:22" x14ac:dyDescent="0.55000000000000004">
      <c r="L18" s="130">
        <v>0.11650000000000001</v>
      </c>
      <c r="V18" s="130">
        <v>1.32E-2</v>
      </c>
    </row>
    <row r="19" spans="9:22" x14ac:dyDescent="0.55000000000000004">
      <c r="L19" s="130">
        <v>0</v>
      </c>
      <c r="V19" s="130">
        <v>1.21E-2</v>
      </c>
    </row>
    <row r="20" spans="9:22" ht="30" x14ac:dyDescent="0.75">
      <c r="I20" s="55">
        <v>1</v>
      </c>
      <c r="L20" s="130">
        <v>6.3700000000000007E-2</v>
      </c>
      <c r="V20" s="130">
        <v>1.14E-2</v>
      </c>
    </row>
    <row r="21" spans="9:22" x14ac:dyDescent="0.55000000000000004">
      <c r="L21" s="130">
        <v>0</v>
      </c>
      <c r="V21" s="130">
        <v>8.8999999999999999E-3</v>
      </c>
    </row>
    <row r="22" spans="9:22" x14ac:dyDescent="0.55000000000000004">
      <c r="L22" s="130">
        <v>0.13189999999999999</v>
      </c>
      <c r="V22" s="130">
        <v>8.3999999999999995E-3</v>
      </c>
    </row>
    <row r="23" spans="9:22" x14ac:dyDescent="0.55000000000000004">
      <c r="L23" s="130">
        <v>3.9899999999999998E-2</v>
      </c>
      <c r="V23" s="130">
        <v>7.9000000000000008E-3</v>
      </c>
    </row>
    <row r="24" spans="9:22" x14ac:dyDescent="0.55000000000000004">
      <c r="L24" s="130">
        <v>0.18509999999999999</v>
      </c>
      <c r="V24" s="130">
        <v>7.7999999999999996E-3</v>
      </c>
    </row>
    <row r="25" spans="9:22" x14ac:dyDescent="0.55000000000000004">
      <c r="L25" s="130">
        <v>1.89E-2</v>
      </c>
      <c r="V25" s="130">
        <v>6.6E-3</v>
      </c>
    </row>
    <row r="26" spans="9:22" x14ac:dyDescent="0.55000000000000004">
      <c r="L26" s="130">
        <v>5.16E-2</v>
      </c>
      <c r="V26" s="130">
        <v>5.1000000000000004E-3</v>
      </c>
    </row>
    <row r="27" spans="9:22" x14ac:dyDescent="0.55000000000000004">
      <c r="L27" s="130">
        <v>3.6200000000000003E-2</v>
      </c>
      <c r="V27" s="130">
        <v>4.1000000000000003E-3</v>
      </c>
    </row>
    <row r="28" spans="9:22" x14ac:dyDescent="0.55000000000000004">
      <c r="L28" s="130">
        <v>0</v>
      </c>
      <c r="V28" s="130">
        <v>2.7000000000000001E-3</v>
      </c>
    </row>
    <row r="29" spans="9:22" x14ac:dyDescent="0.55000000000000004">
      <c r="L29" s="130">
        <v>1.8200000000000001E-2</v>
      </c>
      <c r="V29" s="130">
        <v>1.6999999999999999E-3</v>
      </c>
    </row>
    <row r="30" spans="9:22" x14ac:dyDescent="0.55000000000000004">
      <c r="L30" s="130">
        <v>3.3000000000000002E-2</v>
      </c>
      <c r="V30" s="130">
        <v>1.4E-3</v>
      </c>
    </row>
    <row r="31" spans="9:22" x14ac:dyDescent="0.55000000000000004">
      <c r="L31" s="130">
        <v>5.7999999999999996E-3</v>
      </c>
      <c r="V31" s="130">
        <v>6.9999999999999999E-4</v>
      </c>
    </row>
    <row r="32" spans="9:22" x14ac:dyDescent="0.55000000000000004">
      <c r="L32" s="130">
        <v>2.0000000000000001E-4</v>
      </c>
      <c r="V32" s="130">
        <v>0</v>
      </c>
    </row>
    <row r="33" spans="12:22" x14ac:dyDescent="0.55000000000000004">
      <c r="L33" s="130">
        <v>0</v>
      </c>
      <c r="V33" s="130">
        <v>0</v>
      </c>
    </row>
    <row r="34" spans="12:22" x14ac:dyDescent="0.55000000000000004">
      <c r="L34" s="130">
        <v>0</v>
      </c>
      <c r="V34" s="130">
        <v>0</v>
      </c>
    </row>
    <row r="35" spans="12:22" x14ac:dyDescent="0.55000000000000004">
      <c r="L35" s="130">
        <v>0</v>
      </c>
      <c r="V35" s="130">
        <v>0</v>
      </c>
    </row>
    <row r="36" spans="12:22" x14ac:dyDescent="0.55000000000000004">
      <c r="L36" s="130">
        <v>1E-4</v>
      </c>
      <c r="V36" s="130">
        <v>-1E-4</v>
      </c>
    </row>
    <row r="37" spans="12:22" x14ac:dyDescent="0.55000000000000004">
      <c r="L37" s="130">
        <v>-9.1000000000000004E-3</v>
      </c>
      <c r="V37" s="130">
        <v>-1E-3</v>
      </c>
    </row>
    <row r="38" spans="12:22" x14ac:dyDescent="0.55000000000000004">
      <c r="L38" s="130">
        <v>0</v>
      </c>
      <c r="V38" s="130">
        <v>-2.8E-3</v>
      </c>
    </row>
    <row r="39" spans="12:22" x14ac:dyDescent="0.55000000000000004">
      <c r="L39" s="130">
        <v>0</v>
      </c>
      <c r="V39" s="130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9"/>
  <sheetViews>
    <sheetView rightToLeft="1" view="pageBreakPreview" topLeftCell="A10" zoomScale="55" zoomScaleNormal="55" zoomScaleSheetLayoutView="55" workbookViewId="0">
      <selection activeCell="L11" sqref="L11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9.42578125" style="57" bestFit="1" customWidth="1"/>
    <col min="4" max="4" width="1" style="57" customWidth="1"/>
    <col min="5" max="5" width="17.140625" style="57" bestFit="1" customWidth="1"/>
    <col min="6" max="6" width="3.5703125" style="57" bestFit="1" customWidth="1"/>
    <col min="7" max="7" width="26.28515625" style="57" bestFit="1" customWidth="1"/>
    <col min="8" max="8" width="3.5703125" style="57" bestFit="1" customWidth="1"/>
    <col min="9" max="9" width="29.140625" style="57" bestFit="1" customWidth="1"/>
    <col min="10" max="10" width="3.5703125" style="57" bestFit="1" customWidth="1"/>
    <col min="11" max="11" width="17.28515625" style="57" bestFit="1" customWidth="1"/>
    <col min="12" max="12" width="8.42578125" style="57" customWidth="1"/>
    <col min="13" max="13" width="26.28515625" style="57" bestFit="1" customWidth="1"/>
    <col min="14" max="14" width="3.5703125" style="57" bestFit="1" customWidth="1"/>
    <col min="15" max="15" width="19.140625" style="57" bestFit="1" customWidth="1"/>
    <col min="16" max="16" width="3.5703125" style="57" bestFit="1" customWidth="1"/>
    <col min="17" max="17" width="26.28515625" style="57" bestFit="1" customWidth="1"/>
    <col min="18" max="18" width="3.5703125" style="57" bestFit="1" customWidth="1"/>
    <col min="19" max="19" width="17.28515625" style="57" bestFit="1" customWidth="1"/>
    <col min="20" max="20" width="3.5703125" style="57" bestFit="1" customWidth="1"/>
    <col min="21" max="21" width="16.42578125" style="57" bestFit="1" customWidth="1"/>
    <col min="22" max="22" width="12.28515625" style="57" bestFit="1" customWidth="1"/>
    <col min="23" max="23" width="26.28515625" style="57" bestFit="1" customWidth="1"/>
    <col min="24" max="24" width="3.5703125" style="57" bestFit="1" customWidth="1"/>
    <col min="25" max="25" width="29.140625" style="57" bestFit="1" customWidth="1"/>
    <col min="26" max="26" width="3.5703125" style="57" bestFit="1" customWidth="1"/>
    <col min="27" max="27" width="24.85546875" style="82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51" t="s">
        <v>124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</row>
    <row r="3" spans="3:27" ht="46.5" x14ac:dyDescent="0.8">
      <c r="C3" s="151" t="s">
        <v>0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</row>
    <row r="4" spans="3:27" ht="46.5" x14ac:dyDescent="0.8">
      <c r="C4" s="151" t="s">
        <v>224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50" t="s">
        <v>86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</row>
    <row r="8" spans="3:27" s="76" customFormat="1" ht="34.5" customHeight="1" x14ac:dyDescent="0.25">
      <c r="C8" s="158" t="s">
        <v>1</v>
      </c>
      <c r="E8" s="157" t="s">
        <v>204</v>
      </c>
      <c r="F8" s="157" t="s">
        <v>2</v>
      </c>
      <c r="G8" s="157" t="s">
        <v>2</v>
      </c>
      <c r="H8" s="157" t="s">
        <v>2</v>
      </c>
      <c r="I8" s="157" t="s">
        <v>2</v>
      </c>
      <c r="J8" s="152"/>
      <c r="K8" s="157" t="s">
        <v>3</v>
      </c>
      <c r="L8" s="157" t="s">
        <v>3</v>
      </c>
      <c r="M8" s="157" t="s">
        <v>3</v>
      </c>
      <c r="N8" s="157" t="s">
        <v>3</v>
      </c>
      <c r="O8" s="157" t="s">
        <v>3</v>
      </c>
      <c r="P8" s="157" t="s">
        <v>3</v>
      </c>
      <c r="Q8" s="157" t="s">
        <v>3</v>
      </c>
      <c r="R8" s="152"/>
      <c r="S8" s="157" t="s">
        <v>225</v>
      </c>
      <c r="T8" s="157" t="s">
        <v>4</v>
      </c>
      <c r="U8" s="157" t="s">
        <v>4</v>
      </c>
      <c r="V8" s="157" t="s">
        <v>4</v>
      </c>
      <c r="W8" s="157" t="s">
        <v>4</v>
      </c>
      <c r="X8" s="157" t="s">
        <v>4</v>
      </c>
      <c r="Y8" s="157" t="s">
        <v>4</v>
      </c>
      <c r="Z8" s="157" t="s">
        <v>4</v>
      </c>
      <c r="AA8" s="157" t="s">
        <v>4</v>
      </c>
    </row>
    <row r="9" spans="3:27" s="76" customFormat="1" ht="44.25" customHeight="1" x14ac:dyDescent="0.25">
      <c r="C9" s="158" t="s">
        <v>1</v>
      </c>
      <c r="D9" s="152"/>
      <c r="E9" s="155" t="s">
        <v>5</v>
      </c>
      <c r="F9" s="153"/>
      <c r="G9" s="155" t="s">
        <v>6</v>
      </c>
      <c r="H9" s="77"/>
      <c r="I9" s="155" t="s">
        <v>7</v>
      </c>
      <c r="J9" s="152"/>
      <c r="K9" s="155" t="s">
        <v>8</v>
      </c>
      <c r="L9" s="155" t="s">
        <v>8</v>
      </c>
      <c r="M9" s="155" t="s">
        <v>8</v>
      </c>
      <c r="N9" s="77"/>
      <c r="O9" s="155" t="s">
        <v>9</v>
      </c>
      <c r="P9" s="155" t="s">
        <v>9</v>
      </c>
      <c r="Q9" s="155" t="s">
        <v>9</v>
      </c>
      <c r="R9" s="152"/>
      <c r="S9" s="155" t="s">
        <v>5</v>
      </c>
      <c r="T9" s="153"/>
      <c r="U9" s="155" t="s">
        <v>10</v>
      </c>
      <c r="V9" s="153"/>
      <c r="W9" s="155" t="s">
        <v>6</v>
      </c>
      <c r="X9" s="153"/>
      <c r="Y9" s="155" t="s">
        <v>7</v>
      </c>
      <c r="Z9" s="152"/>
      <c r="AA9" s="155" t="s">
        <v>11</v>
      </c>
    </row>
    <row r="10" spans="3:27" s="76" customFormat="1" ht="54" customHeight="1" x14ac:dyDescent="0.25">
      <c r="C10" s="158" t="s">
        <v>1</v>
      </c>
      <c r="D10" s="152"/>
      <c r="E10" s="156" t="s">
        <v>5</v>
      </c>
      <c r="F10" s="154"/>
      <c r="G10" s="156" t="s">
        <v>6</v>
      </c>
      <c r="H10" s="78"/>
      <c r="I10" s="156" t="s">
        <v>7</v>
      </c>
      <c r="J10" s="152"/>
      <c r="K10" s="156" t="s">
        <v>5</v>
      </c>
      <c r="L10" s="133"/>
      <c r="M10" s="156" t="s">
        <v>6</v>
      </c>
      <c r="N10" s="78"/>
      <c r="O10" s="156" t="s">
        <v>5</v>
      </c>
      <c r="P10" s="78"/>
      <c r="Q10" s="156" t="s">
        <v>12</v>
      </c>
      <c r="R10" s="152"/>
      <c r="S10" s="156" t="s">
        <v>5</v>
      </c>
      <c r="T10" s="154"/>
      <c r="U10" s="156" t="s">
        <v>10</v>
      </c>
      <c r="V10" s="154"/>
      <c r="W10" s="156" t="s">
        <v>6</v>
      </c>
      <c r="X10" s="154"/>
      <c r="Y10" s="156" t="s">
        <v>7</v>
      </c>
      <c r="Z10" s="152"/>
      <c r="AA10" s="156" t="s">
        <v>11</v>
      </c>
    </row>
    <row r="11" spans="3:27" x14ac:dyDescent="0.8">
      <c r="C11" s="79" t="s">
        <v>181</v>
      </c>
      <c r="E11" s="80">
        <v>400000</v>
      </c>
      <c r="G11" s="80">
        <v>11116538487</v>
      </c>
      <c r="I11" s="80">
        <v>14700011400</v>
      </c>
      <c r="K11" s="80">
        <v>0</v>
      </c>
      <c r="L11" s="135"/>
      <c r="M11" s="80">
        <v>0</v>
      </c>
      <c r="O11" s="80">
        <v>0</v>
      </c>
      <c r="Q11" s="80">
        <v>0</v>
      </c>
      <c r="S11" s="80">
        <v>400000</v>
      </c>
      <c r="U11" s="80">
        <v>35300</v>
      </c>
      <c r="V11" s="135"/>
      <c r="W11" s="80">
        <v>11116538487</v>
      </c>
      <c r="Y11" s="80">
        <v>14035986000</v>
      </c>
      <c r="AA11" s="125">
        <f>Y11/'سرمایه گذاری ها'!$O$16</f>
        <v>4.1838381678307883E-2</v>
      </c>
    </row>
    <row r="12" spans="3:27" x14ac:dyDescent="0.8">
      <c r="C12" s="57" t="s">
        <v>206</v>
      </c>
      <c r="E12" s="80">
        <v>509000</v>
      </c>
      <c r="G12" s="80">
        <v>12303484363</v>
      </c>
      <c r="I12" s="80">
        <v>13610632005</v>
      </c>
      <c r="K12" s="80">
        <v>0</v>
      </c>
      <c r="L12" s="135"/>
      <c r="M12" s="80">
        <v>0</v>
      </c>
      <c r="O12" s="80">
        <v>0</v>
      </c>
      <c r="Q12" s="80">
        <v>0</v>
      </c>
      <c r="S12" s="80">
        <v>509000</v>
      </c>
      <c r="U12" s="80">
        <v>22690</v>
      </c>
      <c r="V12" s="135"/>
      <c r="W12" s="80">
        <v>12303484363</v>
      </c>
      <c r="Y12" s="80">
        <v>11480492200.5</v>
      </c>
      <c r="AA12" s="125">
        <f>Y12/'سرمایه گذاری ها'!$O$16</f>
        <v>3.4220981307572958E-2</v>
      </c>
    </row>
    <row r="13" spans="3:27" x14ac:dyDescent="0.8">
      <c r="C13" s="57" t="s">
        <v>156</v>
      </c>
      <c r="E13" s="80">
        <v>106000</v>
      </c>
      <c r="G13" s="80">
        <v>7055541458</v>
      </c>
      <c r="I13" s="80">
        <v>8799390243</v>
      </c>
      <c r="K13" s="80">
        <v>0</v>
      </c>
      <c r="L13" s="135"/>
      <c r="M13" s="80">
        <v>0</v>
      </c>
      <c r="O13" s="80">
        <v>0</v>
      </c>
      <c r="Q13" s="80">
        <v>0</v>
      </c>
      <c r="S13" s="80">
        <v>106000</v>
      </c>
      <c r="U13" s="80">
        <v>79270</v>
      </c>
      <c r="V13" s="135"/>
      <c r="W13" s="80">
        <v>7055541458</v>
      </c>
      <c r="Y13" s="80">
        <v>8352624411</v>
      </c>
      <c r="AA13" s="125">
        <f>Y13/'سرمایه گذاری ها'!$O$16</f>
        <v>2.4897452029588058E-2</v>
      </c>
    </row>
    <row r="14" spans="3:27" x14ac:dyDescent="0.8">
      <c r="C14" s="57" t="s">
        <v>195</v>
      </c>
      <c r="E14" s="80">
        <v>41000</v>
      </c>
      <c r="G14" s="80">
        <v>7241018855</v>
      </c>
      <c r="I14" s="80">
        <v>7792556760</v>
      </c>
      <c r="K14" s="80">
        <v>0</v>
      </c>
      <c r="L14" s="135"/>
      <c r="M14" s="80">
        <v>0</v>
      </c>
      <c r="O14" s="80">
        <v>0</v>
      </c>
      <c r="Q14" s="80">
        <v>0</v>
      </c>
      <c r="S14" s="80">
        <v>41000</v>
      </c>
      <c r="U14" s="80">
        <v>179950</v>
      </c>
      <c r="V14" s="135"/>
      <c r="W14" s="80">
        <v>7241018855</v>
      </c>
      <c r="Y14" s="80">
        <v>7334051197.5</v>
      </c>
      <c r="AA14" s="125">
        <f>Y14/'سرمایه گذاری ها'!$O$16</f>
        <v>2.1861295191464E-2</v>
      </c>
    </row>
    <row r="15" spans="3:27" x14ac:dyDescent="0.8">
      <c r="C15" s="57" t="s">
        <v>14</v>
      </c>
      <c r="E15" s="80">
        <v>1132075</v>
      </c>
      <c r="G15" s="80">
        <v>4499671798</v>
      </c>
      <c r="I15" s="80">
        <v>7100890060.1625004</v>
      </c>
      <c r="K15" s="80">
        <v>0</v>
      </c>
      <c r="L15" s="135"/>
      <c r="M15" s="80">
        <v>0</v>
      </c>
      <c r="O15" s="80">
        <v>0</v>
      </c>
      <c r="Q15" s="80">
        <v>0</v>
      </c>
      <c r="S15" s="80">
        <v>1132075</v>
      </c>
      <c r="U15" s="80">
        <v>6440</v>
      </c>
      <c r="V15" s="135"/>
      <c r="W15" s="80">
        <v>4499671798</v>
      </c>
      <c r="Y15" s="80">
        <v>7247184150.1499996</v>
      </c>
      <c r="AA15" s="125">
        <f>Y15/'سرمایه گذاری ها'!$O$16</f>
        <v>2.1602362425194713E-2</v>
      </c>
    </row>
    <row r="16" spans="3:27" x14ac:dyDescent="0.8">
      <c r="C16" s="57" t="s">
        <v>179</v>
      </c>
      <c r="E16" s="80">
        <v>520000</v>
      </c>
      <c r="G16" s="80">
        <v>4979116299</v>
      </c>
      <c r="I16" s="80">
        <v>7102288440</v>
      </c>
      <c r="K16" s="80">
        <v>0</v>
      </c>
      <c r="L16" s="135"/>
      <c r="M16" s="80">
        <v>0</v>
      </c>
      <c r="O16" s="80">
        <v>0</v>
      </c>
      <c r="Q16" s="80">
        <v>0</v>
      </c>
      <c r="S16" s="80">
        <v>520000</v>
      </c>
      <c r="U16" s="80">
        <v>13910</v>
      </c>
      <c r="V16" s="135"/>
      <c r="W16" s="80">
        <v>4979116299</v>
      </c>
      <c r="Y16" s="80">
        <v>7190162460</v>
      </c>
      <c r="AA16" s="125">
        <f>Y16/'سرمایه گذاری ها'!$O$16</f>
        <v>2.1432392518097493E-2</v>
      </c>
    </row>
    <row r="17" spans="3:27" x14ac:dyDescent="0.8">
      <c r="C17" s="57" t="s">
        <v>196</v>
      </c>
      <c r="E17" s="80">
        <v>310000</v>
      </c>
      <c r="G17" s="80">
        <v>6515440689</v>
      </c>
      <c r="I17" s="80">
        <v>7364916450</v>
      </c>
      <c r="K17" s="80">
        <v>0</v>
      </c>
      <c r="L17" s="135"/>
      <c r="M17" s="80">
        <v>0</v>
      </c>
      <c r="O17" s="80">
        <v>0</v>
      </c>
      <c r="Q17" s="80">
        <v>0</v>
      </c>
      <c r="S17" s="80">
        <v>310000</v>
      </c>
      <c r="U17" s="80">
        <v>22670</v>
      </c>
      <c r="V17" s="135"/>
      <c r="W17" s="80">
        <v>6515440689</v>
      </c>
      <c r="Y17" s="80">
        <v>6985885185</v>
      </c>
      <c r="AA17" s="125">
        <f>Y17/'سرمایه گذاری ها'!$O$16</f>
        <v>2.0823484059535716E-2</v>
      </c>
    </row>
    <row r="18" spans="3:27" x14ac:dyDescent="0.8">
      <c r="C18" s="57" t="s">
        <v>197</v>
      </c>
      <c r="E18" s="80">
        <v>500000</v>
      </c>
      <c r="G18" s="80">
        <v>3595347105</v>
      </c>
      <c r="I18" s="80">
        <v>4582570500</v>
      </c>
      <c r="K18" s="80">
        <v>0</v>
      </c>
      <c r="L18" s="135"/>
      <c r="M18" s="80">
        <v>0</v>
      </c>
      <c r="O18" s="80">
        <v>0</v>
      </c>
      <c r="Q18" s="80">
        <v>0</v>
      </c>
      <c r="S18" s="80">
        <v>500000</v>
      </c>
      <c r="U18" s="80">
        <v>10260</v>
      </c>
      <c r="V18" s="135"/>
      <c r="W18" s="80">
        <v>3595347105</v>
      </c>
      <c r="Y18" s="80">
        <v>5099476500</v>
      </c>
      <c r="AA18" s="125">
        <f>Y18/'سرمایه گذاری ها'!$O$16</f>
        <v>1.5200488527600527E-2</v>
      </c>
    </row>
    <row r="19" spans="3:27" x14ac:dyDescent="0.8">
      <c r="C19" s="57" t="s">
        <v>205</v>
      </c>
      <c r="E19" s="80">
        <v>492596</v>
      </c>
      <c r="G19" s="80">
        <v>4460948940</v>
      </c>
      <c r="I19" s="80">
        <v>4367812279.8959999</v>
      </c>
      <c r="K19" s="80">
        <v>0</v>
      </c>
      <c r="L19" s="135"/>
      <c r="M19" s="80">
        <v>0</v>
      </c>
      <c r="O19" s="80">
        <v>0</v>
      </c>
      <c r="Q19" s="80">
        <v>0</v>
      </c>
      <c r="S19" s="80">
        <v>492596</v>
      </c>
      <c r="U19" s="80">
        <v>9320</v>
      </c>
      <c r="V19" s="135"/>
      <c r="W19" s="80">
        <v>4460948940</v>
      </c>
      <c r="Y19" s="80">
        <v>4563678301.4160004</v>
      </c>
      <c r="AA19" s="125">
        <f>Y19/'سرمایه گذاری ها'!$O$16</f>
        <v>1.3603384516887836E-2</v>
      </c>
    </row>
    <row r="20" spans="3:27" x14ac:dyDescent="0.8">
      <c r="C20" s="57" t="s">
        <v>152</v>
      </c>
      <c r="E20" s="80">
        <v>36434</v>
      </c>
      <c r="G20" s="80">
        <v>2002747543</v>
      </c>
      <c r="I20" s="80">
        <v>3531178725.75</v>
      </c>
      <c r="K20" s="80">
        <v>0</v>
      </c>
      <c r="L20" s="135"/>
      <c r="M20" s="80">
        <v>0</v>
      </c>
      <c r="O20" s="80">
        <v>0</v>
      </c>
      <c r="Q20" s="80">
        <v>0</v>
      </c>
      <c r="S20" s="80">
        <v>36434</v>
      </c>
      <c r="U20" s="80">
        <v>90800</v>
      </c>
      <c r="V20" s="135"/>
      <c r="W20" s="80">
        <v>2002747543</v>
      </c>
      <c r="Y20" s="80">
        <v>3288523367.1599998</v>
      </c>
      <c r="AA20" s="125">
        <f>Y20/'سرمایه گذاری ها'!$O$16</f>
        <v>9.8024104464961917E-3</v>
      </c>
    </row>
    <row r="21" spans="3:27" x14ac:dyDescent="0.8">
      <c r="C21" s="57" t="s">
        <v>182</v>
      </c>
      <c r="E21" s="80">
        <v>93666</v>
      </c>
      <c r="G21" s="80">
        <v>804024689</v>
      </c>
      <c r="I21" s="80">
        <v>1385457267.0239999</v>
      </c>
      <c r="K21" s="80">
        <v>0</v>
      </c>
      <c r="L21" s="135"/>
      <c r="M21" s="80">
        <v>0</v>
      </c>
      <c r="O21" s="80">
        <v>0</v>
      </c>
      <c r="Q21" s="80">
        <v>0</v>
      </c>
      <c r="S21" s="80">
        <v>93666</v>
      </c>
      <c r="U21" s="80">
        <v>18500</v>
      </c>
      <c r="V21" s="135"/>
      <c r="W21" s="80">
        <v>804024689</v>
      </c>
      <c r="Y21" s="80">
        <v>1722510715.05</v>
      </c>
      <c r="AA21" s="125">
        <f>Y21/'سرمایه گذاری ها'!$O$16</f>
        <v>5.1344494602115539E-3</v>
      </c>
    </row>
    <row r="22" spans="3:27" x14ac:dyDescent="0.8">
      <c r="C22" s="57" t="s">
        <v>154</v>
      </c>
      <c r="E22" s="80">
        <v>80706</v>
      </c>
      <c r="G22" s="80">
        <v>993552784</v>
      </c>
      <c r="I22" s="80">
        <v>1301262464.6459999</v>
      </c>
      <c r="K22" s="80">
        <v>0</v>
      </c>
      <c r="L22" s="135"/>
      <c r="M22" s="80">
        <v>0</v>
      </c>
      <c r="O22" s="80">
        <v>0</v>
      </c>
      <c r="Q22" s="80">
        <v>0</v>
      </c>
      <c r="S22" s="80">
        <v>80706</v>
      </c>
      <c r="U22" s="80">
        <v>14560</v>
      </c>
      <c r="V22" s="135"/>
      <c r="W22" s="80">
        <v>993552784</v>
      </c>
      <c r="Y22" s="80">
        <v>1168087637.8080001</v>
      </c>
      <c r="AA22" s="125">
        <f>Y22/'سرمایه گذاری ها'!$O$16</f>
        <v>3.4818285245029573E-3</v>
      </c>
    </row>
    <row r="23" spans="3:27" x14ac:dyDescent="0.8">
      <c r="C23" s="57" t="s">
        <v>198</v>
      </c>
      <c r="E23" s="80">
        <v>940</v>
      </c>
      <c r="G23" s="80">
        <v>14583519</v>
      </c>
      <c r="I23" s="80">
        <v>27135179.280000001</v>
      </c>
      <c r="K23" s="80">
        <v>0</v>
      </c>
      <c r="L23" s="135"/>
      <c r="M23" s="80">
        <v>0</v>
      </c>
      <c r="O23" s="80">
        <v>0</v>
      </c>
      <c r="Q23" s="80">
        <v>0</v>
      </c>
      <c r="S23" s="80">
        <v>940</v>
      </c>
      <c r="U23" s="80">
        <v>27780</v>
      </c>
      <c r="V23" s="135"/>
      <c r="W23" s="80">
        <v>14583519</v>
      </c>
      <c r="Y23" s="80">
        <v>25957826.460000001</v>
      </c>
      <c r="AA23" s="125">
        <f>Y23/'سرمایه گذاری ها'!$O$16</f>
        <v>7.7374931192775458E-5</v>
      </c>
    </row>
    <row r="24" spans="3:27" x14ac:dyDescent="0.8">
      <c r="C24" s="57" t="s">
        <v>13</v>
      </c>
      <c r="E24" s="80">
        <v>933</v>
      </c>
      <c r="G24" s="80">
        <v>3646028</v>
      </c>
      <c r="I24" s="80">
        <v>6557061.9555000002</v>
      </c>
      <c r="K24" s="80">
        <v>0</v>
      </c>
      <c r="L24" s="135"/>
      <c r="M24" s="80">
        <v>0</v>
      </c>
      <c r="O24" s="80">
        <v>0</v>
      </c>
      <c r="Q24" s="80">
        <v>0</v>
      </c>
      <c r="S24" s="80">
        <v>933</v>
      </c>
      <c r="U24" s="80">
        <v>6310</v>
      </c>
      <c r="V24" s="135"/>
      <c r="W24" s="80">
        <v>3646028</v>
      </c>
      <c r="Y24" s="80">
        <v>5852200.9814999998</v>
      </c>
      <c r="AA24" s="125">
        <f>Y24/'سرمایه گذاری ها'!$O$16</f>
        <v>1.7444205082718451E-5</v>
      </c>
    </row>
    <row r="25" spans="3:27" x14ac:dyDescent="0.8">
      <c r="C25" s="57" t="s">
        <v>155</v>
      </c>
      <c r="E25" s="80">
        <v>469</v>
      </c>
      <c r="G25" s="80">
        <v>1363383</v>
      </c>
      <c r="I25" s="80">
        <v>1844790.7936499999</v>
      </c>
      <c r="K25" s="80">
        <v>0</v>
      </c>
      <c r="L25" s="135"/>
      <c r="M25" s="80">
        <v>0</v>
      </c>
      <c r="O25" s="80">
        <v>0</v>
      </c>
      <c r="Q25" s="80">
        <v>0</v>
      </c>
      <c r="S25" s="80">
        <v>469</v>
      </c>
      <c r="U25" s="80">
        <v>3957</v>
      </c>
      <c r="V25" s="135"/>
      <c r="W25" s="80">
        <v>1363383</v>
      </c>
      <c r="Y25" s="80">
        <v>1844790.7936499999</v>
      </c>
      <c r="AA25" s="125">
        <f>Y25/'سرمایه گذاری ها'!$O$16</f>
        <v>5.4989411745891754E-6</v>
      </c>
    </row>
    <row r="26" spans="3:27" x14ac:dyDescent="0.8">
      <c r="C26" s="57" t="s">
        <v>226</v>
      </c>
      <c r="E26" s="80">
        <v>0</v>
      </c>
      <c r="G26" s="80">
        <v>0</v>
      </c>
      <c r="I26" s="80">
        <v>0</v>
      </c>
      <c r="K26" s="80">
        <v>71</v>
      </c>
      <c r="L26" s="135"/>
      <c r="M26" s="80">
        <v>891145</v>
      </c>
      <c r="O26" s="80">
        <v>0</v>
      </c>
      <c r="Q26" s="80">
        <v>0</v>
      </c>
      <c r="S26" s="80">
        <v>71</v>
      </c>
      <c r="U26" s="80">
        <v>13160</v>
      </c>
      <c r="V26" s="135"/>
      <c r="W26" s="80">
        <v>891145</v>
      </c>
      <c r="Y26" s="80">
        <v>928800.55799999996</v>
      </c>
      <c r="AA26" s="125">
        <f>Y26/'سرمایه گذاری ها'!$O$16</f>
        <v>2.7685630527580562E-6</v>
      </c>
    </row>
    <row r="27" spans="3:27" x14ac:dyDescent="0.8">
      <c r="C27" s="57" t="s">
        <v>153</v>
      </c>
      <c r="E27" s="80">
        <v>1</v>
      </c>
      <c r="G27" s="80">
        <v>7649</v>
      </c>
      <c r="I27" s="80">
        <v>13012.1145</v>
      </c>
      <c r="K27" s="80">
        <v>0</v>
      </c>
      <c r="L27" s="135"/>
      <c r="M27" s="80">
        <v>0</v>
      </c>
      <c r="O27" s="80">
        <v>0</v>
      </c>
      <c r="Q27" s="80">
        <v>0</v>
      </c>
      <c r="S27" s="80">
        <v>1</v>
      </c>
      <c r="U27" s="80">
        <v>11240</v>
      </c>
      <c r="V27" s="135"/>
      <c r="W27" s="80">
        <v>7649</v>
      </c>
      <c r="Y27" s="80">
        <v>11173.121999999999</v>
      </c>
      <c r="AA27" s="125">
        <f>Y27/'سرمایه گذاری ها'!$O$16</f>
        <v>3.330477408386548E-8</v>
      </c>
    </row>
    <row r="28" spans="3:27" ht="33.75" thickBot="1" x14ac:dyDescent="0.85">
      <c r="C28" s="57" t="s">
        <v>84</v>
      </c>
      <c r="E28" s="81"/>
      <c r="F28" s="80"/>
      <c r="G28" s="81">
        <f>SUM(G11:G27)</f>
        <v>65587033589</v>
      </c>
      <c r="H28" s="81"/>
      <c r="I28" s="81">
        <f>SUM(I11:I27)</f>
        <v>81674516639.622162</v>
      </c>
      <c r="J28" s="81"/>
      <c r="K28" s="81">
        <f>SUM(K11:K27)</f>
        <v>71</v>
      </c>
      <c r="L28" s="81"/>
      <c r="M28" s="81">
        <f>SUM(M11:M27)</f>
        <v>891145</v>
      </c>
      <c r="N28" s="81"/>
      <c r="O28" s="81">
        <f>SUM(O11:O27)</f>
        <v>0</v>
      </c>
      <c r="P28" s="81"/>
      <c r="Q28" s="81">
        <f>SUM(Q11:Q27)</f>
        <v>0</v>
      </c>
      <c r="R28" s="81"/>
      <c r="S28" s="81">
        <f>SUM(S11:S27)</f>
        <v>4223891</v>
      </c>
      <c r="T28" s="81"/>
      <c r="U28" s="81">
        <f>SUM(U11:U27)</f>
        <v>566117</v>
      </c>
      <c r="V28" s="81"/>
      <c r="W28" s="81">
        <f>SUM(W11:W27)</f>
        <v>65587924734</v>
      </c>
      <c r="X28" s="81"/>
      <c r="Y28" s="81">
        <f>SUM(Y11:Y27)</f>
        <v>78503256917.499176</v>
      </c>
      <c r="Z28" s="80"/>
      <c r="AA28" s="126">
        <f>SUM(AA11:AA27)</f>
        <v>0.23400203063073677</v>
      </c>
    </row>
    <row r="29" spans="3:27" ht="63.75" customHeight="1" thickTop="1" x14ac:dyDescent="0.8">
      <c r="L29"/>
      <c r="V29"/>
    </row>
    <row r="30" spans="3:27" ht="30.75" customHeight="1" x14ac:dyDescent="0.95">
      <c r="L30"/>
      <c r="O30" s="120">
        <v>2</v>
      </c>
      <c r="V30"/>
    </row>
    <row r="31" spans="3:27" x14ac:dyDescent="0.8">
      <c r="L31"/>
      <c r="V31"/>
    </row>
    <row r="32" spans="3:27" x14ac:dyDescent="0.8">
      <c r="L32"/>
      <c r="V32"/>
    </row>
    <row r="33" spans="12:22" x14ac:dyDescent="0.8">
      <c r="L33"/>
      <c r="V33"/>
    </row>
    <row r="34" spans="12:22" x14ac:dyDescent="0.8">
      <c r="L34"/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  <row r="39" spans="12:22" x14ac:dyDescent="0.8">
      <c r="L39"/>
      <c r="V39"/>
    </row>
  </sheetData>
  <sortState xmlns:xlrd2="http://schemas.microsoft.com/office/spreadsheetml/2017/richdata2" ref="C11:AA27">
    <sortCondition descending="1" ref="Y11:Y27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R30" sqref="R30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3" t="s">
        <v>124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2:28" ht="30" x14ac:dyDescent="0.6">
      <c r="B3" s="143" t="s">
        <v>0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2:28" ht="30" x14ac:dyDescent="0.6">
      <c r="B4" s="143" t="s">
        <v>224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9" t="s">
        <v>204</v>
      </c>
      <c r="E8" s="159" t="s">
        <v>2</v>
      </c>
      <c r="F8" s="159" t="s">
        <v>2</v>
      </c>
      <c r="G8" s="159" t="s">
        <v>2</v>
      </c>
      <c r="H8" s="159" t="s">
        <v>2</v>
      </c>
      <c r="I8" s="159" t="s">
        <v>2</v>
      </c>
      <c r="J8" s="159" t="s">
        <v>2</v>
      </c>
      <c r="K8" s="15"/>
      <c r="L8" s="159" t="s">
        <v>225</v>
      </c>
      <c r="M8" s="159" t="s">
        <v>4</v>
      </c>
      <c r="N8" s="159" t="s">
        <v>4</v>
      </c>
      <c r="O8" s="159" t="s">
        <v>4</v>
      </c>
      <c r="P8" s="159" t="s">
        <v>4</v>
      </c>
      <c r="Q8" s="159" t="s">
        <v>4</v>
      </c>
      <c r="R8" s="159" t="s">
        <v>4</v>
      </c>
      <c r="S8" s="15"/>
    </row>
    <row r="9" spans="2:28" ht="30" x14ac:dyDescent="0.6">
      <c r="B9" s="21" t="s">
        <v>1</v>
      </c>
      <c r="C9" s="15"/>
      <c r="D9" s="18" t="s">
        <v>15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132">
        <v>0</v>
      </c>
      <c r="M10" s="85"/>
      <c r="N10" s="85">
        <v>0</v>
      </c>
      <c r="O10" s="85"/>
      <c r="P10" s="85">
        <v>0</v>
      </c>
      <c r="Q10" s="85"/>
      <c r="R10" s="85">
        <v>0</v>
      </c>
      <c r="V10"/>
    </row>
    <row r="11" spans="2:28" ht="26.25" customHeight="1" thickBot="1" x14ac:dyDescent="0.65">
      <c r="B11" s="22" t="s">
        <v>84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134">
        <v>0</v>
      </c>
      <c r="M11" s="85"/>
      <c r="N11" s="84">
        <v>0</v>
      </c>
      <c r="O11" s="85"/>
      <c r="P11" s="84">
        <v>0</v>
      </c>
      <c r="Q11" s="85"/>
      <c r="R11" s="84">
        <v>0</v>
      </c>
      <c r="V11"/>
    </row>
    <row r="12" spans="2:28" ht="21.75" thickTop="1" x14ac:dyDescent="0.6">
      <c r="L12"/>
      <c r="V12"/>
    </row>
    <row r="13" spans="2:28" x14ac:dyDescent="0.6">
      <c r="L13"/>
      <c r="V13"/>
    </row>
    <row r="14" spans="2:28" x14ac:dyDescent="0.6">
      <c r="L14"/>
      <c r="V14"/>
    </row>
    <row r="15" spans="2:28" x14ac:dyDescent="0.6">
      <c r="L15"/>
      <c r="V15"/>
    </row>
    <row r="16" spans="2:28" x14ac:dyDescent="0.6">
      <c r="L16"/>
      <c r="V16"/>
    </row>
    <row r="17" spans="10:22" ht="30" x14ac:dyDescent="0.75">
      <c r="J17" s="55">
        <v>3</v>
      </c>
      <c r="L17"/>
      <c r="V17"/>
    </row>
    <row r="18" spans="10:22" x14ac:dyDescent="0.6">
      <c r="L18"/>
      <c r="V18"/>
    </row>
    <row r="19" spans="10:22" x14ac:dyDescent="0.6">
      <c r="L19"/>
      <c r="V19"/>
    </row>
    <row r="20" spans="10:22" x14ac:dyDescent="0.6">
      <c r="L20"/>
      <c r="V20"/>
    </row>
    <row r="21" spans="10:22" x14ac:dyDescent="0.6">
      <c r="L21"/>
      <c r="V21"/>
    </row>
    <row r="22" spans="10:22" x14ac:dyDescent="0.6">
      <c r="L22"/>
      <c r="V22"/>
    </row>
    <row r="23" spans="10:22" x14ac:dyDescent="0.6">
      <c r="L23"/>
      <c r="V23"/>
    </row>
    <row r="24" spans="10:22" x14ac:dyDescent="0.6">
      <c r="L24"/>
      <c r="V24"/>
    </row>
    <row r="25" spans="10:22" x14ac:dyDescent="0.6">
      <c r="L25"/>
      <c r="V25"/>
    </row>
    <row r="26" spans="10:22" x14ac:dyDescent="0.6">
      <c r="L26"/>
      <c r="V26"/>
    </row>
    <row r="27" spans="10:22" x14ac:dyDescent="0.6">
      <c r="L27"/>
      <c r="V27"/>
    </row>
    <row r="28" spans="10:22" x14ac:dyDescent="0.6">
      <c r="L28"/>
      <c r="V28"/>
    </row>
    <row r="29" spans="10:22" x14ac:dyDescent="0.6">
      <c r="L29"/>
      <c r="V29"/>
    </row>
    <row r="30" spans="10:22" x14ac:dyDescent="0.6">
      <c r="L30"/>
      <c r="V30"/>
    </row>
    <row r="31" spans="10:22" x14ac:dyDescent="0.6">
      <c r="L31"/>
      <c r="V31"/>
    </row>
    <row r="32" spans="10:22" x14ac:dyDescent="0.6">
      <c r="L32"/>
      <c r="V32"/>
    </row>
    <row r="33" spans="12:22" x14ac:dyDescent="0.6">
      <c r="L33"/>
      <c r="V33"/>
    </row>
    <row r="34" spans="12:22" x14ac:dyDescent="0.6">
      <c r="L34"/>
      <c r="V34"/>
    </row>
    <row r="35" spans="12:22" x14ac:dyDescent="0.6">
      <c r="L35"/>
      <c r="V35"/>
    </row>
    <row r="36" spans="12:22" x14ac:dyDescent="0.6">
      <c r="L36"/>
      <c r="V36"/>
    </row>
    <row r="37" spans="12:22" x14ac:dyDescent="0.6">
      <c r="L37"/>
      <c r="V37"/>
    </row>
    <row r="38" spans="12:22" x14ac:dyDescent="0.6">
      <c r="L38"/>
      <c r="V38"/>
    </row>
    <row r="39" spans="12:22" x14ac:dyDescent="0.6">
      <c r="L39"/>
      <c r="V39"/>
    </row>
    <row r="40" spans="12:22" x14ac:dyDescent="0.6">
      <c r="L40"/>
      <c r="V40"/>
    </row>
    <row r="41" spans="12:22" x14ac:dyDescent="0.6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C47"/>
  <sheetViews>
    <sheetView rightToLeft="1" view="pageBreakPreview" topLeftCell="A9" zoomScale="55" zoomScaleNormal="70" zoomScaleSheetLayoutView="55" workbookViewId="0">
      <selection activeCell="X34" sqref="X3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2" t="s">
        <v>124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</row>
    <row r="3" spans="2:38" ht="39" x14ac:dyDescent="0.6">
      <c r="B3" s="162" t="s">
        <v>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</row>
    <row r="4" spans="2:38" ht="39" x14ac:dyDescent="0.6">
      <c r="B4" s="162" t="s">
        <v>224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60" t="s">
        <v>113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43" t="s">
        <v>19</v>
      </c>
      <c r="C10" s="143" t="s">
        <v>19</v>
      </c>
      <c r="D10" s="143" t="s">
        <v>19</v>
      </c>
      <c r="E10" s="143" t="s">
        <v>19</v>
      </c>
      <c r="F10" s="143" t="s">
        <v>19</v>
      </c>
      <c r="G10" s="143" t="s">
        <v>19</v>
      </c>
      <c r="H10" s="143" t="s">
        <v>19</v>
      </c>
      <c r="I10" s="143" t="s">
        <v>19</v>
      </c>
      <c r="J10" s="143" t="s">
        <v>19</v>
      </c>
      <c r="K10" s="143" t="s">
        <v>19</v>
      </c>
      <c r="L10" s="143"/>
      <c r="M10" s="143" t="s">
        <v>19</v>
      </c>
      <c r="N10" s="143" t="s">
        <v>19</v>
      </c>
      <c r="P10" s="143" t="s">
        <v>204</v>
      </c>
      <c r="Q10" s="143" t="s">
        <v>2</v>
      </c>
      <c r="R10" s="143" t="s">
        <v>2</v>
      </c>
      <c r="S10" s="143" t="s">
        <v>2</v>
      </c>
      <c r="T10" s="143" t="s">
        <v>2</v>
      </c>
      <c r="V10" s="163" t="s">
        <v>3</v>
      </c>
      <c r="W10" s="143" t="s">
        <v>3</v>
      </c>
      <c r="X10" s="143" t="s">
        <v>3</v>
      </c>
      <c r="Y10" s="143" t="s">
        <v>3</v>
      </c>
      <c r="Z10" s="143" t="s">
        <v>3</v>
      </c>
      <c r="AA10" s="143" t="s">
        <v>3</v>
      </c>
      <c r="AB10" s="143" t="s">
        <v>3</v>
      </c>
      <c r="AD10" s="143" t="s">
        <v>225</v>
      </c>
      <c r="AE10" s="143" t="s">
        <v>4</v>
      </c>
      <c r="AF10" s="143" t="s">
        <v>4</v>
      </c>
      <c r="AG10" s="143" t="s">
        <v>4</v>
      </c>
      <c r="AH10" s="143" t="s">
        <v>4</v>
      </c>
      <c r="AI10" s="143" t="s">
        <v>4</v>
      </c>
      <c r="AJ10" s="143" t="s">
        <v>4</v>
      </c>
      <c r="AK10" s="143" t="s">
        <v>4</v>
      </c>
      <c r="AL10" s="143" t="s">
        <v>4</v>
      </c>
    </row>
    <row r="11" spans="2:38" s="16" customFormat="1" ht="45.75" customHeight="1" x14ac:dyDescent="0.6">
      <c r="B11" s="146" t="s">
        <v>20</v>
      </c>
      <c r="C11" s="23"/>
      <c r="D11" s="146" t="s">
        <v>21</v>
      </c>
      <c r="E11" s="23"/>
      <c r="F11" s="146" t="s">
        <v>22</v>
      </c>
      <c r="G11" s="23"/>
      <c r="H11" s="146" t="s">
        <v>23</v>
      </c>
      <c r="I11" s="23"/>
      <c r="J11" s="146" t="s">
        <v>90</v>
      </c>
      <c r="K11" s="23"/>
      <c r="L11" s="165">
        <v>0</v>
      </c>
      <c r="M11" s="23"/>
      <c r="N11" s="146" t="s">
        <v>18</v>
      </c>
      <c r="P11" s="146" t="s">
        <v>5</v>
      </c>
      <c r="Q11" s="23"/>
      <c r="R11" s="146" t="s">
        <v>6</v>
      </c>
      <c r="S11" s="23"/>
      <c r="T11" s="146" t="s">
        <v>7</v>
      </c>
      <c r="V11" s="165" t="s">
        <v>8</v>
      </c>
      <c r="W11" s="146" t="s">
        <v>8</v>
      </c>
      <c r="X11" s="146" t="s">
        <v>8</v>
      </c>
      <c r="Z11" s="146" t="s">
        <v>9</v>
      </c>
      <c r="AA11" s="146" t="s">
        <v>9</v>
      </c>
      <c r="AB11" s="146" t="s">
        <v>9</v>
      </c>
      <c r="AD11" s="146" t="s">
        <v>5</v>
      </c>
      <c r="AE11" s="23"/>
      <c r="AF11" s="146" t="s">
        <v>26</v>
      </c>
      <c r="AG11" s="23"/>
      <c r="AH11" s="146" t="s">
        <v>6</v>
      </c>
      <c r="AI11" s="23"/>
      <c r="AJ11" s="146" t="s">
        <v>7</v>
      </c>
      <c r="AK11" s="23"/>
      <c r="AL11" s="146" t="s">
        <v>11</v>
      </c>
    </row>
    <row r="12" spans="2:38" s="16" customFormat="1" ht="45.75" customHeight="1" x14ac:dyDescent="0.6">
      <c r="B12" s="147" t="s">
        <v>20</v>
      </c>
      <c r="C12" s="24"/>
      <c r="D12" s="147" t="s">
        <v>21</v>
      </c>
      <c r="E12" s="24"/>
      <c r="F12" s="147" t="s">
        <v>22</v>
      </c>
      <c r="G12" s="24"/>
      <c r="H12" s="147" t="s">
        <v>23</v>
      </c>
      <c r="I12" s="24"/>
      <c r="J12" s="147" t="s">
        <v>24</v>
      </c>
      <c r="K12" s="24"/>
      <c r="L12" s="147"/>
      <c r="M12" s="24"/>
      <c r="N12" s="147" t="s">
        <v>18</v>
      </c>
      <c r="P12" s="147" t="s">
        <v>5</v>
      </c>
      <c r="Q12" s="24"/>
      <c r="R12" s="147" t="s">
        <v>6</v>
      </c>
      <c r="S12" s="24"/>
      <c r="T12" s="147" t="s">
        <v>7</v>
      </c>
      <c r="V12" s="164" t="s">
        <v>5</v>
      </c>
      <c r="W12" s="24"/>
      <c r="X12" s="147" t="s">
        <v>6</v>
      </c>
      <c r="Z12" s="147" t="s">
        <v>5</v>
      </c>
      <c r="AA12" s="24"/>
      <c r="AB12" s="147" t="s">
        <v>12</v>
      </c>
      <c r="AD12" s="147" t="s">
        <v>5</v>
      </c>
      <c r="AE12" s="24"/>
      <c r="AF12" s="147" t="s">
        <v>26</v>
      </c>
      <c r="AG12" s="24"/>
      <c r="AH12" s="147" t="s">
        <v>6</v>
      </c>
      <c r="AI12" s="24"/>
      <c r="AJ12" s="147" t="s">
        <v>7</v>
      </c>
      <c r="AK12" s="24"/>
      <c r="AL12" s="147" t="s">
        <v>11</v>
      </c>
    </row>
    <row r="13" spans="2:38" ht="21.75" x14ac:dyDescent="0.6">
      <c r="B13" s="3" t="s">
        <v>183</v>
      </c>
      <c r="C13" s="3"/>
      <c r="D13" s="3" t="s">
        <v>97</v>
      </c>
      <c r="E13" s="3"/>
      <c r="F13" s="3" t="s">
        <v>97</v>
      </c>
      <c r="G13" s="3"/>
      <c r="H13" s="3" t="s">
        <v>184</v>
      </c>
      <c r="I13" s="3"/>
      <c r="J13" s="3" t="s">
        <v>185</v>
      </c>
      <c r="K13" s="3"/>
      <c r="L13" s="3">
        <v>0</v>
      </c>
      <c r="M13" s="3"/>
      <c r="N13" s="3">
        <v>0</v>
      </c>
      <c r="O13" s="3"/>
      <c r="P13" s="3">
        <v>84100</v>
      </c>
      <c r="Q13" s="3"/>
      <c r="R13" s="3">
        <v>46767127234</v>
      </c>
      <c r="S13" s="3"/>
      <c r="T13" s="3">
        <v>45910277253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84100</v>
      </c>
      <c r="AE13" s="3"/>
      <c r="AF13" s="3">
        <v>570318</v>
      </c>
      <c r="AG13" s="3"/>
      <c r="AH13" s="3">
        <v>46767127234</v>
      </c>
      <c r="AI13" s="3"/>
      <c r="AJ13" s="3">
        <v>47955050371</v>
      </c>
      <c r="AK13" s="2"/>
      <c r="AL13" s="65">
        <f>AJ13/'سرمایه گذاری ها'!$O$16</f>
        <v>0.14294412240254287</v>
      </c>
    </row>
    <row r="14" spans="2:38" ht="21.75" x14ac:dyDescent="0.6">
      <c r="B14" s="3" t="s">
        <v>157</v>
      </c>
      <c r="C14" s="3"/>
      <c r="D14" s="3" t="s">
        <v>97</v>
      </c>
      <c r="E14" s="3"/>
      <c r="F14" s="3" t="s">
        <v>97</v>
      </c>
      <c r="G14" s="3"/>
      <c r="H14" s="3" t="s">
        <v>158</v>
      </c>
      <c r="I14" s="3"/>
      <c r="J14" s="3" t="s">
        <v>159</v>
      </c>
      <c r="K14" s="3"/>
      <c r="L14" s="3">
        <v>18</v>
      </c>
      <c r="M14" s="3"/>
      <c r="N14" s="3">
        <v>18</v>
      </c>
      <c r="O14" s="3"/>
      <c r="P14" s="3">
        <v>41100</v>
      </c>
      <c r="Q14" s="3"/>
      <c r="R14" s="3">
        <v>39157484211</v>
      </c>
      <c r="S14" s="3"/>
      <c r="T14" s="3">
        <v>35216315885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41100</v>
      </c>
      <c r="AE14" s="3"/>
      <c r="AF14" s="3">
        <v>881340</v>
      </c>
      <c r="AG14" s="3"/>
      <c r="AH14" s="3">
        <v>39157484211</v>
      </c>
      <c r="AI14" s="3"/>
      <c r="AJ14" s="3">
        <v>36216508567</v>
      </c>
      <c r="AK14" s="2"/>
      <c r="AL14" s="65">
        <f>AJ14/'سرمایه گذاری ها'!$O$16</f>
        <v>0.10795394840674914</v>
      </c>
    </row>
    <row r="15" spans="2:38" ht="21.75" x14ac:dyDescent="0.6">
      <c r="B15" s="3" t="s">
        <v>207</v>
      </c>
      <c r="C15" s="3"/>
      <c r="D15" s="3" t="s">
        <v>97</v>
      </c>
      <c r="E15" s="3"/>
      <c r="F15" s="3" t="s">
        <v>97</v>
      </c>
      <c r="G15" s="3"/>
      <c r="H15" s="3" t="s">
        <v>208</v>
      </c>
      <c r="I15" s="3"/>
      <c r="J15" s="3" t="s">
        <v>209</v>
      </c>
      <c r="K15" s="3"/>
      <c r="L15" s="3">
        <v>0</v>
      </c>
      <c r="M15" s="3"/>
      <c r="N15" s="3">
        <v>0</v>
      </c>
      <c r="O15" s="3"/>
      <c r="P15" s="3">
        <v>15600</v>
      </c>
      <c r="Q15" s="3"/>
      <c r="R15" s="3">
        <v>14967613381</v>
      </c>
      <c r="S15" s="3"/>
      <c r="T15" s="3">
        <v>14037455250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15600</v>
      </c>
      <c r="AE15" s="3"/>
      <c r="AF15" s="3">
        <v>988280</v>
      </c>
      <c r="AG15" s="3"/>
      <c r="AH15" s="3">
        <v>14967613381</v>
      </c>
      <c r="AI15" s="3"/>
      <c r="AJ15" s="3">
        <v>15414373638</v>
      </c>
      <c r="AK15" s="2"/>
      <c r="AL15" s="65">
        <f>AJ15/'سرمایه گذاری ها'!$O$16</f>
        <v>4.5947071163984582E-2</v>
      </c>
    </row>
    <row r="16" spans="2:38" ht="21.75" x14ac:dyDescent="0.6">
      <c r="B16" s="3" t="s">
        <v>186</v>
      </c>
      <c r="C16" s="3"/>
      <c r="D16" s="3" t="s">
        <v>97</v>
      </c>
      <c r="E16" s="3"/>
      <c r="F16" s="3" t="s">
        <v>97</v>
      </c>
      <c r="G16" s="3"/>
      <c r="H16" s="3" t="s">
        <v>187</v>
      </c>
      <c r="I16" s="3"/>
      <c r="J16" s="3" t="s">
        <v>188</v>
      </c>
      <c r="K16" s="3"/>
      <c r="L16" s="3">
        <v>0</v>
      </c>
      <c r="M16" s="3"/>
      <c r="N16" s="3">
        <v>0</v>
      </c>
      <c r="O16" s="3"/>
      <c r="P16" s="3">
        <v>22800</v>
      </c>
      <c r="Q16" s="3"/>
      <c r="R16" s="3">
        <v>12207702263</v>
      </c>
      <c r="S16" s="3"/>
      <c r="T16" s="3">
        <v>12081809775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22800</v>
      </c>
      <c r="AE16" s="3"/>
      <c r="AF16" s="3">
        <v>550606</v>
      </c>
      <c r="AG16" s="3"/>
      <c r="AH16" s="3">
        <v>12207702263</v>
      </c>
      <c r="AI16" s="3"/>
      <c r="AJ16" s="3">
        <v>12551541420</v>
      </c>
      <c r="AK16" s="2"/>
      <c r="AL16" s="65">
        <f>AJ16/'سرمایه گذاری ها'!$O$16</f>
        <v>3.7413558305134424E-2</v>
      </c>
    </row>
    <row r="17" spans="2:38" ht="21.75" x14ac:dyDescent="0.6">
      <c r="B17" s="3" t="s">
        <v>99</v>
      </c>
      <c r="C17" s="3"/>
      <c r="D17" s="3" t="s">
        <v>97</v>
      </c>
      <c r="E17" s="3"/>
      <c r="F17" s="3" t="s">
        <v>97</v>
      </c>
      <c r="G17" s="3"/>
      <c r="H17" s="3" t="s">
        <v>64</v>
      </c>
      <c r="I17" s="3"/>
      <c r="J17" s="3" t="s">
        <v>100</v>
      </c>
      <c r="K17" s="3"/>
      <c r="L17" s="3">
        <v>0</v>
      </c>
      <c r="M17" s="3"/>
      <c r="N17" s="3">
        <v>0</v>
      </c>
      <c r="O17" s="3"/>
      <c r="P17" s="3">
        <v>14491</v>
      </c>
      <c r="Q17" s="3"/>
      <c r="R17" s="3">
        <v>9029504678</v>
      </c>
      <c r="S17" s="3"/>
      <c r="T17" s="3">
        <v>9852093984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14491</v>
      </c>
      <c r="AE17" s="3"/>
      <c r="AF17" s="3">
        <v>710844</v>
      </c>
      <c r="AG17" s="3"/>
      <c r="AH17" s="3">
        <v>9029504678</v>
      </c>
      <c r="AI17" s="3"/>
      <c r="AJ17" s="3">
        <v>10298973376</v>
      </c>
      <c r="AK17" s="2"/>
      <c r="AL17" s="65">
        <f>AJ17/'سرمایه گذاری ها'!$O$16</f>
        <v>3.0699117183489576E-2</v>
      </c>
    </row>
    <row r="18" spans="2:38" ht="23.25" customHeight="1" x14ac:dyDescent="0.6">
      <c r="B18" s="3" t="s">
        <v>104</v>
      </c>
      <c r="C18" s="3"/>
      <c r="D18" s="3" t="s">
        <v>97</v>
      </c>
      <c r="E18" s="3"/>
      <c r="F18" s="3" t="s">
        <v>97</v>
      </c>
      <c r="G18" s="3"/>
      <c r="H18" s="3" t="s">
        <v>105</v>
      </c>
      <c r="I18" s="3"/>
      <c r="J18" s="3" t="s">
        <v>106</v>
      </c>
      <c r="K18" s="3"/>
      <c r="L18" s="3">
        <v>18</v>
      </c>
      <c r="M18" s="3"/>
      <c r="N18" s="3">
        <v>18</v>
      </c>
      <c r="O18" s="3"/>
      <c r="P18" s="3">
        <v>8000</v>
      </c>
      <c r="Q18" s="3"/>
      <c r="R18" s="3">
        <v>8003602283</v>
      </c>
      <c r="S18" s="3"/>
      <c r="T18" s="3">
        <v>7278680500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8000</v>
      </c>
      <c r="AE18" s="3"/>
      <c r="AF18" s="3">
        <v>925000</v>
      </c>
      <c r="AG18" s="3"/>
      <c r="AH18" s="3">
        <v>8003602283</v>
      </c>
      <c r="AI18" s="3"/>
      <c r="AJ18" s="3">
        <v>7398658750</v>
      </c>
      <c r="AK18" s="2"/>
      <c r="AL18" s="65">
        <f>AJ18/'سرمایه گذاری ها'!$O$16</f>
        <v>2.2053876990904116E-2</v>
      </c>
    </row>
    <row r="19" spans="2:38" ht="23.25" customHeight="1" x14ac:dyDescent="0.6">
      <c r="B19" s="3" t="s">
        <v>162</v>
      </c>
      <c r="C19" s="3"/>
      <c r="D19" s="3" t="s">
        <v>97</v>
      </c>
      <c r="E19" s="3"/>
      <c r="F19" s="3" t="s">
        <v>97</v>
      </c>
      <c r="G19" s="3"/>
      <c r="H19" s="3" t="s">
        <v>163</v>
      </c>
      <c r="I19" s="3"/>
      <c r="J19" s="3" t="s">
        <v>164</v>
      </c>
      <c r="K19" s="3"/>
      <c r="L19" s="3">
        <v>17</v>
      </c>
      <c r="M19" s="3"/>
      <c r="N19" s="3">
        <v>17</v>
      </c>
      <c r="O19" s="3"/>
      <c r="P19" s="3">
        <v>7200</v>
      </c>
      <c r="Q19" s="3"/>
      <c r="R19" s="3">
        <v>6772827352</v>
      </c>
      <c r="S19" s="3"/>
      <c r="T19" s="3">
        <v>6478825500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7200</v>
      </c>
      <c r="AE19" s="3"/>
      <c r="AF19" s="3">
        <v>882802</v>
      </c>
      <c r="AG19" s="3"/>
      <c r="AH19" s="3">
        <v>6772827352</v>
      </c>
      <c r="AI19" s="3"/>
      <c r="AJ19" s="3">
        <v>6355022343</v>
      </c>
      <c r="AK19" s="2"/>
      <c r="AL19" s="65">
        <f>AJ19/'سرمایه گذاری ها'!$O$16</f>
        <v>1.8943011938071786E-2</v>
      </c>
    </row>
    <row r="20" spans="2:38" ht="23.25" customHeight="1" x14ac:dyDescent="0.6">
      <c r="B20" s="3" t="s">
        <v>199</v>
      </c>
      <c r="C20" s="3"/>
      <c r="D20" s="3" t="s">
        <v>97</v>
      </c>
      <c r="E20" s="3"/>
      <c r="F20" s="3" t="s">
        <v>97</v>
      </c>
      <c r="G20" s="3"/>
      <c r="H20" s="3" t="s">
        <v>200</v>
      </c>
      <c r="I20" s="3"/>
      <c r="J20" s="3" t="s">
        <v>201</v>
      </c>
      <c r="K20" s="3"/>
      <c r="L20" s="3">
        <v>0</v>
      </c>
      <c r="M20" s="3"/>
      <c r="N20" s="3">
        <v>0</v>
      </c>
      <c r="O20" s="3"/>
      <c r="P20" s="3">
        <v>6600</v>
      </c>
      <c r="Q20" s="3"/>
      <c r="R20" s="3">
        <v>5963125610</v>
      </c>
      <c r="S20" s="3"/>
      <c r="T20" s="3">
        <v>5477007112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6600</v>
      </c>
      <c r="AE20" s="3"/>
      <c r="AF20" s="3">
        <v>868427</v>
      </c>
      <c r="AG20" s="3"/>
      <c r="AH20" s="3">
        <v>5963125610</v>
      </c>
      <c r="AI20" s="3"/>
      <c r="AJ20" s="3">
        <v>5730579344</v>
      </c>
      <c r="AK20" s="2"/>
      <c r="AL20" s="65">
        <f>AJ20/'سرمایه گذاری ها'!$O$16</f>
        <v>1.7081676045565965E-2</v>
      </c>
    </row>
    <row r="21" spans="2:38" ht="23.25" customHeight="1" x14ac:dyDescent="0.6">
      <c r="B21" s="3" t="s">
        <v>189</v>
      </c>
      <c r="C21" s="3"/>
      <c r="D21" s="3" t="s">
        <v>97</v>
      </c>
      <c r="E21" s="3"/>
      <c r="F21" s="3" t="s">
        <v>97</v>
      </c>
      <c r="G21" s="3"/>
      <c r="H21" s="3" t="s">
        <v>190</v>
      </c>
      <c r="I21" s="3"/>
      <c r="J21" s="3" t="s">
        <v>191</v>
      </c>
      <c r="K21" s="3"/>
      <c r="L21" s="3">
        <v>0</v>
      </c>
      <c r="M21" s="3"/>
      <c r="N21" s="3">
        <v>0</v>
      </c>
      <c r="O21" s="3"/>
      <c r="P21" s="3">
        <v>5000</v>
      </c>
      <c r="Q21" s="3"/>
      <c r="R21" s="3">
        <v>4050724056</v>
      </c>
      <c r="S21" s="3"/>
      <c r="T21" s="3">
        <v>3949284062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5000</v>
      </c>
      <c r="AE21" s="3"/>
      <c r="AF21" s="3">
        <v>828855</v>
      </c>
      <c r="AG21" s="3"/>
      <c r="AH21" s="3">
        <v>4050724056</v>
      </c>
      <c r="AI21" s="3"/>
      <c r="AJ21" s="3">
        <v>4143523850</v>
      </c>
      <c r="AK21" s="2"/>
      <c r="AL21" s="65">
        <f>AJ21/'سرمایه گذاری ها'!$O$16</f>
        <v>1.2350990684193597E-2</v>
      </c>
    </row>
    <row r="22" spans="2:38" ht="23.25" customHeight="1" x14ac:dyDescent="0.6">
      <c r="B22" s="3" t="s">
        <v>151</v>
      </c>
      <c r="C22" s="3"/>
      <c r="D22" s="3" t="s">
        <v>97</v>
      </c>
      <c r="E22" s="3"/>
      <c r="F22" s="3" t="s">
        <v>97</v>
      </c>
      <c r="G22" s="3"/>
      <c r="H22" s="3" t="s">
        <v>192</v>
      </c>
      <c r="I22" s="3"/>
      <c r="J22" s="3" t="s">
        <v>193</v>
      </c>
      <c r="K22" s="3"/>
      <c r="L22" s="3">
        <v>0</v>
      </c>
      <c r="M22" s="3"/>
      <c r="N22" s="3">
        <v>0</v>
      </c>
      <c r="O22" s="3"/>
      <c r="P22" s="3">
        <v>4000</v>
      </c>
      <c r="Q22" s="3"/>
      <c r="R22" s="3">
        <v>2420478632</v>
      </c>
      <c r="S22" s="3"/>
      <c r="T22" s="3">
        <v>2399565000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4000</v>
      </c>
      <c r="AE22" s="3"/>
      <c r="AF22" s="3">
        <v>620953</v>
      </c>
      <c r="AG22" s="3"/>
      <c r="AH22" s="3">
        <v>2420478632</v>
      </c>
      <c r="AI22" s="3"/>
      <c r="AJ22" s="3">
        <v>2483361809</v>
      </c>
      <c r="AK22" s="2"/>
      <c r="AL22" s="65">
        <f>AJ22/'سرمایه گذاری ها'!$O$16</f>
        <v>7.4023897722807026E-3</v>
      </c>
    </row>
    <row r="23" spans="2:38" ht="23.25" customHeight="1" x14ac:dyDescent="0.6">
      <c r="B23" s="3" t="s">
        <v>103</v>
      </c>
      <c r="C23" s="3"/>
      <c r="D23" s="3" t="s">
        <v>97</v>
      </c>
      <c r="E23" s="3"/>
      <c r="F23" s="3" t="s">
        <v>97</v>
      </c>
      <c r="G23" s="3"/>
      <c r="H23" s="3" t="s">
        <v>202</v>
      </c>
      <c r="I23" s="3"/>
      <c r="J23" s="3" t="s">
        <v>203</v>
      </c>
      <c r="K23" s="3"/>
      <c r="L23" s="3">
        <v>0</v>
      </c>
      <c r="M23" s="3"/>
      <c r="N23" s="3">
        <v>0</v>
      </c>
      <c r="O23" s="3"/>
      <c r="P23" s="3">
        <v>1700</v>
      </c>
      <c r="Q23" s="3"/>
      <c r="R23" s="3">
        <v>1114426950</v>
      </c>
      <c r="S23" s="3"/>
      <c r="T23" s="3">
        <v>1166634509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1700</v>
      </c>
      <c r="AE23" s="3"/>
      <c r="AF23" s="3">
        <v>646991</v>
      </c>
      <c r="AG23" s="3"/>
      <c r="AH23" s="3">
        <v>1114426950</v>
      </c>
      <c r="AI23" s="3"/>
      <c r="AJ23" s="3">
        <v>1099685345</v>
      </c>
      <c r="AK23" s="2"/>
      <c r="AL23" s="65">
        <f>AJ23/'سرمایه گذاری ها'!$O$16</f>
        <v>3.2779353862387498E-3</v>
      </c>
    </row>
    <row r="24" spans="2:38" ht="23.25" customHeight="1" x14ac:dyDescent="0.6">
      <c r="B24" s="3" t="s">
        <v>217</v>
      </c>
      <c r="C24" s="3"/>
      <c r="D24" s="3" t="s">
        <v>97</v>
      </c>
      <c r="E24" s="3"/>
      <c r="F24" s="3" t="s">
        <v>97</v>
      </c>
      <c r="G24" s="3"/>
      <c r="H24" s="3" t="s">
        <v>163</v>
      </c>
      <c r="I24" s="3"/>
      <c r="J24" s="3" t="s">
        <v>218</v>
      </c>
      <c r="K24" s="3"/>
      <c r="L24" s="3">
        <v>0</v>
      </c>
      <c r="M24" s="3"/>
      <c r="N24" s="3">
        <v>0</v>
      </c>
      <c r="O24" s="3"/>
      <c r="P24" s="3">
        <v>1000</v>
      </c>
      <c r="Q24" s="3"/>
      <c r="R24" s="3">
        <v>894783145</v>
      </c>
      <c r="S24" s="3"/>
      <c r="T24" s="3">
        <v>904665999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1000</v>
      </c>
      <c r="AE24" s="3"/>
      <c r="AF24" s="3">
        <v>851333</v>
      </c>
      <c r="AG24" s="3"/>
      <c r="AH24" s="3">
        <v>894783145</v>
      </c>
      <c r="AI24" s="3"/>
      <c r="AJ24" s="3">
        <v>851178695</v>
      </c>
      <c r="AK24" s="2"/>
      <c r="AL24" s="65">
        <f>AJ24/'سرمایه گذاری ها'!$O$16</f>
        <v>2.5371882757544797E-3</v>
      </c>
    </row>
    <row r="25" spans="2:38" ht="23.25" customHeight="1" x14ac:dyDescent="0.6">
      <c r="B25" s="3" t="s">
        <v>160</v>
      </c>
      <c r="C25" s="3"/>
      <c r="D25" s="3" t="s">
        <v>97</v>
      </c>
      <c r="E25" s="3"/>
      <c r="F25" s="3" t="s">
        <v>97</v>
      </c>
      <c r="G25" s="3"/>
      <c r="H25" s="3" t="s">
        <v>158</v>
      </c>
      <c r="I25" s="3"/>
      <c r="J25" s="3" t="s">
        <v>161</v>
      </c>
      <c r="K25" s="3"/>
      <c r="L25" s="3">
        <v>18</v>
      </c>
      <c r="M25" s="3"/>
      <c r="N25" s="3">
        <v>18</v>
      </c>
      <c r="O25" s="3"/>
      <c r="P25" s="3">
        <v>600</v>
      </c>
      <c r="Q25" s="3"/>
      <c r="R25" s="3">
        <v>587544000</v>
      </c>
      <c r="S25" s="3"/>
      <c r="T25" s="3">
        <v>591888700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600</v>
      </c>
      <c r="AE25" s="3"/>
      <c r="AF25" s="3">
        <v>999770</v>
      </c>
      <c r="AG25" s="3"/>
      <c r="AH25" s="3">
        <v>587544000</v>
      </c>
      <c r="AI25" s="3"/>
      <c r="AJ25" s="3">
        <v>599753275</v>
      </c>
      <c r="AK25" s="2"/>
      <c r="AL25" s="65">
        <f>AJ25/'سرمایه گذاری ها'!$O$16</f>
        <v>1.7877409134110815E-3</v>
      </c>
    </row>
    <row r="26" spans="2:38" ht="23.25" customHeight="1" x14ac:dyDescent="0.6">
      <c r="B26" s="3" t="s">
        <v>221</v>
      </c>
      <c r="C26" s="3"/>
      <c r="D26" s="3" t="s">
        <v>97</v>
      </c>
      <c r="E26" s="3"/>
      <c r="F26" s="3" t="s">
        <v>97</v>
      </c>
      <c r="G26" s="3"/>
      <c r="H26" s="3" t="s">
        <v>222</v>
      </c>
      <c r="I26" s="3"/>
      <c r="J26" s="3" t="s">
        <v>223</v>
      </c>
      <c r="K26" s="3"/>
      <c r="L26" s="3">
        <v>0</v>
      </c>
      <c r="M26" s="3"/>
      <c r="N26" s="3">
        <v>0</v>
      </c>
      <c r="O26" s="3"/>
      <c r="P26" s="3">
        <v>200</v>
      </c>
      <c r="Q26" s="3"/>
      <c r="R26" s="3">
        <v>172024168</v>
      </c>
      <c r="S26" s="3"/>
      <c r="T26" s="3">
        <v>172968643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200</v>
      </c>
      <c r="AE26" s="3"/>
      <c r="AF26" s="3">
        <v>819920</v>
      </c>
      <c r="AG26" s="3"/>
      <c r="AH26" s="3">
        <v>172024168</v>
      </c>
      <c r="AI26" s="3"/>
      <c r="AJ26" s="3">
        <v>163954277</v>
      </c>
      <c r="AK26" s="2"/>
      <c r="AL26" s="65">
        <f>AJ26/'سرمایه گذاری ها'!$O$16</f>
        <v>4.8871391143572073E-4</v>
      </c>
    </row>
    <row r="27" spans="2:38" ht="23.25" customHeight="1" x14ac:dyDescent="0.6">
      <c r="B27" s="3" t="s">
        <v>101</v>
      </c>
      <c r="C27" s="3"/>
      <c r="D27" s="3" t="s">
        <v>97</v>
      </c>
      <c r="E27" s="3"/>
      <c r="F27" s="3" t="s">
        <v>97</v>
      </c>
      <c r="G27" s="3"/>
      <c r="H27" s="3" t="s">
        <v>64</v>
      </c>
      <c r="I27" s="3"/>
      <c r="J27" s="3" t="s">
        <v>102</v>
      </c>
      <c r="K27" s="3"/>
      <c r="L27" s="3">
        <v>0</v>
      </c>
      <c r="M27" s="3"/>
      <c r="N27" s="3">
        <v>0</v>
      </c>
      <c r="O27" s="3"/>
      <c r="P27" s="3">
        <v>9810</v>
      </c>
      <c r="Q27" s="3"/>
      <c r="R27" s="3">
        <v>6326270336</v>
      </c>
      <c r="S27" s="3"/>
      <c r="T27" s="3">
        <v>6238029152</v>
      </c>
      <c r="U27" s="3"/>
      <c r="V27" s="3">
        <v>0</v>
      </c>
      <c r="W27" s="3"/>
      <c r="X27" s="3">
        <v>0</v>
      </c>
      <c r="Y27" s="3"/>
      <c r="Z27" s="3">
        <v>9800</v>
      </c>
      <c r="AA27" s="3"/>
      <c r="AB27" s="3">
        <v>7039827802</v>
      </c>
      <c r="AC27" s="3"/>
      <c r="AD27" s="3">
        <v>10</v>
      </c>
      <c r="AE27" s="3"/>
      <c r="AF27" s="3">
        <v>667989</v>
      </c>
      <c r="AG27" s="3"/>
      <c r="AH27" s="3">
        <v>6448797</v>
      </c>
      <c r="AI27" s="3"/>
      <c r="AJ27" s="3">
        <v>6678679</v>
      </c>
      <c r="AK27" s="2"/>
      <c r="AL27" s="65">
        <f>AJ27/'سرمایه گذاری ها'!$O$16</f>
        <v>1.9907765732232821E-5</v>
      </c>
    </row>
    <row r="28" spans="2:38" ht="21.75" x14ac:dyDescent="0.6">
      <c r="B28" s="3" t="s">
        <v>172</v>
      </c>
      <c r="C28" s="3"/>
      <c r="D28" s="3" t="s">
        <v>97</v>
      </c>
      <c r="E28" s="3"/>
      <c r="F28" s="3" t="s">
        <v>97</v>
      </c>
      <c r="G28" s="3"/>
      <c r="H28" s="3" t="s">
        <v>219</v>
      </c>
      <c r="I28" s="3"/>
      <c r="J28" s="3" t="s">
        <v>220</v>
      </c>
      <c r="K28" s="3"/>
      <c r="L28" s="3">
        <v>0</v>
      </c>
      <c r="M28" s="3"/>
      <c r="N28" s="3">
        <v>0</v>
      </c>
      <c r="O28" s="3"/>
      <c r="P28" s="3">
        <v>500</v>
      </c>
      <c r="Q28" s="3"/>
      <c r="R28" s="3">
        <v>326189109</v>
      </c>
      <c r="S28" s="3"/>
      <c r="T28" s="3">
        <v>333049623</v>
      </c>
      <c r="U28" s="3"/>
      <c r="V28" s="3">
        <v>0</v>
      </c>
      <c r="W28" s="3"/>
      <c r="X28" s="3">
        <v>0</v>
      </c>
      <c r="Y28" s="3"/>
      <c r="Z28" s="3">
        <v>500</v>
      </c>
      <c r="AA28" s="3"/>
      <c r="AB28" s="3">
        <v>335489184</v>
      </c>
      <c r="AC28" s="3"/>
      <c r="AD28" s="3">
        <v>0</v>
      </c>
      <c r="AE28" s="3"/>
      <c r="AF28" s="3">
        <v>0</v>
      </c>
      <c r="AG28" s="3"/>
      <c r="AH28" s="3">
        <v>0</v>
      </c>
      <c r="AI28" s="3"/>
      <c r="AJ28" s="3">
        <v>0</v>
      </c>
      <c r="AK28" s="2"/>
      <c r="AL28" s="65">
        <f>AJ28/'سرمایه گذاری ها'!$O$16</f>
        <v>0</v>
      </c>
    </row>
    <row r="29" spans="2:38" ht="21.75" x14ac:dyDescent="0.6">
      <c r="B29" s="3" t="s">
        <v>213</v>
      </c>
      <c r="C29" s="3"/>
      <c r="D29" s="3" t="s">
        <v>97</v>
      </c>
      <c r="E29" s="3"/>
      <c r="F29" s="3" t="s">
        <v>97</v>
      </c>
      <c r="G29" s="3"/>
      <c r="H29" s="3" t="s">
        <v>214</v>
      </c>
      <c r="I29" s="3"/>
      <c r="J29" s="3" t="s">
        <v>215</v>
      </c>
      <c r="K29" s="3"/>
      <c r="L29" s="3">
        <v>0</v>
      </c>
      <c r="M29" s="3"/>
      <c r="N29" s="3">
        <v>0</v>
      </c>
      <c r="O29" s="3"/>
      <c r="P29" s="3">
        <v>5000</v>
      </c>
      <c r="Q29" s="3"/>
      <c r="R29" s="3">
        <v>4375292877</v>
      </c>
      <c r="S29" s="3"/>
      <c r="T29" s="3">
        <v>3999275000</v>
      </c>
      <c r="U29" s="3"/>
      <c r="V29" s="3">
        <v>0</v>
      </c>
      <c r="W29" s="3"/>
      <c r="X29" s="3">
        <v>0</v>
      </c>
      <c r="Y29" s="3"/>
      <c r="Z29" s="3">
        <v>5000</v>
      </c>
      <c r="AA29" s="3"/>
      <c r="AB29" s="3">
        <v>4474188907</v>
      </c>
      <c r="AC29" s="3"/>
      <c r="AD29" s="3">
        <v>0</v>
      </c>
      <c r="AE29" s="3"/>
      <c r="AF29" s="3">
        <v>0</v>
      </c>
      <c r="AG29" s="3"/>
      <c r="AH29" s="3">
        <v>0</v>
      </c>
      <c r="AI29" s="3"/>
      <c r="AJ29" s="3">
        <v>0</v>
      </c>
      <c r="AK29" s="2"/>
      <c r="AL29" s="65">
        <f>AJ29/'سرمایه گذاری ها'!$O$16</f>
        <v>0</v>
      </c>
    </row>
    <row r="30" spans="2:38" ht="21.75" x14ac:dyDescent="0.6">
      <c r="B30" s="3" t="s">
        <v>98</v>
      </c>
      <c r="C30" s="3"/>
      <c r="D30" s="3" t="s">
        <v>97</v>
      </c>
      <c r="E30" s="3"/>
      <c r="F30" s="3" t="s">
        <v>97</v>
      </c>
      <c r="G30" s="3"/>
      <c r="H30" s="3" t="s">
        <v>64</v>
      </c>
      <c r="I30" s="3"/>
      <c r="J30" s="3" t="s">
        <v>216</v>
      </c>
      <c r="K30" s="3"/>
      <c r="L30" s="3">
        <v>0</v>
      </c>
      <c r="M30" s="3"/>
      <c r="N30" s="3">
        <v>0</v>
      </c>
      <c r="O30" s="3"/>
      <c r="P30" s="3">
        <v>1400</v>
      </c>
      <c r="Q30" s="3"/>
      <c r="R30" s="3">
        <v>964398754</v>
      </c>
      <c r="S30" s="3"/>
      <c r="T30" s="3">
        <v>973719481</v>
      </c>
      <c r="U30" s="3"/>
      <c r="V30" s="3">
        <v>0</v>
      </c>
      <c r="W30" s="3"/>
      <c r="X30" s="3">
        <v>0</v>
      </c>
      <c r="Y30" s="3"/>
      <c r="Z30" s="3">
        <v>1400</v>
      </c>
      <c r="AA30" s="3"/>
      <c r="AB30" s="3">
        <v>993819838</v>
      </c>
      <c r="AC30" s="3"/>
      <c r="AD30" s="3">
        <v>0</v>
      </c>
      <c r="AE30" s="3"/>
      <c r="AF30" s="3">
        <v>0</v>
      </c>
      <c r="AG30" s="3"/>
      <c r="AH30" s="3">
        <v>0</v>
      </c>
      <c r="AI30" s="3"/>
      <c r="AJ30" s="3">
        <v>0</v>
      </c>
      <c r="AK30" s="2"/>
      <c r="AL30" s="65">
        <f>AJ30/'سرمایه گذاری ها'!$O$16</f>
        <v>0</v>
      </c>
    </row>
    <row r="31" spans="2:38" ht="21.75" x14ac:dyDescent="0.6">
      <c r="B31" s="3" t="s">
        <v>210</v>
      </c>
      <c r="C31" s="3"/>
      <c r="D31" s="3" t="s">
        <v>97</v>
      </c>
      <c r="E31" s="3"/>
      <c r="F31" s="3" t="s">
        <v>97</v>
      </c>
      <c r="G31" s="3"/>
      <c r="H31" s="3" t="s">
        <v>211</v>
      </c>
      <c r="I31" s="3"/>
      <c r="J31" s="3" t="s">
        <v>212</v>
      </c>
      <c r="K31" s="3"/>
      <c r="L31" s="3">
        <v>0</v>
      </c>
      <c r="M31" s="3"/>
      <c r="N31" s="3">
        <v>0</v>
      </c>
      <c r="O31" s="3"/>
      <c r="P31" s="3">
        <v>7300</v>
      </c>
      <c r="Q31" s="3"/>
      <c r="R31" s="3">
        <v>7183921848</v>
      </c>
      <c r="S31" s="3"/>
      <c r="T31" s="3">
        <v>6656393310</v>
      </c>
      <c r="U31" s="3"/>
      <c r="V31" s="3">
        <v>0</v>
      </c>
      <c r="W31" s="3"/>
      <c r="X31" s="3">
        <v>0</v>
      </c>
      <c r="Y31" s="3"/>
      <c r="Z31" s="3">
        <v>7300</v>
      </c>
      <c r="AA31" s="3"/>
      <c r="AB31" s="3">
        <v>7300000000</v>
      </c>
      <c r="AC31" s="3"/>
      <c r="AD31" s="3">
        <v>0</v>
      </c>
      <c r="AE31" s="3"/>
      <c r="AF31" s="3">
        <v>0</v>
      </c>
      <c r="AG31" s="3"/>
      <c r="AH31" s="3">
        <v>0</v>
      </c>
      <c r="AI31" s="3"/>
      <c r="AJ31" s="3">
        <v>0</v>
      </c>
      <c r="AK31" s="2"/>
      <c r="AL31" s="65">
        <f>AJ31/'سرمایه گذاری ها'!$O$16</f>
        <v>0</v>
      </c>
    </row>
    <row r="32" spans="2:38" ht="21.75" x14ac:dyDescent="0.6">
      <c r="B32" s="3"/>
      <c r="C32" s="3"/>
      <c r="D32" s="3"/>
      <c r="E32" s="3"/>
      <c r="F32" s="3"/>
      <c r="G32" s="3"/>
      <c r="H32" s="3"/>
      <c r="I32" s="3"/>
      <c r="J32" s="3"/>
      <c r="K32" s="3"/>
      <c r="L32" s="3">
        <v>5.16E-2</v>
      </c>
      <c r="M32" s="3"/>
      <c r="N32" s="3"/>
      <c r="O32" s="3"/>
      <c r="P32" s="3"/>
      <c r="Q32" s="3"/>
      <c r="R32" s="3"/>
      <c r="S32" s="3"/>
      <c r="T32" s="3"/>
      <c r="U32" s="3"/>
      <c r="V32" s="3">
        <v>5.1000000000000004E-3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2"/>
      <c r="AL32" s="65"/>
    </row>
    <row r="33" spans="2:81" ht="27" thickBot="1" x14ac:dyDescent="0.65">
      <c r="B33" s="161" t="s">
        <v>84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2"/>
      <c r="P33" s="70">
        <f>SUM(P13:P31)</f>
        <v>236401</v>
      </c>
      <c r="Q33" s="28"/>
      <c r="R33" s="70">
        <f>SUM(R13:R31)</f>
        <v>171285040887</v>
      </c>
      <c r="S33" s="28"/>
      <c r="T33" s="70">
        <f>SUM(T13:T31)</f>
        <v>163717938738</v>
      </c>
      <c r="U33" s="28"/>
      <c r="V33" s="70">
        <f>SUM(V13:V32)</f>
        <v>5.1000000000000004E-3</v>
      </c>
      <c r="W33" s="28"/>
      <c r="X33" s="70">
        <f>SUM(X13:X31)</f>
        <v>0</v>
      </c>
      <c r="Y33" s="28"/>
      <c r="Z33" s="70">
        <f>SUM(Z13:Z31)</f>
        <v>24000</v>
      </c>
      <c r="AA33" s="28"/>
      <c r="AB33" s="70">
        <f>SUM(AB13:AB31)</f>
        <v>20143325731</v>
      </c>
      <c r="AC33" s="28"/>
      <c r="AD33" s="70">
        <f>SUM(AD13:AD31)</f>
        <v>212401</v>
      </c>
      <c r="AE33" s="71"/>
      <c r="AF33" s="70"/>
      <c r="AG33" s="28"/>
      <c r="AH33" s="70">
        <f>SUM(AH13:AH31)</f>
        <v>152115416760</v>
      </c>
      <c r="AI33" s="28"/>
      <c r="AJ33" s="70">
        <f>SUM(AJ13:AJ31)</f>
        <v>151268843739</v>
      </c>
      <c r="AK33" s="28"/>
      <c r="AL33" s="83">
        <f>SUM(AL13:AL31)</f>
        <v>0.45090124914548912</v>
      </c>
    </row>
    <row r="34" spans="2:81" ht="21" customHeight="1" thickTop="1" x14ac:dyDescent="0.6">
      <c r="L34"/>
      <c r="V34"/>
      <c r="W34"/>
    </row>
    <row r="35" spans="2:81" x14ac:dyDescent="0.6">
      <c r="L35"/>
      <c r="V35"/>
      <c r="W35"/>
    </row>
    <row r="36" spans="2:81" ht="21.75" x14ac:dyDescent="0.6">
      <c r="L36"/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:81" ht="21.75" x14ac:dyDescent="0.6">
      <c r="L37"/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:81" ht="21.75" x14ac:dyDescent="0.6">
      <c r="L38"/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:81" ht="21.75" x14ac:dyDescent="0.6">
      <c r="L39"/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:81" ht="33" x14ac:dyDescent="0.8">
      <c r="L40"/>
      <c r="T40" s="57">
        <v>4</v>
      </c>
      <c r="V40"/>
      <c r="W40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2:81" ht="21.75" x14ac:dyDescent="0.6">
      <c r="L41"/>
      <c r="V41"/>
      <c r="W4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2:81" ht="21.75" x14ac:dyDescent="0.6">
      <c r="L42"/>
      <c r="V42"/>
      <c r="W42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2:81" ht="21.75" x14ac:dyDescent="0.6">
      <c r="L43"/>
      <c r="V43"/>
      <c r="W4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2:81" ht="21.75" x14ac:dyDescent="0.6">
      <c r="L44"/>
      <c r="V44"/>
      <c r="W44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2:81" ht="21.75" x14ac:dyDescent="0.6">
      <c r="L45"/>
      <c r="V45"/>
      <c r="W45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2:81" ht="21.75" x14ac:dyDescent="0.6">
      <c r="L46"/>
      <c r="V46"/>
      <c r="W46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  <row r="47" spans="2:81" x14ac:dyDescent="0.6">
      <c r="L47"/>
      <c r="V47"/>
      <c r="W47"/>
    </row>
  </sheetData>
  <sortState xmlns:xlrd2="http://schemas.microsoft.com/office/spreadsheetml/2017/richdata2" ref="B13:AL32">
    <sortCondition descending="1" ref="AJ13:AJ32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33:N33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4"/>
  <sheetViews>
    <sheetView rightToLeft="1" view="pageBreakPreview" topLeftCell="C9" zoomScale="85" zoomScaleNormal="110" zoomScaleSheetLayoutView="85" workbookViewId="0">
      <selection activeCell="AF16" sqref="AF16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2" t="s">
        <v>124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2:32" ht="39" x14ac:dyDescent="0.6">
      <c r="B3" s="162" t="s">
        <v>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4" spans="2:32" ht="39" x14ac:dyDescent="0.6">
      <c r="B4" s="162" t="s">
        <v>224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</row>
    <row r="5" spans="2:32" ht="129" customHeight="1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129" customHeight="1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5" t="s">
        <v>32</v>
      </c>
      <c r="C10" s="145" t="s">
        <v>32</v>
      </c>
      <c r="D10" s="145" t="s">
        <v>32</v>
      </c>
      <c r="E10" s="145" t="s">
        <v>32</v>
      </c>
      <c r="F10" s="145" t="s">
        <v>32</v>
      </c>
      <c r="G10" s="145" t="s">
        <v>32</v>
      </c>
      <c r="H10" s="145" t="s">
        <v>32</v>
      </c>
      <c r="I10" s="145" t="s">
        <v>32</v>
      </c>
      <c r="J10" s="145" t="s">
        <v>32</v>
      </c>
      <c r="L10" s="167">
        <v>0</v>
      </c>
      <c r="M10" s="145" t="s">
        <v>2</v>
      </c>
      <c r="N10" s="145" t="s">
        <v>2</v>
      </c>
      <c r="O10" s="145" t="s">
        <v>2</v>
      </c>
      <c r="P10" s="145" t="s">
        <v>2</v>
      </c>
      <c r="R10" s="145" t="s">
        <v>3</v>
      </c>
      <c r="S10" s="145" t="s">
        <v>3</v>
      </c>
      <c r="T10" s="145" t="s">
        <v>3</v>
      </c>
      <c r="U10" s="145" t="s">
        <v>3</v>
      </c>
      <c r="V10" s="145"/>
      <c r="W10" s="145" t="s">
        <v>3</v>
      </c>
      <c r="X10" s="145" t="s">
        <v>3</v>
      </c>
      <c r="Z10" s="145" t="s">
        <v>225</v>
      </c>
      <c r="AA10" s="145" t="s">
        <v>4</v>
      </c>
      <c r="AB10" s="145" t="s">
        <v>4</v>
      </c>
      <c r="AC10" s="145" t="s">
        <v>4</v>
      </c>
      <c r="AD10" s="145" t="s">
        <v>4</v>
      </c>
      <c r="AE10" s="145" t="s">
        <v>4</v>
      </c>
      <c r="AF10" s="145" t="s">
        <v>4</v>
      </c>
    </row>
    <row r="11" spans="2:32" s="16" customFormat="1" x14ac:dyDescent="0.6">
      <c r="B11" s="146" t="s">
        <v>33</v>
      </c>
      <c r="C11" s="23"/>
      <c r="D11" s="146" t="s">
        <v>90</v>
      </c>
      <c r="E11" s="23"/>
      <c r="F11" s="146" t="s">
        <v>25</v>
      </c>
      <c r="G11" s="23"/>
      <c r="H11" s="146" t="s">
        <v>34</v>
      </c>
      <c r="I11" s="23"/>
      <c r="J11" s="146" t="s">
        <v>22</v>
      </c>
      <c r="L11" s="165">
        <v>0</v>
      </c>
      <c r="M11" s="23"/>
      <c r="N11" s="146" t="s">
        <v>6</v>
      </c>
      <c r="O11" s="23"/>
      <c r="P11" s="146" t="s">
        <v>7</v>
      </c>
      <c r="R11" s="146" t="s">
        <v>8</v>
      </c>
      <c r="S11" s="146" t="s">
        <v>8</v>
      </c>
      <c r="T11" s="146" t="s">
        <v>8</v>
      </c>
      <c r="U11" s="23"/>
      <c r="V11" s="165">
        <v>5.4600000000000003E-2</v>
      </c>
      <c r="W11" s="146" t="s">
        <v>9</v>
      </c>
      <c r="X11" s="146" t="s">
        <v>9</v>
      </c>
      <c r="Z11" s="146" t="s">
        <v>5</v>
      </c>
      <c r="AA11" s="23"/>
      <c r="AB11" s="146" t="s">
        <v>6</v>
      </c>
      <c r="AC11" s="23"/>
      <c r="AD11" s="146" t="s">
        <v>7</v>
      </c>
      <c r="AE11" s="23"/>
      <c r="AF11" s="146" t="s">
        <v>35</v>
      </c>
    </row>
    <row r="12" spans="2:32" s="16" customFormat="1" ht="75.75" customHeight="1" x14ac:dyDescent="0.6">
      <c r="B12" s="147" t="s">
        <v>33</v>
      </c>
      <c r="C12" s="24"/>
      <c r="D12" s="147" t="s">
        <v>24</v>
      </c>
      <c r="E12" s="24"/>
      <c r="F12" s="147" t="s">
        <v>25</v>
      </c>
      <c r="G12" s="24"/>
      <c r="H12" s="147" t="s">
        <v>34</v>
      </c>
      <c r="I12" s="24"/>
      <c r="J12" s="147" t="s">
        <v>22</v>
      </c>
      <c r="L12" s="147"/>
      <c r="M12" s="24"/>
      <c r="N12" s="147" t="s">
        <v>6</v>
      </c>
      <c r="O12" s="24"/>
      <c r="P12" s="147" t="s">
        <v>7</v>
      </c>
      <c r="R12" s="147" t="s">
        <v>5</v>
      </c>
      <c r="S12" s="24"/>
      <c r="T12" s="147" t="s">
        <v>6</v>
      </c>
      <c r="U12" s="24"/>
      <c r="V12" s="164">
        <v>5.3400000000000003E-2</v>
      </c>
      <c r="W12" s="24"/>
      <c r="X12" s="147" t="s">
        <v>12</v>
      </c>
      <c r="Z12" s="147" t="s">
        <v>5</v>
      </c>
      <c r="AA12" s="24"/>
      <c r="AB12" s="147" t="s">
        <v>6</v>
      </c>
      <c r="AC12" s="24"/>
      <c r="AD12" s="147" t="s">
        <v>7</v>
      </c>
      <c r="AE12" s="24"/>
      <c r="AF12" s="147" t="s">
        <v>35</v>
      </c>
    </row>
    <row r="13" spans="2:32" s="16" customFormat="1" ht="32.25" customHeight="1" x14ac:dyDescent="0.65">
      <c r="B13" s="27" t="s">
        <v>227</v>
      </c>
      <c r="C13" s="27"/>
      <c r="D13" s="27" t="s">
        <v>228</v>
      </c>
      <c r="E13" s="27"/>
      <c r="F13" s="27">
        <v>18</v>
      </c>
      <c r="G13" s="27"/>
      <c r="H13" s="27">
        <v>0</v>
      </c>
      <c r="I13" s="27"/>
      <c r="J13" s="27" t="s">
        <v>229</v>
      </c>
      <c r="K13" s="27"/>
      <c r="L13" s="86">
        <v>0</v>
      </c>
      <c r="M13" s="86"/>
      <c r="N13" s="86">
        <v>0</v>
      </c>
      <c r="O13" s="86"/>
      <c r="P13" s="86">
        <v>0</v>
      </c>
      <c r="Q13" s="86"/>
      <c r="R13" s="86">
        <v>30600</v>
      </c>
      <c r="S13" s="86"/>
      <c r="T13" s="86">
        <v>30600000000</v>
      </c>
      <c r="U13" s="86"/>
      <c r="V13" s="86">
        <v>27600</v>
      </c>
      <c r="W13" s="86"/>
      <c r="X13" s="86">
        <v>27600000000</v>
      </c>
      <c r="Y13" s="86"/>
      <c r="Z13" s="86">
        <v>3000</v>
      </c>
      <c r="AA13" s="86"/>
      <c r="AB13" s="86">
        <v>3000000000</v>
      </c>
      <c r="AC13" s="86"/>
      <c r="AD13" s="86">
        <v>3000000000</v>
      </c>
      <c r="AE13" s="27"/>
      <c r="AF13" s="141">
        <f>AD13/'سرمایه گذاری ها'!$O$16</f>
        <v>8.9423817489504235E-3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6">
        <v>0</v>
      </c>
      <c r="M14" s="86"/>
      <c r="N14" s="86"/>
      <c r="O14" s="86"/>
      <c r="P14" s="86"/>
      <c r="Q14" s="86"/>
      <c r="R14" s="86"/>
      <c r="S14" s="86"/>
      <c r="T14" s="86"/>
      <c r="U14" s="86"/>
      <c r="V14" s="86">
        <v>2.8000000000000001E-2</v>
      </c>
      <c r="W14" s="86"/>
      <c r="X14" s="86"/>
      <c r="Y14" s="86"/>
      <c r="Z14" s="86"/>
      <c r="AA14" s="86"/>
      <c r="AB14" s="86"/>
      <c r="AC14" s="86"/>
      <c r="AD14" s="86"/>
      <c r="AE14" s="27"/>
      <c r="AF14" s="87"/>
    </row>
    <row r="15" spans="2:32" ht="27" thickBot="1" x14ac:dyDescent="0.7">
      <c r="B15" s="166" t="s">
        <v>84</v>
      </c>
      <c r="C15" s="166"/>
      <c r="D15" s="166"/>
      <c r="E15" s="166"/>
      <c r="F15" s="166"/>
      <c r="G15" s="166"/>
      <c r="H15" s="166"/>
      <c r="I15" s="166"/>
      <c r="J15" s="166"/>
      <c r="K15" s="27"/>
      <c r="L15" s="88">
        <v>0.25369999999999998</v>
      </c>
      <c r="M15" s="27"/>
      <c r="N15" s="88">
        <f>SUM(N13:N13)</f>
        <v>0</v>
      </c>
      <c r="O15" s="27"/>
      <c r="P15" s="88">
        <f>SUM(P13:P13)</f>
        <v>0</v>
      </c>
      <c r="Q15" s="27"/>
      <c r="R15" s="88">
        <f>SUM(R13:R13)</f>
        <v>30600</v>
      </c>
      <c r="S15" s="27"/>
      <c r="T15" s="88">
        <f>SUM(T13:T13)</f>
        <v>30600000000</v>
      </c>
      <c r="U15" s="27"/>
      <c r="V15" s="88">
        <v>2.2200000000000001E-2</v>
      </c>
      <c r="W15" s="27"/>
      <c r="X15" s="88">
        <f>SUM(X13:X13)</f>
        <v>27600000000</v>
      </c>
      <c r="Y15" s="27"/>
      <c r="Z15" s="88">
        <f>SUM(Z13:Z13)</f>
        <v>3000</v>
      </c>
      <c r="AA15" s="27"/>
      <c r="AB15" s="88">
        <f>SUM(AB13:AB13)</f>
        <v>3000000000</v>
      </c>
      <c r="AC15" s="27"/>
      <c r="AD15" s="88">
        <f>SUM(AD13:AD13)</f>
        <v>3000000000</v>
      </c>
      <c r="AE15" s="27"/>
      <c r="AF15" s="142">
        <f>SUM(AF13:AF14)</f>
        <v>8.9423817489504235E-3</v>
      </c>
    </row>
    <row r="16" spans="2:32" ht="21.75" thickTop="1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x14ac:dyDescent="0.6">
      <c r="L20"/>
      <c r="V20"/>
    </row>
    <row r="21" spans="12:22" ht="33" x14ac:dyDescent="0.8">
      <c r="L21"/>
      <c r="P21" s="57">
        <v>5</v>
      </c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</row>
    <row r="37" spans="12:26" x14ac:dyDescent="0.6">
      <c r="L37"/>
      <c r="V37"/>
      <c r="X37"/>
      <c r="Y37"/>
      <c r="Z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  <c r="V41"/>
    </row>
    <row r="42" spans="12:26" x14ac:dyDescent="0.6">
      <c r="L42"/>
    </row>
    <row r="43" spans="12:26" x14ac:dyDescent="0.6">
      <c r="L43"/>
    </row>
    <row r="44" spans="12:26" x14ac:dyDescent="0.6">
      <c r="L44"/>
    </row>
  </sheetData>
  <sortState xmlns:xlrd2="http://schemas.microsoft.com/office/spreadsheetml/2017/richdata2" ref="B13:AF13">
    <sortCondition descending="1" ref="AD13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6"/>
  <sheetViews>
    <sheetView rightToLeft="1" view="pageBreakPreview" topLeftCell="C11" zoomScaleNormal="100" zoomScaleSheetLayoutView="100" workbookViewId="0">
      <selection activeCell="AE32" sqref="AE32"/>
    </sheetView>
  </sheetViews>
  <sheetFormatPr defaultRowHeight="2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3" t="s">
        <v>124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2:28" ht="30" x14ac:dyDescent="0.55000000000000004">
      <c r="B3" s="143" t="s">
        <v>0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2:28" ht="30" x14ac:dyDescent="0.55000000000000004">
      <c r="B4" s="143" t="s">
        <v>224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x14ac:dyDescent="0.55000000000000004">
      <c r="B8" s="144" t="s">
        <v>36</v>
      </c>
      <c r="D8" s="145" t="s">
        <v>37</v>
      </c>
      <c r="E8" s="145" t="s">
        <v>37</v>
      </c>
      <c r="F8" s="145" t="s">
        <v>37</v>
      </c>
      <c r="G8" s="145" t="s">
        <v>37</v>
      </c>
      <c r="H8" s="145" t="s">
        <v>37</v>
      </c>
      <c r="I8" s="145" t="s">
        <v>37</v>
      </c>
      <c r="J8" s="145" t="s">
        <v>37</v>
      </c>
      <c r="L8" s="145" t="s">
        <v>204</v>
      </c>
      <c r="N8" s="145" t="s">
        <v>3</v>
      </c>
      <c r="O8" s="145" t="s">
        <v>3</v>
      </c>
      <c r="P8" s="145" t="s">
        <v>3</v>
      </c>
      <c r="R8" s="145" t="s">
        <v>225</v>
      </c>
      <c r="S8" s="145" t="s">
        <v>4</v>
      </c>
      <c r="T8" s="145" t="s">
        <v>4</v>
      </c>
    </row>
    <row r="9" spans="2:28" s="4" customFormat="1" x14ac:dyDescent="0.55000000000000004">
      <c r="B9" s="170" t="s">
        <v>36</v>
      </c>
      <c r="D9" s="168" t="s">
        <v>38</v>
      </c>
      <c r="E9" s="38"/>
      <c r="F9" s="168" t="s">
        <v>39</v>
      </c>
      <c r="G9" s="38"/>
      <c r="H9" s="168" t="s">
        <v>40</v>
      </c>
      <c r="I9" s="38"/>
      <c r="J9" s="168" t="s">
        <v>25</v>
      </c>
      <c r="L9" s="168" t="s">
        <v>41</v>
      </c>
      <c r="N9" s="168" t="s">
        <v>42</v>
      </c>
      <c r="O9" s="38"/>
      <c r="P9" s="168" t="s">
        <v>43</v>
      </c>
      <c r="R9" s="168" t="s">
        <v>41</v>
      </c>
      <c r="S9" s="38"/>
      <c r="T9" s="169" t="s">
        <v>35</v>
      </c>
    </row>
    <row r="10" spans="2:28" s="4" customFormat="1" x14ac:dyDescent="0.55000000000000004">
      <c r="B10" s="3" t="s">
        <v>165</v>
      </c>
      <c r="C10" s="3"/>
      <c r="D10" s="3" t="s">
        <v>168</v>
      </c>
      <c r="E10" s="3"/>
      <c r="F10" s="3" t="s">
        <v>108</v>
      </c>
      <c r="G10" s="3"/>
      <c r="H10" s="3" t="s">
        <v>167</v>
      </c>
      <c r="I10" s="3"/>
      <c r="J10" s="3">
        <v>18</v>
      </c>
      <c r="K10" s="3"/>
      <c r="L10" s="3">
        <v>30000000000</v>
      </c>
      <c r="M10" s="3"/>
      <c r="N10" s="3">
        <v>0</v>
      </c>
      <c r="O10" s="3"/>
      <c r="P10" s="3">
        <v>0</v>
      </c>
      <c r="Q10" s="3"/>
      <c r="R10" s="3">
        <v>30000000000</v>
      </c>
      <c r="S10" s="5"/>
      <c r="T10" s="34">
        <f>R10/'سرمایه گذاری ها'!$O$16</f>
        <v>8.9423817489504231E-2</v>
      </c>
      <c r="V10"/>
    </row>
    <row r="11" spans="2:28" s="4" customFormat="1" x14ac:dyDescent="0.55000000000000004">
      <c r="B11" s="3" t="s">
        <v>230</v>
      </c>
      <c r="C11" s="3"/>
      <c r="D11" s="3" t="s">
        <v>231</v>
      </c>
      <c r="E11" s="3"/>
      <c r="F11" s="3" t="s">
        <v>108</v>
      </c>
      <c r="G11" s="3"/>
      <c r="H11" s="3" t="s">
        <v>232</v>
      </c>
      <c r="I11" s="3"/>
      <c r="J11" s="3">
        <v>22</v>
      </c>
      <c r="K11" s="3"/>
      <c r="L11" s="3">
        <v>0</v>
      </c>
      <c r="M11" s="3"/>
      <c r="N11" s="3">
        <v>28000000000</v>
      </c>
      <c r="O11" s="3"/>
      <c r="P11" s="3">
        <v>0</v>
      </c>
      <c r="Q11" s="3"/>
      <c r="R11" s="3">
        <v>28000000000</v>
      </c>
      <c r="S11" s="5"/>
      <c r="T11" s="34">
        <f>R11/'سرمایه گذاری ها'!$O$16</f>
        <v>8.3462229656870612E-2</v>
      </c>
      <c r="V11"/>
    </row>
    <row r="12" spans="2:28" s="4" customFormat="1" x14ac:dyDescent="0.55000000000000004">
      <c r="B12" s="3" t="s">
        <v>230</v>
      </c>
      <c r="C12" s="3"/>
      <c r="D12" s="3" t="s">
        <v>233</v>
      </c>
      <c r="E12" s="3"/>
      <c r="F12" s="3" t="s">
        <v>108</v>
      </c>
      <c r="G12" s="3"/>
      <c r="H12" s="3" t="s">
        <v>234</v>
      </c>
      <c r="I12" s="3"/>
      <c r="J12" s="3">
        <v>22</v>
      </c>
      <c r="K12" s="3"/>
      <c r="L12" s="3">
        <v>0</v>
      </c>
      <c r="M12" s="3"/>
      <c r="N12" s="3">
        <v>25000000000</v>
      </c>
      <c r="O12" s="3"/>
      <c r="P12" s="3">
        <v>0</v>
      </c>
      <c r="Q12" s="3"/>
      <c r="R12" s="3">
        <v>25000000000</v>
      </c>
      <c r="S12" s="5"/>
      <c r="T12" s="34">
        <f>R12/'سرمایه گذاری ها'!$O$16</f>
        <v>7.4519847907920198E-2</v>
      </c>
      <c r="V12"/>
    </row>
    <row r="13" spans="2:28" s="4" customFormat="1" x14ac:dyDescent="0.55000000000000004">
      <c r="B13" s="3" t="s">
        <v>235</v>
      </c>
      <c r="C13" s="3"/>
      <c r="D13" s="3" t="s">
        <v>236</v>
      </c>
      <c r="E13" s="3"/>
      <c r="F13" s="3" t="s">
        <v>108</v>
      </c>
      <c r="G13" s="3"/>
      <c r="H13" s="3" t="s">
        <v>212</v>
      </c>
      <c r="I13" s="3"/>
      <c r="J13" s="3">
        <v>22</v>
      </c>
      <c r="K13" s="3"/>
      <c r="L13" s="3">
        <v>0</v>
      </c>
      <c r="M13" s="3"/>
      <c r="N13" s="3">
        <v>20000000000</v>
      </c>
      <c r="O13" s="3"/>
      <c r="P13" s="3">
        <v>0</v>
      </c>
      <c r="Q13" s="3"/>
      <c r="R13" s="3">
        <v>20000000000</v>
      </c>
      <c r="S13" s="5"/>
      <c r="T13" s="34">
        <f>R13/'سرمایه گذاری ها'!$O$16</f>
        <v>5.9615878326336157E-2</v>
      </c>
      <c r="V13"/>
    </row>
    <row r="14" spans="2:28" s="4" customFormat="1" x14ac:dyDescent="0.55000000000000004">
      <c r="B14" s="3" t="s">
        <v>173</v>
      </c>
      <c r="C14" s="3"/>
      <c r="D14" s="3" t="s">
        <v>174</v>
      </c>
      <c r="E14" s="3"/>
      <c r="F14" s="3" t="s">
        <v>44</v>
      </c>
      <c r="G14" s="3"/>
      <c r="H14" s="3" t="s">
        <v>175</v>
      </c>
      <c r="I14" s="3"/>
      <c r="J14" s="3">
        <v>0</v>
      </c>
      <c r="K14" s="3"/>
      <c r="L14" s="3">
        <v>5040204750</v>
      </c>
      <c r="M14" s="3"/>
      <c r="N14" s="3">
        <v>118333191780</v>
      </c>
      <c r="O14" s="3"/>
      <c r="P14" s="3">
        <v>120701534317</v>
      </c>
      <c r="Q14" s="3"/>
      <c r="R14" s="3">
        <v>2671862213</v>
      </c>
      <c r="S14" s="5"/>
      <c r="T14" s="34">
        <f>R14/'سرمایه گذاری ها'!$O$16</f>
        <v>7.9642706297471631E-3</v>
      </c>
      <c r="V14"/>
    </row>
    <row r="15" spans="2:28" s="4" customFormat="1" x14ac:dyDescent="0.55000000000000004">
      <c r="B15" s="3" t="s">
        <v>45</v>
      </c>
      <c r="C15" s="3"/>
      <c r="D15" s="3" t="s">
        <v>125</v>
      </c>
      <c r="E15" s="3"/>
      <c r="F15" s="3" t="s">
        <v>47</v>
      </c>
      <c r="G15" s="3"/>
      <c r="H15" s="3" t="s">
        <v>126</v>
      </c>
      <c r="I15" s="3"/>
      <c r="J15" s="3">
        <v>0</v>
      </c>
      <c r="K15" s="3"/>
      <c r="L15" s="3">
        <v>20000000</v>
      </c>
      <c r="M15" s="3"/>
      <c r="N15" s="3">
        <v>0</v>
      </c>
      <c r="O15" s="3"/>
      <c r="P15" s="3">
        <v>0</v>
      </c>
      <c r="Q15" s="3"/>
      <c r="R15" s="3">
        <v>20000000</v>
      </c>
      <c r="S15" s="5"/>
      <c r="T15" s="34">
        <f>R15/'سرمایه گذاری ها'!$O$16</f>
        <v>5.9615878326336153E-5</v>
      </c>
      <c r="V15"/>
    </row>
    <row r="16" spans="2:28" s="4" customFormat="1" x14ac:dyDescent="0.55000000000000004">
      <c r="B16" s="3" t="s">
        <v>45</v>
      </c>
      <c r="C16" s="3"/>
      <c r="D16" s="3" t="s">
        <v>128</v>
      </c>
      <c r="E16" s="3"/>
      <c r="F16" s="3" t="s">
        <v>44</v>
      </c>
      <c r="G16" s="3"/>
      <c r="H16" s="3" t="s">
        <v>129</v>
      </c>
      <c r="I16" s="3"/>
      <c r="J16" s="3">
        <v>0</v>
      </c>
      <c r="K16" s="3"/>
      <c r="L16" s="3">
        <v>10037178</v>
      </c>
      <c r="M16" s="3"/>
      <c r="N16" s="3">
        <v>3858502595</v>
      </c>
      <c r="O16" s="3"/>
      <c r="P16" s="3">
        <v>3859425900</v>
      </c>
      <c r="Q16" s="3"/>
      <c r="R16" s="3">
        <v>9113873</v>
      </c>
      <c r="S16" s="5"/>
      <c r="T16" s="34">
        <f>R16/'سرمایه گذاری ها'!$O$16</f>
        <v>2.7166577192484014E-5</v>
      </c>
      <c r="V16"/>
    </row>
    <row r="17" spans="2:22" s="4" customFormat="1" x14ac:dyDescent="0.55000000000000004">
      <c r="B17" s="3" t="s">
        <v>134</v>
      </c>
      <c r="C17" s="3"/>
      <c r="D17" s="3" t="s">
        <v>135</v>
      </c>
      <c r="E17" s="3"/>
      <c r="F17" s="3" t="s">
        <v>108</v>
      </c>
      <c r="G17" s="3"/>
      <c r="H17" s="3" t="s">
        <v>136</v>
      </c>
      <c r="I17" s="3"/>
      <c r="J17" s="3">
        <v>0</v>
      </c>
      <c r="K17" s="3"/>
      <c r="L17" s="3">
        <v>1970356</v>
      </c>
      <c r="M17" s="3"/>
      <c r="N17" s="3">
        <v>0</v>
      </c>
      <c r="O17" s="3"/>
      <c r="P17" s="3">
        <v>0</v>
      </c>
      <c r="Q17" s="3"/>
      <c r="R17" s="3">
        <v>1970356</v>
      </c>
      <c r="S17" s="5"/>
      <c r="T17" s="34">
        <f>R17/'سرمایه گذاری ها'!$O$16</f>
        <v>5.8732251777783201E-6</v>
      </c>
      <c r="V17"/>
    </row>
    <row r="18" spans="2:22" s="4" customFormat="1" x14ac:dyDescent="0.55000000000000004">
      <c r="B18" s="3" t="s">
        <v>112</v>
      </c>
      <c r="C18" s="3"/>
      <c r="D18" s="3" t="s">
        <v>148</v>
      </c>
      <c r="E18" s="3"/>
      <c r="F18" s="3" t="s">
        <v>44</v>
      </c>
      <c r="G18" s="3"/>
      <c r="H18" s="3" t="s">
        <v>147</v>
      </c>
      <c r="I18" s="3"/>
      <c r="J18" s="3">
        <v>0</v>
      </c>
      <c r="K18" s="3"/>
      <c r="L18" s="3">
        <v>1047093</v>
      </c>
      <c r="M18" s="3"/>
      <c r="N18" s="3">
        <v>4429</v>
      </c>
      <c r="O18" s="3"/>
      <c r="P18" s="3">
        <v>0</v>
      </c>
      <c r="Q18" s="3"/>
      <c r="R18" s="3">
        <v>1051522</v>
      </c>
      <c r="S18" s="5"/>
      <c r="T18" s="34">
        <f>R18/'سرمایه گذاری ها'!$O$16</f>
        <v>3.1343703804732823E-6</v>
      </c>
      <c r="V18"/>
    </row>
    <row r="19" spans="2:22" s="4" customFormat="1" x14ac:dyDescent="0.55000000000000004">
      <c r="B19" s="3" t="s">
        <v>235</v>
      </c>
      <c r="C19" s="3"/>
      <c r="D19" s="3" t="s">
        <v>237</v>
      </c>
      <c r="E19" s="3"/>
      <c r="F19" s="3" t="s">
        <v>44</v>
      </c>
      <c r="G19" s="3"/>
      <c r="H19" s="3" t="s">
        <v>212</v>
      </c>
      <c r="I19" s="3"/>
      <c r="J19" s="3">
        <v>5</v>
      </c>
      <c r="K19" s="3"/>
      <c r="L19" s="3">
        <v>0</v>
      </c>
      <c r="M19" s="3"/>
      <c r="N19" s="3">
        <v>20001000000</v>
      </c>
      <c r="O19" s="3"/>
      <c r="P19" s="3">
        <v>20000125000</v>
      </c>
      <c r="Q19" s="3"/>
      <c r="R19" s="3">
        <v>875000</v>
      </c>
      <c r="S19" s="5"/>
      <c r="T19" s="34">
        <f>R19/'سرمایه گذاری ها'!$O$16</f>
        <v>2.608194676777207E-6</v>
      </c>
      <c r="V19"/>
    </row>
    <row r="20" spans="2:22" s="4" customFormat="1" x14ac:dyDescent="0.55000000000000004">
      <c r="B20" s="3" t="s">
        <v>230</v>
      </c>
      <c r="C20" s="3"/>
      <c r="D20" s="3" t="s">
        <v>238</v>
      </c>
      <c r="E20" s="3"/>
      <c r="F20" s="3" t="s">
        <v>44</v>
      </c>
      <c r="G20" s="3"/>
      <c r="H20" s="3" t="s">
        <v>234</v>
      </c>
      <c r="I20" s="3"/>
      <c r="J20" s="3">
        <v>5</v>
      </c>
      <c r="K20" s="3"/>
      <c r="L20" s="3">
        <v>0</v>
      </c>
      <c r="M20" s="3"/>
      <c r="N20" s="3">
        <v>53001000000</v>
      </c>
      <c r="O20" s="3"/>
      <c r="P20" s="3">
        <v>53000130000</v>
      </c>
      <c r="Q20" s="3"/>
      <c r="R20" s="3">
        <v>870000</v>
      </c>
      <c r="S20" s="5"/>
      <c r="T20" s="34">
        <f>R20/'سرمایه گذاری ها'!$O$16</f>
        <v>2.5932907071956228E-6</v>
      </c>
      <c r="V20"/>
    </row>
    <row r="21" spans="2:22" s="4" customFormat="1" x14ac:dyDescent="0.55000000000000004">
      <c r="B21" s="3" t="s">
        <v>165</v>
      </c>
      <c r="C21" s="3"/>
      <c r="D21" s="3" t="s">
        <v>166</v>
      </c>
      <c r="E21" s="3"/>
      <c r="F21" s="3" t="s">
        <v>44</v>
      </c>
      <c r="G21" s="3"/>
      <c r="H21" s="3" t="s">
        <v>167</v>
      </c>
      <c r="I21" s="3"/>
      <c r="J21" s="3">
        <v>0</v>
      </c>
      <c r="K21" s="3"/>
      <c r="L21" s="3">
        <v>2720329</v>
      </c>
      <c r="M21" s="3"/>
      <c r="N21" s="3">
        <v>586038143</v>
      </c>
      <c r="O21" s="3"/>
      <c r="P21" s="3">
        <v>588167600</v>
      </c>
      <c r="Q21" s="3"/>
      <c r="R21" s="3">
        <v>590872</v>
      </c>
      <c r="S21" s="5"/>
      <c r="T21" s="34">
        <f>R21/'سرمایه گذاری ها'!$O$16</f>
        <v>1.7612676629219447E-6</v>
      </c>
      <c r="V21"/>
    </row>
    <row r="22" spans="2:22" s="4" customFormat="1" x14ac:dyDescent="0.55000000000000004">
      <c r="B22" s="3" t="s">
        <v>45</v>
      </c>
      <c r="C22" s="3"/>
      <c r="D22" s="3" t="s">
        <v>127</v>
      </c>
      <c r="E22" s="3"/>
      <c r="F22" s="3" t="s">
        <v>44</v>
      </c>
      <c r="G22" s="3"/>
      <c r="H22" s="3" t="s">
        <v>126</v>
      </c>
      <c r="I22" s="3"/>
      <c r="J22" s="3">
        <v>0</v>
      </c>
      <c r="K22" s="3"/>
      <c r="L22" s="3">
        <v>554068</v>
      </c>
      <c r="M22" s="3"/>
      <c r="N22" s="3">
        <v>7526302257</v>
      </c>
      <c r="O22" s="3"/>
      <c r="P22" s="3">
        <v>7526272600</v>
      </c>
      <c r="Q22" s="3"/>
      <c r="R22" s="3">
        <v>583725</v>
      </c>
      <c r="S22" s="5"/>
      <c r="T22" s="34">
        <f>R22/'سرمایه گذاری ها'!$O$16</f>
        <v>1.7399639288020287E-6</v>
      </c>
      <c r="V22"/>
    </row>
    <row r="23" spans="2:22" s="4" customFormat="1" x14ac:dyDescent="0.55000000000000004">
      <c r="B23" s="3" t="s">
        <v>141</v>
      </c>
      <c r="C23" s="3"/>
      <c r="D23" s="3" t="s">
        <v>142</v>
      </c>
      <c r="E23" s="3"/>
      <c r="F23" s="3" t="s">
        <v>44</v>
      </c>
      <c r="G23" s="3"/>
      <c r="H23" s="3" t="s">
        <v>143</v>
      </c>
      <c r="I23" s="3"/>
      <c r="J23" s="3">
        <v>0</v>
      </c>
      <c r="K23" s="3"/>
      <c r="L23" s="3">
        <v>450156</v>
      </c>
      <c r="M23" s="3"/>
      <c r="N23" s="3">
        <v>1904</v>
      </c>
      <c r="O23" s="3"/>
      <c r="P23" s="3">
        <v>0</v>
      </c>
      <c r="Q23" s="3"/>
      <c r="R23" s="3">
        <v>452060</v>
      </c>
      <c r="S23" s="5"/>
      <c r="T23" s="34">
        <f>R23/'سرمایه گذاری ها'!$O$16</f>
        <v>1.347497697810176E-6</v>
      </c>
      <c r="V23"/>
    </row>
    <row r="24" spans="2:22" s="4" customFormat="1" x14ac:dyDescent="0.55000000000000004">
      <c r="B24" s="3" t="s">
        <v>46</v>
      </c>
      <c r="C24" s="3"/>
      <c r="D24" s="3" t="s">
        <v>139</v>
      </c>
      <c r="E24" s="3"/>
      <c r="F24" s="3" t="s">
        <v>44</v>
      </c>
      <c r="G24" s="3"/>
      <c r="H24" s="3" t="s">
        <v>140</v>
      </c>
      <c r="I24" s="3"/>
      <c r="J24" s="3">
        <v>0</v>
      </c>
      <c r="K24" s="3"/>
      <c r="L24" s="3">
        <v>406206</v>
      </c>
      <c r="M24" s="3"/>
      <c r="N24" s="3">
        <v>0</v>
      </c>
      <c r="O24" s="3"/>
      <c r="P24" s="3">
        <v>0</v>
      </c>
      <c r="Q24" s="3"/>
      <c r="R24" s="3">
        <v>406206</v>
      </c>
      <c r="S24" s="5"/>
      <c r="T24" s="34">
        <f>R24/'سرمایه گذاری ها'!$O$16</f>
        <v>1.2108163735713852E-6</v>
      </c>
      <c r="V24"/>
    </row>
    <row r="25" spans="2:22" s="4" customFormat="1" x14ac:dyDescent="0.55000000000000004">
      <c r="B25" s="3" t="s">
        <v>110</v>
      </c>
      <c r="C25" s="3"/>
      <c r="D25" s="3" t="s">
        <v>145</v>
      </c>
      <c r="E25" s="3"/>
      <c r="F25" s="3" t="s">
        <v>44</v>
      </c>
      <c r="G25" s="3"/>
      <c r="H25" s="3" t="s">
        <v>146</v>
      </c>
      <c r="I25" s="3"/>
      <c r="J25" s="3">
        <v>0</v>
      </c>
      <c r="K25" s="3"/>
      <c r="L25" s="3">
        <v>359276</v>
      </c>
      <c r="M25" s="3"/>
      <c r="N25" s="3">
        <v>1526</v>
      </c>
      <c r="O25" s="3"/>
      <c r="P25" s="3">
        <v>0</v>
      </c>
      <c r="Q25" s="3"/>
      <c r="R25" s="3">
        <v>360802</v>
      </c>
      <c r="S25" s="5"/>
      <c r="T25" s="34">
        <f>R25/'سرمایه گذاری ها'!$O$16</f>
        <v>1.075476406594937E-6</v>
      </c>
      <c r="V25"/>
    </row>
    <row r="26" spans="2:22" s="4" customFormat="1" x14ac:dyDescent="0.55000000000000004">
      <c r="B26" s="3" t="s">
        <v>111</v>
      </c>
      <c r="C26" s="3"/>
      <c r="D26" s="3" t="s">
        <v>144</v>
      </c>
      <c r="E26" s="3"/>
      <c r="F26" s="3" t="s">
        <v>44</v>
      </c>
      <c r="G26" s="3"/>
      <c r="H26" s="3" t="s">
        <v>109</v>
      </c>
      <c r="I26" s="3"/>
      <c r="J26" s="3">
        <v>0</v>
      </c>
      <c r="K26" s="3"/>
      <c r="L26" s="3">
        <v>261157</v>
      </c>
      <c r="M26" s="3"/>
      <c r="N26" s="3">
        <v>1105</v>
      </c>
      <c r="O26" s="3"/>
      <c r="P26" s="3">
        <v>0</v>
      </c>
      <c r="Q26" s="3"/>
      <c r="R26" s="3">
        <v>262262</v>
      </c>
      <c r="S26" s="5"/>
      <c r="T26" s="34">
        <f>R26/'سرمایه گذاری ها'!$O$16</f>
        <v>7.8174897408107858E-7</v>
      </c>
      <c r="V26"/>
    </row>
    <row r="27" spans="2:22" s="4" customFormat="1" x14ac:dyDescent="0.55000000000000004">
      <c r="B27" s="3" t="s">
        <v>130</v>
      </c>
      <c r="C27" s="3"/>
      <c r="D27" s="3" t="s">
        <v>131</v>
      </c>
      <c r="E27" s="3"/>
      <c r="F27" s="3" t="s">
        <v>47</v>
      </c>
      <c r="G27" s="3"/>
      <c r="H27" s="3" t="s">
        <v>132</v>
      </c>
      <c r="I27" s="3"/>
      <c r="J27" s="3">
        <v>0</v>
      </c>
      <c r="K27" s="3"/>
      <c r="L27" s="3">
        <v>160415</v>
      </c>
      <c r="M27" s="3"/>
      <c r="N27" s="3">
        <v>30547</v>
      </c>
      <c r="O27" s="3"/>
      <c r="P27" s="3">
        <v>0</v>
      </c>
      <c r="Q27" s="3"/>
      <c r="R27" s="3">
        <v>190962</v>
      </c>
      <c r="S27" s="5"/>
      <c r="T27" s="34">
        <f>R27/'سرمایه گذاری ها'!$O$16</f>
        <v>5.6921836784769026E-7</v>
      </c>
      <c r="V27"/>
    </row>
    <row r="28" spans="2:22" s="4" customFormat="1" x14ac:dyDescent="0.55000000000000004">
      <c r="B28" s="3" t="s">
        <v>111</v>
      </c>
      <c r="C28" s="3"/>
      <c r="D28" s="3" t="s">
        <v>169</v>
      </c>
      <c r="E28" s="3"/>
      <c r="F28" s="3" t="s">
        <v>47</v>
      </c>
      <c r="G28" s="3"/>
      <c r="H28" s="3" t="s">
        <v>170</v>
      </c>
      <c r="I28" s="3"/>
      <c r="J28" s="3">
        <v>0</v>
      </c>
      <c r="K28" s="3"/>
      <c r="L28" s="3">
        <v>169993</v>
      </c>
      <c r="M28" s="3"/>
      <c r="N28" s="3">
        <v>0</v>
      </c>
      <c r="O28" s="3"/>
      <c r="P28" s="3">
        <v>0</v>
      </c>
      <c r="Q28" s="3"/>
      <c r="R28" s="3">
        <v>169993</v>
      </c>
      <c r="S28" s="5"/>
      <c r="T28" s="34">
        <f>R28/'سرمایه گذاری ها'!$O$16</f>
        <v>5.0671410021644314E-7</v>
      </c>
      <c r="V28"/>
    </row>
    <row r="29" spans="2:22" s="4" customFormat="1" x14ac:dyDescent="0.55000000000000004">
      <c r="B29" s="3" t="s">
        <v>130</v>
      </c>
      <c r="C29" s="3"/>
      <c r="D29" s="3" t="s">
        <v>133</v>
      </c>
      <c r="E29" s="3"/>
      <c r="F29" s="3" t="s">
        <v>44</v>
      </c>
      <c r="G29" s="3"/>
      <c r="H29" s="3" t="s">
        <v>132</v>
      </c>
      <c r="I29" s="3"/>
      <c r="J29" s="3">
        <v>0</v>
      </c>
      <c r="K29" s="3"/>
      <c r="L29" s="3">
        <v>131585</v>
      </c>
      <c r="M29" s="3"/>
      <c r="N29" s="3">
        <v>559</v>
      </c>
      <c r="O29" s="3"/>
      <c r="P29" s="3">
        <v>0</v>
      </c>
      <c r="Q29" s="3"/>
      <c r="R29" s="3">
        <v>132144</v>
      </c>
      <c r="S29" s="5"/>
      <c r="T29" s="34">
        <f>R29/'سرمایه گذاری ها'!$O$16</f>
        <v>3.9389403127776826E-7</v>
      </c>
      <c r="V29"/>
    </row>
    <row r="30" spans="2:22" s="4" customFormat="1" x14ac:dyDescent="0.55000000000000004">
      <c r="B30" s="3" t="s">
        <v>107</v>
      </c>
      <c r="C30" s="3"/>
      <c r="D30" s="3" t="s">
        <v>137</v>
      </c>
      <c r="E30" s="3"/>
      <c r="F30" s="3" t="s">
        <v>44</v>
      </c>
      <c r="G30" s="3"/>
      <c r="H30" s="3" t="s">
        <v>138</v>
      </c>
      <c r="I30" s="3"/>
      <c r="J30" s="3">
        <v>0</v>
      </c>
      <c r="K30" s="3"/>
      <c r="L30" s="3">
        <v>100000</v>
      </c>
      <c r="M30" s="3"/>
      <c r="N30" s="3">
        <v>425</v>
      </c>
      <c r="O30" s="3"/>
      <c r="P30" s="3">
        <v>425</v>
      </c>
      <c r="Q30" s="3"/>
      <c r="R30" s="3">
        <v>100000</v>
      </c>
      <c r="S30" s="5"/>
      <c r="T30" s="34">
        <f>R30/'سرمایه گذاری ها'!$O$16</f>
        <v>2.980793916316808E-7</v>
      </c>
      <c r="V30"/>
    </row>
    <row r="31" spans="2:22" s="4" customFormat="1" x14ac:dyDescent="0.55000000000000004">
      <c r="B31" s="3" t="s">
        <v>176</v>
      </c>
      <c r="C31" s="3"/>
      <c r="D31" s="3" t="s">
        <v>177</v>
      </c>
      <c r="E31" s="3"/>
      <c r="F31" s="3" t="s">
        <v>108</v>
      </c>
      <c r="G31" s="3"/>
      <c r="H31" s="3" t="s">
        <v>178</v>
      </c>
      <c r="I31" s="3"/>
      <c r="J31" s="3">
        <v>18</v>
      </c>
      <c r="K31" s="3"/>
      <c r="L31" s="3">
        <v>30600000000</v>
      </c>
      <c r="M31" s="3"/>
      <c r="N31" s="3">
        <v>0</v>
      </c>
      <c r="O31" s="3"/>
      <c r="P31" s="3">
        <v>30600000000</v>
      </c>
      <c r="Q31" s="3"/>
      <c r="R31" s="3">
        <v>0</v>
      </c>
      <c r="S31" s="5"/>
      <c r="T31" s="34">
        <f>R31/'سرمایه گذاری ها'!$O$16</f>
        <v>0</v>
      </c>
      <c r="V31"/>
    </row>
    <row r="32" spans="2:22" s="4" customFormat="1" x14ac:dyDescent="0.55000000000000004">
      <c r="B32" s="5"/>
      <c r="C32" s="5"/>
      <c r="D32" s="30"/>
      <c r="E32" s="5"/>
      <c r="F32" s="5"/>
      <c r="G32" s="5"/>
      <c r="H32" s="5"/>
      <c r="I32" s="5"/>
      <c r="J32" s="31"/>
      <c r="K32" s="5"/>
      <c r="L32" s="31">
        <v>3.6200000000000003E-2</v>
      </c>
      <c r="M32" s="5"/>
      <c r="N32" s="31"/>
      <c r="O32" s="5"/>
      <c r="P32" s="31"/>
      <c r="Q32" s="5"/>
      <c r="R32" s="31"/>
      <c r="S32" s="5"/>
      <c r="T32" s="34">
        <f>R32/'سرمایه گذاری ها'!$O$16</f>
        <v>0</v>
      </c>
      <c r="V32"/>
    </row>
    <row r="33" spans="2:22" ht="27" thickBot="1" x14ac:dyDescent="0.6">
      <c r="B33" s="67" t="s">
        <v>84</v>
      </c>
      <c r="C33" s="67"/>
      <c r="D33" s="67"/>
      <c r="E33" s="67"/>
      <c r="F33" s="67"/>
      <c r="G33" s="67"/>
      <c r="H33" s="67"/>
      <c r="I33" s="67"/>
      <c r="J33" s="67"/>
      <c r="L33" s="10">
        <f>SUM(L10:L32)</f>
        <v>65678572562.036201</v>
      </c>
      <c r="M33" s="10">
        <f t="shared" ref="M33:Q33" si="0">SUM(M10:M26)</f>
        <v>0</v>
      </c>
      <c r="N33" s="10">
        <f>SUM(N10:N32)</f>
        <v>276306075270</v>
      </c>
      <c r="O33" s="10">
        <f t="shared" si="0"/>
        <v>0</v>
      </c>
      <c r="P33" s="10">
        <f>SUM(P10:P32)</f>
        <v>236275655842</v>
      </c>
      <c r="Q33" s="10">
        <f t="shared" si="0"/>
        <v>0</v>
      </c>
      <c r="R33" s="10">
        <f>SUM(R10:R32)</f>
        <v>105708991990</v>
      </c>
      <c r="T33" s="33">
        <f>SUM(T10:T32)</f>
        <v>0.31509672022377405</v>
      </c>
      <c r="V33"/>
    </row>
    <row r="34" spans="2:22" ht="21.75" thickTop="1" x14ac:dyDescent="0.55000000000000004">
      <c r="L34"/>
      <c r="V34"/>
    </row>
    <row r="35" spans="2:22" ht="33" x14ac:dyDescent="0.8">
      <c r="J35" s="57">
        <v>6</v>
      </c>
      <c r="L35"/>
      <c r="V35"/>
    </row>
    <row r="36" spans="2:22" x14ac:dyDescent="0.55000000000000004">
      <c r="L36"/>
      <c r="V36"/>
    </row>
    <row r="37" spans="2:22" x14ac:dyDescent="0.55000000000000004">
      <c r="L37"/>
      <c r="V37"/>
    </row>
    <row r="38" spans="2:22" x14ac:dyDescent="0.55000000000000004">
      <c r="L38"/>
      <c r="V38"/>
    </row>
    <row r="39" spans="2:22" x14ac:dyDescent="0.55000000000000004">
      <c r="L39"/>
      <c r="V39"/>
    </row>
    <row r="40" spans="2:22" x14ac:dyDescent="0.55000000000000004">
      <c r="L40"/>
      <c r="V40"/>
    </row>
    <row r="41" spans="2:22" x14ac:dyDescent="0.55000000000000004">
      <c r="L41"/>
      <c r="V41"/>
    </row>
    <row r="42" spans="2:22" x14ac:dyDescent="0.55000000000000004">
      <c r="L42"/>
      <c r="V42"/>
    </row>
    <row r="43" spans="2:22" x14ac:dyDescent="0.55000000000000004">
      <c r="L43"/>
      <c r="V43"/>
    </row>
    <row r="44" spans="2:22" x14ac:dyDescent="0.55000000000000004">
      <c r="L44"/>
      <c r="V44"/>
    </row>
    <row r="45" spans="2:22" x14ac:dyDescent="0.55000000000000004">
      <c r="V45"/>
    </row>
    <row r="46" spans="2:22" x14ac:dyDescent="0.55000000000000004">
      <c r="L46" s="3"/>
      <c r="V46"/>
    </row>
  </sheetData>
  <sortState xmlns:xlrd2="http://schemas.microsoft.com/office/spreadsheetml/2017/richdata2" ref="B10:T26">
    <sortCondition descending="1" ref="R10:R26"/>
  </sortState>
  <mergeCells count="17">
    <mergeCell ref="D9"/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9"/>
  <sheetViews>
    <sheetView rightToLeft="1" view="pageBreakPreview" topLeftCell="A7" zoomScale="55" zoomScaleNormal="70" zoomScaleSheetLayoutView="55" workbookViewId="0">
      <selection activeCell="F25" sqref="F2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171" t="s">
        <v>124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2:28" ht="35.25" x14ac:dyDescent="0.6">
      <c r="B3" s="171" t="s">
        <v>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2:28" ht="35.25" x14ac:dyDescent="0.6">
      <c r="B4" s="171" t="s">
        <v>224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2:28" ht="138.75" customHeight="1" x14ac:dyDescent="0.6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/>
      <c r="W7" s="13"/>
      <c r="X7" s="13"/>
      <c r="Y7" s="13"/>
      <c r="Z7" s="13"/>
      <c r="AA7" s="13"/>
      <c r="AB7" s="13"/>
    </row>
    <row r="8" spans="2:28" ht="30" x14ac:dyDescent="0.6">
      <c r="B8" s="173" t="s">
        <v>89</v>
      </c>
      <c r="D8" s="143" t="s">
        <v>225</v>
      </c>
      <c r="E8" s="143" t="s">
        <v>4</v>
      </c>
      <c r="F8" s="143" t="s">
        <v>4</v>
      </c>
      <c r="G8" s="143" t="s">
        <v>4</v>
      </c>
      <c r="H8" s="143" t="s">
        <v>4</v>
      </c>
      <c r="I8" s="143" t="s">
        <v>4</v>
      </c>
      <c r="J8" s="143" t="s">
        <v>4</v>
      </c>
      <c r="K8" s="143" t="s">
        <v>4</v>
      </c>
      <c r="L8" s="143" t="s">
        <v>4</v>
      </c>
      <c r="M8" s="143" t="s">
        <v>4</v>
      </c>
      <c r="N8" s="143" t="s">
        <v>4</v>
      </c>
    </row>
    <row r="9" spans="2:28" ht="30" x14ac:dyDescent="0.6">
      <c r="B9" s="173" t="s">
        <v>1</v>
      </c>
      <c r="D9" s="172" t="s">
        <v>5</v>
      </c>
      <c r="E9" s="25"/>
      <c r="F9" s="172" t="s">
        <v>27</v>
      </c>
      <c r="G9" s="25"/>
      <c r="H9" s="172" t="s">
        <v>28</v>
      </c>
      <c r="I9" s="25"/>
      <c r="J9" s="172" t="s">
        <v>29</v>
      </c>
      <c r="K9" s="25"/>
      <c r="L9" s="168" t="s">
        <v>30</v>
      </c>
      <c r="M9" s="25"/>
      <c r="N9" s="172" t="s">
        <v>31</v>
      </c>
    </row>
    <row r="10" spans="2:28" ht="30" x14ac:dyDescent="0.6">
      <c r="B10" s="124" t="s">
        <v>183</v>
      </c>
      <c r="D10" s="122">
        <v>84100</v>
      </c>
      <c r="E10" s="123"/>
      <c r="F10" s="122">
        <v>617910</v>
      </c>
      <c r="G10" s="123"/>
      <c r="H10" s="122">
        <v>570318</v>
      </c>
      <c r="J10" s="106" t="s">
        <v>239</v>
      </c>
      <c r="L10" s="121">
        <v>47963743800</v>
      </c>
      <c r="N10" s="13" t="s">
        <v>180</v>
      </c>
    </row>
    <row r="11" spans="2:28" ht="30" x14ac:dyDescent="0.6">
      <c r="B11" s="124" t="s">
        <v>157</v>
      </c>
      <c r="D11" s="122">
        <v>41100</v>
      </c>
      <c r="E11" s="123"/>
      <c r="F11" s="122">
        <v>972430</v>
      </c>
      <c r="G11" s="123"/>
      <c r="H11" s="122">
        <v>881340</v>
      </c>
      <c r="J11" s="106" t="s">
        <v>240</v>
      </c>
      <c r="L11" s="121">
        <v>36223074000</v>
      </c>
      <c r="N11" s="13" t="s">
        <v>180</v>
      </c>
    </row>
    <row r="12" spans="2:28" ht="30" x14ac:dyDescent="0.6">
      <c r="B12" s="124" t="s">
        <v>186</v>
      </c>
      <c r="D12" s="122">
        <v>22800</v>
      </c>
      <c r="E12" s="123"/>
      <c r="F12" s="122">
        <v>596430</v>
      </c>
      <c r="G12" s="123"/>
      <c r="H12" s="122">
        <v>550606</v>
      </c>
      <c r="J12" s="106" t="s">
        <v>241</v>
      </c>
      <c r="L12" s="121">
        <v>12553816800</v>
      </c>
      <c r="N12" s="13" t="s">
        <v>180</v>
      </c>
    </row>
    <row r="13" spans="2:28" ht="30" x14ac:dyDescent="0.6">
      <c r="B13" s="124" t="s">
        <v>99</v>
      </c>
      <c r="D13" s="122">
        <v>14491</v>
      </c>
      <c r="E13" s="123"/>
      <c r="F13" s="122">
        <v>767370</v>
      </c>
      <c r="G13" s="123"/>
      <c r="H13" s="122">
        <v>710844</v>
      </c>
      <c r="J13" s="106" t="s">
        <v>242</v>
      </c>
      <c r="L13" s="121">
        <v>10300840404</v>
      </c>
      <c r="N13" s="13" t="s">
        <v>180</v>
      </c>
    </row>
    <row r="14" spans="2:28" ht="30" x14ac:dyDescent="0.6">
      <c r="B14" s="124" t="s">
        <v>104</v>
      </c>
      <c r="D14" s="122">
        <v>8000</v>
      </c>
      <c r="E14" s="123"/>
      <c r="F14" s="122">
        <v>1000000</v>
      </c>
      <c r="G14" s="123"/>
      <c r="H14" s="122">
        <v>925000</v>
      </c>
      <c r="J14" s="106" t="s">
        <v>243</v>
      </c>
      <c r="L14" s="121">
        <v>7400000000</v>
      </c>
      <c r="N14" s="13" t="s">
        <v>180</v>
      </c>
    </row>
    <row r="15" spans="2:28" ht="30" x14ac:dyDescent="0.6">
      <c r="B15" s="124" t="s">
        <v>162</v>
      </c>
      <c r="D15" s="122">
        <v>7200</v>
      </c>
      <c r="E15" s="123"/>
      <c r="F15" s="122">
        <v>954380</v>
      </c>
      <c r="G15" s="123"/>
      <c r="H15" s="122">
        <v>882802</v>
      </c>
      <c r="J15" s="106" t="s">
        <v>243</v>
      </c>
      <c r="L15" s="121">
        <v>6356174400</v>
      </c>
      <c r="N15" s="13" t="s">
        <v>180</v>
      </c>
    </row>
    <row r="16" spans="2:28" ht="30" x14ac:dyDescent="0.6">
      <c r="B16" s="124" t="s">
        <v>199</v>
      </c>
      <c r="D16" s="122">
        <v>6600</v>
      </c>
      <c r="E16" s="123"/>
      <c r="F16" s="122">
        <v>938090</v>
      </c>
      <c r="G16" s="123"/>
      <c r="H16" s="122">
        <v>868427</v>
      </c>
      <c r="J16" s="106" t="s">
        <v>244</v>
      </c>
      <c r="L16" s="121">
        <v>5731618200</v>
      </c>
      <c r="N16" s="13" t="s">
        <v>180</v>
      </c>
    </row>
    <row r="17" spans="2:14" ht="30" x14ac:dyDescent="0.6">
      <c r="B17" s="124" t="s">
        <v>189</v>
      </c>
      <c r="D17" s="122">
        <v>5000</v>
      </c>
      <c r="E17" s="123"/>
      <c r="F17" s="122">
        <v>896707</v>
      </c>
      <c r="G17" s="123"/>
      <c r="H17" s="122">
        <v>828855</v>
      </c>
      <c r="J17" s="106" t="s">
        <v>245</v>
      </c>
      <c r="L17" s="121">
        <v>4144275000</v>
      </c>
      <c r="N17" s="13" t="s">
        <v>180</v>
      </c>
    </row>
    <row r="18" spans="2:14" ht="30" x14ac:dyDescent="0.6">
      <c r="B18" s="124" t="s">
        <v>151</v>
      </c>
      <c r="D18" s="122">
        <v>4000</v>
      </c>
      <c r="E18" s="123"/>
      <c r="F18" s="122">
        <v>672940</v>
      </c>
      <c r="G18" s="123"/>
      <c r="H18" s="122">
        <v>620953</v>
      </c>
      <c r="J18" s="106" t="s">
        <v>246</v>
      </c>
      <c r="L18" s="121">
        <v>2483812000</v>
      </c>
      <c r="N18" s="13" t="s">
        <v>180</v>
      </c>
    </row>
    <row r="19" spans="2:14" ht="30" x14ac:dyDescent="0.6">
      <c r="B19" s="124" t="s">
        <v>103</v>
      </c>
      <c r="D19" s="122">
        <v>1700</v>
      </c>
      <c r="E19" s="123"/>
      <c r="F19" s="122">
        <v>700480</v>
      </c>
      <c r="G19" s="123"/>
      <c r="H19" s="122">
        <v>646991</v>
      </c>
      <c r="J19" s="106" t="s">
        <v>247</v>
      </c>
      <c r="L19" s="121">
        <v>1099884700</v>
      </c>
      <c r="N19" s="13" t="s">
        <v>180</v>
      </c>
    </row>
    <row r="20" spans="2:14" ht="30" x14ac:dyDescent="0.6">
      <c r="B20" s="124" t="s">
        <v>217</v>
      </c>
      <c r="D20" s="122">
        <v>1000</v>
      </c>
      <c r="E20" s="123"/>
      <c r="F20" s="122">
        <v>920360</v>
      </c>
      <c r="G20" s="123"/>
      <c r="H20" s="122">
        <v>851333</v>
      </c>
      <c r="J20" s="106" t="s">
        <v>243</v>
      </c>
      <c r="L20" s="121">
        <v>851333000</v>
      </c>
      <c r="N20" s="13" t="s">
        <v>180</v>
      </c>
    </row>
    <row r="21" spans="2:14" ht="30" x14ac:dyDescent="0.6">
      <c r="B21" s="124" t="s">
        <v>221</v>
      </c>
      <c r="D21" s="122">
        <v>200</v>
      </c>
      <c r="E21" s="123"/>
      <c r="F21" s="122">
        <v>887490</v>
      </c>
      <c r="G21" s="123"/>
      <c r="H21" s="122">
        <v>819920</v>
      </c>
      <c r="J21" s="106" t="s">
        <v>248</v>
      </c>
      <c r="L21" s="121">
        <v>163984000</v>
      </c>
      <c r="N21" s="13" t="s">
        <v>180</v>
      </c>
    </row>
    <row r="22" spans="2:14" ht="30" x14ac:dyDescent="0.6">
      <c r="B22" s="124" t="s">
        <v>101</v>
      </c>
      <c r="D22" s="122">
        <v>10</v>
      </c>
      <c r="E22" s="123"/>
      <c r="F22" s="122">
        <v>724070</v>
      </c>
      <c r="G22" s="123"/>
      <c r="H22" s="122">
        <v>667989</v>
      </c>
      <c r="J22" s="106" t="s">
        <v>249</v>
      </c>
      <c r="L22" s="121">
        <v>6679890</v>
      </c>
      <c r="N22" s="13" t="s">
        <v>180</v>
      </c>
    </row>
    <row r="23" spans="2:14" ht="19.5" customHeight="1" x14ac:dyDescent="0.6">
      <c r="B23" s="101"/>
      <c r="D23" s="102"/>
      <c r="E23" s="90"/>
      <c r="F23" s="102"/>
      <c r="G23" s="90"/>
      <c r="H23" s="103"/>
      <c r="J23" s="101"/>
      <c r="L23" s="102">
        <v>0.25369999999999998</v>
      </c>
      <c r="N23" s="13" t="s">
        <v>180</v>
      </c>
    </row>
    <row r="24" spans="2:14" ht="31.5" thickBot="1" x14ac:dyDescent="0.9">
      <c r="B24" s="89" t="s">
        <v>84</v>
      </c>
      <c r="D24" s="107"/>
      <c r="E24" s="108"/>
      <c r="F24" s="107">
        <f>SUM(F10:F23)</f>
        <v>10648657</v>
      </c>
      <c r="G24" s="108"/>
      <c r="H24" s="107">
        <f>SUM(H10:H23)</f>
        <v>9825378</v>
      </c>
      <c r="I24" s="109"/>
      <c r="J24" s="110">
        <f>SUM(J10:J10)</f>
        <v>0</v>
      </c>
      <c r="K24" s="109"/>
      <c r="L24" s="107">
        <f>SUM(L10:L23)</f>
        <v>135279236194.25369</v>
      </c>
      <c r="M24" s="109"/>
      <c r="N24" s="111"/>
    </row>
    <row r="25" spans="2:14" ht="21.75" thickTop="1" x14ac:dyDescent="0.6">
      <c r="H25"/>
      <c r="L25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ht="30" x14ac:dyDescent="0.6">
      <c r="H30" s="109">
        <v>7</v>
      </c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  <row r="46" spans="12:12" x14ac:dyDescent="0.6">
      <c r="L46"/>
    </row>
    <row r="47" spans="12:12" x14ac:dyDescent="0.6">
      <c r="L47"/>
    </row>
    <row r="48" spans="12:12" x14ac:dyDescent="0.6">
      <c r="L48"/>
    </row>
    <row r="49" spans="12:12" x14ac:dyDescent="0.6">
      <c r="L49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zoomScaleNormal="85" zoomScaleSheetLayoutView="100" workbookViewId="0">
      <selection activeCell="D14" sqref="D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3" t="s">
        <v>124</v>
      </c>
      <c r="C2" s="143"/>
      <c r="D2" s="143"/>
      <c r="E2" s="143"/>
      <c r="F2" s="143"/>
      <c r="G2" s="143"/>
      <c r="H2" s="143"/>
    </row>
    <row r="3" spans="2:28" ht="30" x14ac:dyDescent="0.55000000000000004">
      <c r="B3" s="143" t="s">
        <v>48</v>
      </c>
      <c r="C3" s="143"/>
      <c r="D3" s="143"/>
      <c r="E3" s="143"/>
      <c r="F3" s="143"/>
      <c r="G3" s="143"/>
      <c r="H3" s="143"/>
    </row>
    <row r="4" spans="2:28" ht="30" x14ac:dyDescent="0.55000000000000004">
      <c r="B4" s="143" t="s">
        <v>224</v>
      </c>
      <c r="C4" s="143"/>
      <c r="D4" s="143"/>
      <c r="E4" s="143"/>
      <c r="F4" s="143"/>
      <c r="G4" s="143"/>
      <c r="H4" s="143"/>
    </row>
    <row r="5" spans="2:28" ht="64.5" customHeight="1" x14ac:dyDescent="0.55000000000000004"/>
    <row r="6" spans="2:28" ht="30" x14ac:dyDescent="0.55000000000000004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74" t="s">
        <v>52</v>
      </c>
      <c r="C8" s="40"/>
      <c r="D8" s="174" t="s">
        <v>41</v>
      </c>
      <c r="E8" s="40"/>
      <c r="F8" s="174" t="s">
        <v>72</v>
      </c>
      <c r="G8" s="40"/>
      <c r="H8" s="174" t="s">
        <v>11</v>
      </c>
    </row>
    <row r="9" spans="2:28" s="4" customFormat="1" x14ac:dyDescent="0.55000000000000004">
      <c r="B9" s="4" t="s">
        <v>81</v>
      </c>
      <c r="D9" s="91">
        <f>'سرمایه‌گذاری در سهام'!J30</f>
        <v>-3172150861</v>
      </c>
      <c r="F9" s="42">
        <f>D9/$D$13</f>
        <v>-0.50132554165390641</v>
      </c>
      <c r="G9" s="6"/>
      <c r="H9" s="42">
        <f>D9/'سرمایه گذاری ها'!$O$16</f>
        <v>-9.4555279881079236E-3</v>
      </c>
    </row>
    <row r="10" spans="2:28" s="4" customFormat="1" x14ac:dyDescent="0.55000000000000004">
      <c r="B10" s="4" t="s">
        <v>82</v>
      </c>
      <c r="D10" s="91">
        <f>'سرمایه‌گذاری در اوراق بهادار'!J29</f>
        <v>7716435433</v>
      </c>
      <c r="F10" s="42">
        <f>D10/$D$13</f>
        <v>1.2195025843968275</v>
      </c>
      <c r="G10" s="6"/>
      <c r="H10" s="42">
        <f>D10/'سرمایه گذاری ها'!$O$16</f>
        <v>2.3001103794337851E-2</v>
      </c>
      <c r="L10" s="49">
        <v>0</v>
      </c>
      <c r="V10" s="49">
        <v>6.5500000000000003E-2</v>
      </c>
    </row>
    <row r="11" spans="2:28" s="4" customFormat="1" x14ac:dyDescent="0.55000000000000004">
      <c r="B11" s="4" t="s">
        <v>83</v>
      </c>
      <c r="D11" s="91">
        <f>'درآمد سپرده بانکی'!F29</f>
        <v>1783242349</v>
      </c>
      <c r="F11" s="42">
        <f>D11/$D$13</f>
        <v>0.28182295725707907</v>
      </c>
      <c r="G11" s="6"/>
      <c r="H11" s="42">
        <f>D11/'سرمایه گذاری ها'!$O$16</f>
        <v>5.3154779452176939E-3</v>
      </c>
      <c r="L11" s="49">
        <v>0</v>
      </c>
      <c r="V11" s="49">
        <v>5.4600000000000003E-2</v>
      </c>
    </row>
    <row r="12" spans="2:28" s="4" customFormat="1" ht="12" customHeight="1" x14ac:dyDescent="0.55000000000000004">
      <c r="D12" s="91"/>
      <c r="F12" s="42"/>
      <c r="G12" s="6"/>
      <c r="H12" s="42"/>
      <c r="L12" s="49">
        <v>0</v>
      </c>
      <c r="V12" s="49">
        <v>5.3400000000000003E-2</v>
      </c>
    </row>
    <row r="13" spans="2:28" ht="24.75" thickBot="1" x14ac:dyDescent="0.65">
      <c r="B13" s="32" t="s">
        <v>84</v>
      </c>
      <c r="D13" s="92">
        <f>SUM(D9:D11)</f>
        <v>6327526921</v>
      </c>
      <c r="E13" s="26"/>
      <c r="F13" s="72">
        <f>SUM(F9:F11)</f>
        <v>1</v>
      </c>
      <c r="G13" s="66"/>
      <c r="H13" s="73">
        <f>SUM(H9:H11)</f>
        <v>1.8861053751447622E-2</v>
      </c>
      <c r="L13" s="130">
        <v>0.3836</v>
      </c>
      <c r="V13" s="130">
        <v>4.36E-2</v>
      </c>
    </row>
    <row r="14" spans="2:28" ht="21.75" thickTop="1" x14ac:dyDescent="0.55000000000000004">
      <c r="D14" s="3"/>
      <c r="L14" s="130">
        <v>0</v>
      </c>
      <c r="V14" s="130">
        <v>2.8000000000000001E-2</v>
      </c>
    </row>
    <row r="15" spans="2:28" x14ac:dyDescent="0.55000000000000004">
      <c r="L15" s="130">
        <v>0.25369999999999998</v>
      </c>
      <c r="V15" s="130">
        <v>2.2200000000000001E-2</v>
      </c>
    </row>
    <row r="16" spans="2:28" x14ac:dyDescent="0.55000000000000004">
      <c r="L16" s="130">
        <v>0</v>
      </c>
      <c r="V16" s="130">
        <v>1.9199999999999998E-2</v>
      </c>
    </row>
    <row r="17" spans="4:22" x14ac:dyDescent="0.55000000000000004">
      <c r="L17" s="130">
        <v>0.2044</v>
      </c>
      <c r="V17" s="130">
        <v>1.38E-2</v>
      </c>
    </row>
    <row r="18" spans="4:22" ht="27" customHeight="1" x14ac:dyDescent="0.75">
      <c r="D18" s="59">
        <v>8</v>
      </c>
      <c r="L18" s="130">
        <v>0.11650000000000001</v>
      </c>
      <c r="V18" s="130">
        <v>1.32E-2</v>
      </c>
    </row>
    <row r="19" spans="4:22" x14ac:dyDescent="0.55000000000000004">
      <c r="L19" s="130">
        <v>0</v>
      </c>
      <c r="V19" s="130">
        <v>1.21E-2</v>
      </c>
    </row>
    <row r="20" spans="4:22" x14ac:dyDescent="0.55000000000000004">
      <c r="L20" s="130">
        <v>6.3700000000000007E-2</v>
      </c>
      <c r="V20" s="130">
        <v>1.14E-2</v>
      </c>
    </row>
    <row r="21" spans="4:22" x14ac:dyDescent="0.55000000000000004">
      <c r="L21" s="130">
        <v>0</v>
      </c>
      <c r="V21" s="130">
        <v>8.8999999999999999E-3</v>
      </c>
    </row>
    <row r="22" spans="4:22" x14ac:dyDescent="0.55000000000000004">
      <c r="L22" s="130">
        <v>0.13189999999999999</v>
      </c>
      <c r="V22" s="130">
        <v>8.3999999999999995E-3</v>
      </c>
    </row>
    <row r="23" spans="4:22" x14ac:dyDescent="0.55000000000000004">
      <c r="L23" s="130">
        <v>3.9899999999999998E-2</v>
      </c>
      <c r="V23" s="130">
        <v>7.9000000000000008E-3</v>
      </c>
    </row>
    <row r="24" spans="4:22" x14ac:dyDescent="0.55000000000000004">
      <c r="L24" s="130">
        <v>0.18509999999999999</v>
      </c>
      <c r="V24" s="130">
        <v>7.7999999999999996E-3</v>
      </c>
    </row>
    <row r="25" spans="4:22" x14ac:dyDescent="0.55000000000000004">
      <c r="L25" s="130">
        <v>1.89E-2</v>
      </c>
      <c r="V25" s="130">
        <v>6.6E-3</v>
      </c>
    </row>
    <row r="26" spans="4:22" x14ac:dyDescent="0.55000000000000004">
      <c r="L26" s="130">
        <v>5.16E-2</v>
      </c>
      <c r="V26" s="130">
        <v>5.1000000000000004E-3</v>
      </c>
    </row>
    <row r="27" spans="4:22" x14ac:dyDescent="0.55000000000000004">
      <c r="L27" s="130">
        <v>3.6200000000000003E-2</v>
      </c>
      <c r="V27" s="130">
        <v>4.1000000000000003E-3</v>
      </c>
    </row>
    <row r="28" spans="4:22" x14ac:dyDescent="0.55000000000000004">
      <c r="L28" s="130">
        <v>0</v>
      </c>
      <c r="V28" s="130">
        <v>2.7000000000000001E-3</v>
      </c>
    </row>
    <row r="29" spans="4:22" x14ac:dyDescent="0.55000000000000004">
      <c r="L29" s="130">
        <v>1.8200000000000001E-2</v>
      </c>
      <c r="V29" s="130">
        <v>1.6999999999999999E-3</v>
      </c>
    </row>
    <row r="30" spans="4:22" x14ac:dyDescent="0.55000000000000004">
      <c r="L30" s="130">
        <v>3.3000000000000002E-2</v>
      </c>
      <c r="V30" s="130">
        <v>1.4E-3</v>
      </c>
    </row>
    <row r="31" spans="4:22" x14ac:dyDescent="0.55000000000000004">
      <c r="L31" s="130">
        <v>5.7999999999999996E-3</v>
      </c>
      <c r="V31" s="130">
        <v>6.9999999999999999E-4</v>
      </c>
    </row>
    <row r="32" spans="4:22" x14ac:dyDescent="0.55000000000000004">
      <c r="L32" s="130">
        <v>2.0000000000000001E-4</v>
      </c>
      <c r="V32" s="130">
        <v>0</v>
      </c>
    </row>
    <row r="33" spans="12:22" x14ac:dyDescent="0.55000000000000004">
      <c r="L33" s="130">
        <v>0</v>
      </c>
      <c r="V33" s="130">
        <v>0</v>
      </c>
    </row>
    <row r="34" spans="12:22" x14ac:dyDescent="0.55000000000000004">
      <c r="L34" s="130">
        <v>0</v>
      </c>
      <c r="V34" s="130">
        <v>0</v>
      </c>
    </row>
    <row r="35" spans="12:22" x14ac:dyDescent="0.55000000000000004">
      <c r="L35" s="130">
        <v>0</v>
      </c>
      <c r="V35" s="130">
        <v>0</v>
      </c>
    </row>
    <row r="36" spans="12:22" x14ac:dyDescent="0.55000000000000004">
      <c r="L36" s="130">
        <v>1E-4</v>
      </c>
      <c r="V36" s="130">
        <v>-1E-4</v>
      </c>
    </row>
    <row r="37" spans="12:22" x14ac:dyDescent="0.55000000000000004">
      <c r="L37" s="130">
        <v>-9.1000000000000004E-3</v>
      </c>
      <c r="V37" s="130">
        <v>-1E-3</v>
      </c>
    </row>
    <row r="38" spans="12:22" x14ac:dyDescent="0.55000000000000004">
      <c r="L38" s="130">
        <v>0</v>
      </c>
      <c r="V38" s="130">
        <v>-2.8E-3</v>
      </c>
    </row>
    <row r="39" spans="12:22" x14ac:dyDescent="0.55000000000000004">
      <c r="L39" s="130">
        <v>0</v>
      </c>
      <c r="V39" s="130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2023-05-24T10:58:47Z</cp:lastPrinted>
  <dcterms:created xsi:type="dcterms:W3CDTF">2021-12-28T12:49:50Z</dcterms:created>
  <dcterms:modified xsi:type="dcterms:W3CDTF">2023-05-27T06:40:14Z</dcterms:modified>
</cp:coreProperties>
</file>