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فروردین1402\پایدار\"/>
    </mc:Choice>
  </mc:AlternateContent>
  <xr:revisionPtr revIDLastSave="0" documentId="13_ncr:1_{914D9972-2B0E-40F4-8F0E-21F015C66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سهام!$C$11:$AA$28</definedName>
    <definedName name="_xlnm.Print_Area" localSheetId="4">'اوراق مشارکت'!$A$1:$AN$40</definedName>
    <definedName name="_xlnm.Print_Area" localSheetId="8">'جمع درآمدها'!$A$1:$J$20</definedName>
    <definedName name="_xlnm.Print_Area" localSheetId="15">'درآمد سپرده بانکی'!$A$1:$N$26</definedName>
    <definedName name="_xlnm.Print_Area" localSheetId="11">'درآمد سود سهام'!$A$1:$U$27</definedName>
    <definedName name="_xlnm.Print_Area" localSheetId="12">'درآمد ناشی از تغییر قیمت اوراق'!$A$1:$S$48</definedName>
    <definedName name="_xlnm.Print_Area" localSheetId="13">'درآمد ناشی از فروش'!$A$1:$U$18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بهادار'!$A$1:$U$35</definedName>
    <definedName name="_xlnm.Print_Area" localSheetId="9">'سود اوراق بهادار و سپرده بانکی'!$A$1:$U$30</definedName>
    <definedName name="_xlnm.Print_Area" localSheetId="0">'صفحه اول '!$A$1:$M$53</definedName>
    <definedName name="_xlnm.Print_Area" localSheetId="5">'گواهی سپرده'!$A$1:$AF$28</definedName>
  </definedNames>
  <calcPr calcId="181029"/>
</workbook>
</file>

<file path=xl/calcChain.xml><?xml version="1.0" encoding="utf-8"?>
<calcChain xmlns="http://schemas.openxmlformats.org/spreadsheetml/2006/main">
  <c r="D13" i="15" l="1"/>
  <c r="F11" i="15"/>
  <c r="H10" i="15"/>
  <c r="H9" i="15"/>
  <c r="H11" i="15"/>
  <c r="F9" i="15" l="1"/>
  <c r="F10" i="15"/>
  <c r="F13" i="15" s="1"/>
  <c r="H13" i="15"/>
  <c r="T27" i="7"/>
  <c r="R27" i="7"/>
  <c r="P27" i="7"/>
  <c r="N27" i="7"/>
  <c r="J27" i="7"/>
  <c r="L27" i="7"/>
  <c r="D11" i="15"/>
  <c r="D10" i="15"/>
  <c r="D9" i="15"/>
  <c r="X33" i="3"/>
  <c r="V33" i="3"/>
  <c r="T33" i="3"/>
  <c r="R33" i="3"/>
  <c r="P33" i="3"/>
  <c r="AH33" i="3"/>
  <c r="AJ33" i="3"/>
  <c r="Z33" i="3"/>
  <c r="AD33" i="3"/>
  <c r="K16" i="16" l="1"/>
  <c r="E13" i="16"/>
  <c r="V29" i="11"/>
  <c r="D14" i="14"/>
  <c r="F14" i="14"/>
  <c r="J23" i="13"/>
  <c r="D29" i="12"/>
  <c r="F29" i="12"/>
  <c r="H29" i="12"/>
  <c r="J29" i="12"/>
  <c r="L29" i="12"/>
  <c r="N29" i="12"/>
  <c r="P29" i="12"/>
  <c r="R29" i="12"/>
  <c r="D16" i="10"/>
  <c r="F16" i="10"/>
  <c r="H16" i="10"/>
  <c r="J16" i="10"/>
  <c r="L16" i="10"/>
  <c r="N16" i="10"/>
  <c r="P16" i="10"/>
  <c r="R16" i="10"/>
  <c r="D46" i="9"/>
  <c r="F46" i="9"/>
  <c r="H46" i="9"/>
  <c r="J46" i="9"/>
  <c r="R46" i="9"/>
  <c r="N46" i="9"/>
  <c r="P46" i="9"/>
  <c r="L46" i="9"/>
  <c r="T29" i="11"/>
  <c r="H24" i="4"/>
  <c r="L24" i="4"/>
  <c r="F24" i="4"/>
  <c r="R28" i="6"/>
  <c r="L28" i="6"/>
  <c r="G29" i="1" l="1"/>
  <c r="M29" i="1"/>
  <c r="O29" i="1"/>
  <c r="L29" i="11"/>
  <c r="J29" i="11" l="1"/>
  <c r="P29" i="11"/>
  <c r="R29" i="11"/>
  <c r="O13" i="16"/>
  <c r="Y29" i="1"/>
  <c r="L41" i="15"/>
  <c r="L41" i="14"/>
  <c r="V41" i="16"/>
  <c r="V41" i="15"/>
  <c r="V29" i="7"/>
  <c r="V27" i="8"/>
  <c r="V48" i="9"/>
  <c r="V35" i="12"/>
  <c r="V26" i="13"/>
  <c r="V41" i="14"/>
  <c r="M13" i="16"/>
  <c r="N28" i="6"/>
  <c r="I13" i="16" s="1"/>
  <c r="P28" i="6"/>
  <c r="K13" i="16" s="1"/>
  <c r="F23" i="13" l="1"/>
  <c r="F29" i="11"/>
  <c r="H29" i="11"/>
  <c r="N29" i="11"/>
  <c r="G13" i="16" l="1"/>
  <c r="O12" i="16" l="1"/>
  <c r="O16" i="16" s="1"/>
  <c r="E12" i="16"/>
  <c r="E16" i="16" s="1"/>
  <c r="G12" i="16"/>
  <c r="G16" i="16" s="1"/>
  <c r="I12" i="16"/>
  <c r="I16" i="16" s="1"/>
  <c r="AB33" i="3"/>
  <c r="K12" i="16" s="1"/>
  <c r="M12" i="16"/>
  <c r="M16" i="16" s="1"/>
  <c r="W29" i="1"/>
  <c r="M14" i="16" s="1"/>
  <c r="O14" i="16"/>
  <c r="E14" i="16"/>
  <c r="I29" i="1"/>
  <c r="G14" i="16" s="1"/>
  <c r="K29" i="1"/>
  <c r="I14" i="16"/>
  <c r="Q29" i="1"/>
  <c r="K14" i="16" s="1"/>
  <c r="S29" i="1"/>
  <c r="U29" i="1"/>
  <c r="T22" i="6" l="1"/>
  <c r="AL16" i="3"/>
  <c r="Q16" i="16" l="1"/>
  <c r="T11" i="6"/>
  <c r="T24" i="6"/>
  <c r="AL22" i="3"/>
  <c r="AL26" i="3"/>
  <c r="AL30" i="3"/>
  <c r="AL19" i="3"/>
  <c r="AL27" i="3"/>
  <c r="AL31" i="3"/>
  <c r="AL23" i="3"/>
  <c r="AL20" i="3"/>
  <c r="AL24" i="3"/>
  <c r="AL28" i="3"/>
  <c r="AL13" i="3"/>
  <c r="AL21" i="3"/>
  <c r="AL25" i="3"/>
  <c r="AL29" i="3"/>
  <c r="T12" i="6"/>
  <c r="AL14" i="3"/>
  <c r="T13" i="6"/>
  <c r="AL17" i="3"/>
  <c r="T17" i="6"/>
  <c r="Q14" i="16"/>
  <c r="AL15" i="3"/>
  <c r="Q12" i="16"/>
  <c r="T26" i="6"/>
  <c r="T14" i="6"/>
  <c r="T10" i="6"/>
  <c r="T16" i="6"/>
  <c r="AL18" i="3"/>
  <c r="T15" i="6"/>
  <c r="T23" i="6"/>
  <c r="Q13" i="16"/>
  <c r="T10" i="8"/>
  <c r="D29" i="11"/>
  <c r="E29" i="12" l="1"/>
  <c r="G29" i="12"/>
  <c r="I29" i="12"/>
  <c r="K29" i="12"/>
  <c r="M29" i="12"/>
  <c r="O29" i="12"/>
  <c r="Q29" i="12"/>
  <c r="E16" i="10"/>
  <c r="G16" i="10"/>
  <c r="I16" i="10"/>
  <c r="K16" i="10"/>
  <c r="M16" i="10"/>
  <c r="O16" i="10"/>
  <c r="Q16" i="10"/>
  <c r="J24" i="4"/>
  <c r="M28" i="6"/>
  <c r="O28" i="6"/>
  <c r="Q28" i="6"/>
  <c r="R10" i="8"/>
  <c r="P10" i="8"/>
  <c r="N10" i="8"/>
  <c r="J10" i="8"/>
  <c r="AB15" i="5" l="1"/>
  <c r="Z15" i="5"/>
  <c r="X15" i="5"/>
  <c r="N15" i="5"/>
  <c r="P15" i="5"/>
  <c r="R15" i="5"/>
  <c r="T15" i="5"/>
  <c r="AD15" i="5"/>
  <c r="P16" i="16"/>
  <c r="N16" i="16"/>
  <c r="L41" i="16"/>
  <c r="J16" i="16"/>
  <c r="H16" i="16"/>
  <c r="F16" i="16"/>
  <c r="D16" i="16"/>
  <c r="AA21" i="1" l="1"/>
  <c r="AA15" i="1"/>
  <c r="AA16" i="1"/>
  <c r="AA17" i="1"/>
  <c r="AA24" i="1"/>
  <c r="AA20" i="1"/>
  <c r="AA14" i="1"/>
  <c r="AA12" i="1"/>
  <c r="AA23" i="1"/>
  <c r="AA19" i="1"/>
  <c r="AA11" i="1"/>
  <c r="AA13" i="1"/>
  <c r="AA22" i="1"/>
  <c r="AA18" i="1"/>
  <c r="AA26" i="1"/>
  <c r="AA27" i="1"/>
  <c r="AA28" i="1"/>
  <c r="AA25" i="1"/>
  <c r="T19" i="6"/>
  <c r="T21" i="6"/>
  <c r="T20" i="6"/>
  <c r="T25" i="6"/>
  <c r="T18" i="6"/>
  <c r="T28" i="6" l="1"/>
  <c r="AA29" i="1"/>
  <c r="AL33" i="3"/>
  <c r="AF15" i="5"/>
</calcChain>
</file>

<file path=xl/sharedStrings.xml><?xml version="1.0" encoding="utf-8"?>
<sst xmlns="http://schemas.openxmlformats.org/spreadsheetml/2006/main" count="916" uniqueCount="239">
  <si>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</si>
  <si>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</si>
  <si>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</si>
  <si>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</si>
  <si>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</si>
  <si>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</si>
  <si>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</si>
  <si>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</si>
  <si>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</si>
  <si>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</si>
  <si>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</si>
  <si>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</si>
  <si>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</si>
  <si>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</si>
  <si>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</si>
  <si>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</si>
  <si>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</si>
  <si>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</si>
  <si>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</si>
  <si>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</si>
  <si>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</si>
  <si>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</si>
  <si>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</si>
  <si>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</si>
  <si>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</si>
  <si>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</si>
  <si>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</si>
  <si>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</si>
  <si>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</si>
  <si>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</si>
  <si>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</si>
  <si>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</si>
  <si>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</si>
  <si>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</si>
  <si>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</si>
  <si>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</si>
  <si>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</si>
  <si>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</si>
  <si>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</si>
  <si>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</si>
  <si>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</si>
  <si>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</si>
  <si>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</si>
  <si>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</si>
  <si>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</si>
  <si>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</si>
  <si>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</si>
  <si>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</si>
  <si>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</si>
  <si>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</si>
  <si>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</si>
  <si>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</si>
  <si>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</si>
  <si>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</si>
  <si>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</si>
  <si>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</si>
  <si>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</si>
  <si>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</si>
  <si>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</si>
  <si>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</si>
  <si>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</si>
  <si>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</si>
  <si>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</si>
  <si>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</si>
  <si>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</si>
  <si>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</si>
  <si>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</si>
  <si>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</si>
  <si>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</si>
  <si>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</si>
  <si>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</si>
  <si>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</si>
  <si>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</si>
  <si>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</si>
  <si>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</si>
  <si>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</si>
  <si>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</si>
  <si>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</si>
  <si>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</si>
  <si>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</si>
  <si>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</si>
  <si>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</si>
  <si>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</si>
  <si>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</si>
  <si>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</si>
  <si>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</si>
  <si>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</si>
  <si>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</si>
  <si>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</si>
  <si>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</si>
  <si>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</si>
  <si>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</si>
  <si>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</si>
  <si>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</si>
  <si>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</si>
  <si>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</si>
  <si>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</si>
  <si>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</si>
  <si>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</si>
  <si>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</si>
  <si>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</si>
  <si>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</si>
  <si>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</si>
  <si>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</si>
  <si>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</si>
  <si>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</si>
  <si>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</si>
  <si>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</si>
  <si>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</si>
  <si>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</si>
  <si>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</si>
  <si>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</si>
  <si>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</si>
  <si>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</si>
  <si>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</si>
  <si>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</si>
  <si>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</si>
  <si>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</si>
  <si>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</si>
  <si>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</si>
  <si>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</si>
  <si>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</si>
  <si>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</si>
  <si>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</si>
  <si>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</si>
  <si>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</si>
  <si>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</si>
  <si>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</si>
  <si>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</si>
  <si>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</si>
  <si>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</si>
  <si>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</si>
  <si>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</si>
  <si>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</si>
  <si>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</si>
  <si>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</si>
  <si>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</si>
  <si>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</si>
  <si>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</si>
  <si>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</si>
  <si>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</si>
  <si>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</si>
  <si>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</si>
  <si>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</si>
  <si>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</si>
  <si>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</si>
  <si>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</si>
  <si>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</si>
  <si>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</si>
  <si>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</si>
  <si>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</si>
  <si>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</si>
  <si>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</si>
  <si>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</si>
  <si>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</si>
  <si>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</si>
  <si>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</si>
  <si>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</si>
  <si>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</si>
  <si>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</si>
  <si>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</si>
  <si>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</si>
  <si>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</si>
  <si>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</si>
  <si>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</si>
  <si>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</si>
  <si>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</si>
  <si>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</si>
  <si>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</si>
  <si>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</si>
  <si>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</si>
  <si>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</si>
  <si>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</si>
  <si>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</si>
  <si>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</si>
  <si>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</si>
  <si>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</si>
  <si>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</si>
  <si>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</si>
  <si>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</si>
  <si>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</si>
  <si>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</si>
  <si>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</si>
  <si>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</si>
  <si>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</si>
  <si>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</si>
  <si>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</si>
  <si>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</si>
  <si>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</si>
  <si>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</si>
  <si>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</si>
  <si>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</si>
  <si>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</si>
  <si>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</si>
  <si>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1401/12/29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</si>
  <si>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</si>
  <si>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</si>
  <si>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</si>
  <si>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</si>
  <si>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</si>
  <si>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</si>
  <si>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</si>
  <si>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</si>
  <si>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</si>
  <si>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</si>
  <si>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برای ماه منتهی به 1402/01/31</t>
  </si>
  <si>
    <t>1402/01/31</t>
  </si>
  <si>
    <t>بین‌ المللی‌ محصولات‌  پارس‌</t>
  </si>
  <si>
    <t>سیمان‌هرمزگان‌</t>
  </si>
  <si>
    <t>اسنادخزانه-م9بودجه99-020316</t>
  </si>
  <si>
    <t>1399/10/15</t>
  </si>
  <si>
    <t>1402/03/16</t>
  </si>
  <si>
    <t>اسنادخزانه-م5بودجه99-020218</t>
  </si>
  <si>
    <t>1399/09/05</t>
  </si>
  <si>
    <t>1402/02/18</t>
  </si>
  <si>
    <t>اسنادخزانه-م10بودجه99-020807</t>
  </si>
  <si>
    <t>1399/11/21</t>
  </si>
  <si>
    <t>1402/08/07</t>
  </si>
  <si>
    <t>1403/08/21</t>
  </si>
  <si>
    <t>اسنادخزانه-م7بودجه99-020704</t>
  </si>
  <si>
    <t>1402/07/04</t>
  </si>
  <si>
    <t>1400/06/01</t>
  </si>
  <si>
    <t>1403/11/01</t>
  </si>
  <si>
    <t>اسنادخزانه-م11بودجه99-020906</t>
  </si>
  <si>
    <t>1400/01/11</t>
  </si>
  <si>
    <t>1402/09/06</t>
  </si>
  <si>
    <t>-9.88%</t>
  </si>
  <si>
    <t>-9.93%</t>
  </si>
  <si>
    <t>-7.04%</t>
  </si>
  <si>
    <t>-9.12%</t>
  </si>
  <si>
    <t>-9.96%</t>
  </si>
  <si>
    <t>-9.00%</t>
  </si>
  <si>
    <t>-7.83%</t>
  </si>
  <si>
    <t>-6.07%</t>
  </si>
  <si>
    <t>-9.99%</t>
  </si>
  <si>
    <t>-9.67%</t>
  </si>
  <si>
    <t>-9.59%</t>
  </si>
  <si>
    <t>-9.84%</t>
  </si>
  <si>
    <t>-8.86%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</si>
</sst>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10" fontId="23" fillId="0" borderId="0" xfId="0" applyNumberFormat="1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590550</xdr:colOff>
      <xdr:row>52</xdr:row>
      <xdr:rowOff>180974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C6A156-CA6A-0E3A-5DAD-FA153613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0" y="0"/>
          <a:ext cx="7905750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37" zoomScaleNormal="100" zoomScaleSheetLayoutView="100" workbookViewId="0">
      <selection activeCell="G55" sqref="G55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0"/>
  <sheetViews>
    <sheetView rightToLeft="1" view="pageBreakPreview" zoomScale="60" zoomScaleNormal="70" workbookViewId="0">
      <selection activeCell="P31" sqref="P31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6" t="s">
        <v>124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2:28" ht="27" customHeight="1" x14ac:dyDescent="0.25">
      <c r="B3" s="176" t="s">
        <v>48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8" ht="27" customHeight="1" x14ac:dyDescent="0.25">
      <c r="B4" s="176" t="s">
        <v>205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2:28" s="36" customFormat="1" ht="21.7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2:28" s="2" customFormat="1" ht="30.75" customHeight="1" x14ac:dyDescent="0.55000000000000004">
      <c r="B6" s="174" t="s">
        <v>116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75" t="s">
        <v>49</v>
      </c>
      <c r="C8" s="175" t="s">
        <v>49</v>
      </c>
      <c r="D8" s="175" t="s">
        <v>49</v>
      </c>
      <c r="E8" s="175" t="s">
        <v>49</v>
      </c>
      <c r="F8" s="175" t="s">
        <v>49</v>
      </c>
      <c r="G8" s="175" t="s">
        <v>49</v>
      </c>
      <c r="H8" s="175" t="s">
        <v>49</v>
      </c>
      <c r="I8" s="113"/>
      <c r="J8" s="175" t="s">
        <v>50</v>
      </c>
      <c r="K8" s="175" t="s">
        <v>50</v>
      </c>
      <c r="L8" s="175" t="s">
        <v>50</v>
      </c>
      <c r="M8" s="175" t="s">
        <v>50</v>
      </c>
      <c r="N8" s="175" t="s">
        <v>50</v>
      </c>
      <c r="O8" s="113"/>
      <c r="P8" s="175" t="s">
        <v>51</v>
      </c>
      <c r="Q8" s="175" t="s">
        <v>51</v>
      </c>
      <c r="R8" s="175" t="s">
        <v>51</v>
      </c>
      <c r="S8" s="175" t="s">
        <v>51</v>
      </c>
      <c r="T8" s="175" t="s">
        <v>51</v>
      </c>
    </row>
    <row r="9" spans="2:28" s="37" customFormat="1" ht="58.5" customHeight="1" x14ac:dyDescent="0.25">
      <c r="B9" s="178" t="s">
        <v>52</v>
      </c>
      <c r="C9" s="114"/>
      <c r="D9" s="178" t="s">
        <v>53</v>
      </c>
      <c r="E9" s="114"/>
      <c r="F9" s="178" t="s">
        <v>24</v>
      </c>
      <c r="G9" s="114"/>
      <c r="H9" s="178" t="s">
        <v>25</v>
      </c>
      <c r="I9" s="113"/>
      <c r="J9" s="178" t="s">
        <v>54</v>
      </c>
      <c r="K9" s="114"/>
      <c r="L9" s="178" t="s">
        <v>55</v>
      </c>
      <c r="M9" s="114"/>
      <c r="N9" s="178" t="s">
        <v>56</v>
      </c>
      <c r="O9" s="113"/>
      <c r="P9" s="178" t="s">
        <v>54</v>
      </c>
      <c r="Q9" s="114"/>
      <c r="R9" s="178" t="s">
        <v>55</v>
      </c>
      <c r="S9" s="114"/>
      <c r="T9" s="178" t="s">
        <v>56</v>
      </c>
    </row>
    <row r="10" spans="2:28" s="36" customFormat="1" ht="23.25" customHeight="1" x14ac:dyDescent="0.25">
      <c r="B10" s="115" t="s">
        <v>157</v>
      </c>
      <c r="C10" s="113"/>
      <c r="D10" s="116" t="s">
        <v>57</v>
      </c>
      <c r="E10" s="113"/>
      <c r="F10" s="113" t="s">
        <v>159</v>
      </c>
      <c r="G10" s="113"/>
      <c r="H10" s="116">
        <v>18</v>
      </c>
      <c r="I10" s="113"/>
      <c r="J10" s="117">
        <v>654084539</v>
      </c>
      <c r="K10" s="118"/>
      <c r="L10" s="117" t="s">
        <v>57</v>
      </c>
      <c r="M10" s="118"/>
      <c r="N10" s="117">
        <v>654084539</v>
      </c>
      <c r="O10" s="118"/>
      <c r="P10" s="117">
        <v>654084539</v>
      </c>
      <c r="Q10" s="118"/>
      <c r="R10" s="117" t="s">
        <v>57</v>
      </c>
      <c r="S10" s="118"/>
      <c r="T10" s="117">
        <v>654084539</v>
      </c>
      <c r="V10" s="141">
        <v>6.5500000000000003E-2</v>
      </c>
    </row>
    <row r="11" spans="2:28" s="36" customFormat="1" ht="23.25" customHeight="1" x14ac:dyDescent="0.25">
      <c r="B11" s="115" t="s">
        <v>176</v>
      </c>
      <c r="C11" s="113"/>
      <c r="D11" s="116">
        <v>10</v>
      </c>
      <c r="E11" s="113"/>
      <c r="F11" s="113" t="s">
        <v>57</v>
      </c>
      <c r="G11" s="113"/>
      <c r="H11" s="116">
        <v>18</v>
      </c>
      <c r="I11" s="113"/>
      <c r="J11" s="117">
        <v>582621056</v>
      </c>
      <c r="K11" s="118"/>
      <c r="L11" s="117">
        <v>74053</v>
      </c>
      <c r="M11" s="118"/>
      <c r="N11" s="117">
        <v>582547003</v>
      </c>
      <c r="O11" s="118"/>
      <c r="P11" s="117">
        <v>582621056</v>
      </c>
      <c r="Q11" s="118"/>
      <c r="R11" s="117">
        <v>74053</v>
      </c>
      <c r="S11" s="118"/>
      <c r="T11" s="117">
        <v>582547003</v>
      </c>
      <c r="V11" s="141">
        <v>5.4600000000000003E-2</v>
      </c>
    </row>
    <row r="12" spans="2:28" s="36" customFormat="1" ht="23.25" customHeight="1" x14ac:dyDescent="0.25">
      <c r="B12" s="115" t="s">
        <v>165</v>
      </c>
      <c r="C12" s="113"/>
      <c r="D12" s="116">
        <v>20</v>
      </c>
      <c r="E12" s="113"/>
      <c r="F12" s="113" t="s">
        <v>57</v>
      </c>
      <c r="G12" s="113"/>
      <c r="H12" s="116">
        <v>18</v>
      </c>
      <c r="I12" s="113"/>
      <c r="J12" s="117">
        <v>577808218</v>
      </c>
      <c r="K12" s="118"/>
      <c r="L12" s="117">
        <v>1733921</v>
      </c>
      <c r="M12" s="118"/>
      <c r="N12" s="117">
        <v>576074297</v>
      </c>
      <c r="O12" s="118"/>
      <c r="P12" s="117">
        <v>577808218</v>
      </c>
      <c r="Q12" s="118"/>
      <c r="R12" s="117">
        <v>1733921</v>
      </c>
      <c r="S12" s="118"/>
      <c r="T12" s="117">
        <v>576074297</v>
      </c>
      <c r="V12" s="141">
        <v>5.3400000000000003E-2</v>
      </c>
    </row>
    <row r="13" spans="2:28" s="36" customFormat="1" ht="23.25" customHeight="1" x14ac:dyDescent="0.25">
      <c r="B13" s="115" t="s">
        <v>104</v>
      </c>
      <c r="C13" s="113"/>
      <c r="D13" s="116" t="s">
        <v>57</v>
      </c>
      <c r="E13" s="113"/>
      <c r="F13" s="113" t="s">
        <v>106</v>
      </c>
      <c r="G13" s="113"/>
      <c r="H13" s="116">
        <v>18</v>
      </c>
      <c r="I13" s="113"/>
      <c r="J13" s="117">
        <v>113579878</v>
      </c>
      <c r="K13" s="118"/>
      <c r="L13" s="117" t="s">
        <v>57</v>
      </c>
      <c r="M13" s="118"/>
      <c r="N13" s="117">
        <v>113579878</v>
      </c>
      <c r="O13" s="118"/>
      <c r="P13" s="117">
        <v>113579878</v>
      </c>
      <c r="Q13" s="118"/>
      <c r="R13" s="117" t="s">
        <v>57</v>
      </c>
      <c r="S13" s="118"/>
      <c r="T13" s="117">
        <v>113579878</v>
      </c>
      <c r="V13" s="141">
        <v>4.36E-2</v>
      </c>
    </row>
    <row r="14" spans="2:28" s="36" customFormat="1" ht="23.25" customHeight="1" x14ac:dyDescent="0.25">
      <c r="B14" s="115" t="s">
        <v>162</v>
      </c>
      <c r="C14" s="113"/>
      <c r="D14" s="116" t="s">
        <v>57</v>
      </c>
      <c r="E14" s="113"/>
      <c r="F14" s="113" t="s">
        <v>164</v>
      </c>
      <c r="G14" s="113"/>
      <c r="H14" s="116">
        <v>17</v>
      </c>
      <c r="I14" s="113"/>
      <c r="J14" s="117">
        <v>105821600</v>
      </c>
      <c r="K14" s="118"/>
      <c r="L14" s="117" t="s">
        <v>57</v>
      </c>
      <c r="M14" s="118"/>
      <c r="N14" s="117">
        <v>105821600</v>
      </c>
      <c r="O14" s="118"/>
      <c r="P14" s="117">
        <v>105821600</v>
      </c>
      <c r="Q14" s="118"/>
      <c r="R14" s="117" t="s">
        <v>57</v>
      </c>
      <c r="S14" s="118"/>
      <c r="T14" s="117">
        <v>105821600</v>
      </c>
      <c r="V14" s="141">
        <v>2.8000000000000001E-2</v>
      </c>
    </row>
    <row r="15" spans="2:28" s="36" customFormat="1" ht="23.25" customHeight="1" x14ac:dyDescent="0.25">
      <c r="B15" s="115" t="s">
        <v>160</v>
      </c>
      <c r="C15" s="113"/>
      <c r="D15" s="116" t="s">
        <v>57</v>
      </c>
      <c r="E15" s="113"/>
      <c r="F15" s="113" t="s">
        <v>161</v>
      </c>
      <c r="G15" s="113"/>
      <c r="H15" s="116">
        <v>18</v>
      </c>
      <c r="I15" s="113"/>
      <c r="J15" s="117">
        <v>9548678</v>
      </c>
      <c r="K15" s="118"/>
      <c r="L15" s="117" t="s">
        <v>57</v>
      </c>
      <c r="M15" s="118"/>
      <c r="N15" s="117">
        <v>9548678</v>
      </c>
      <c r="O15" s="118"/>
      <c r="P15" s="117">
        <v>9548678</v>
      </c>
      <c r="Q15" s="118"/>
      <c r="R15" s="117" t="s">
        <v>57</v>
      </c>
      <c r="S15" s="118"/>
      <c r="T15" s="117">
        <v>9548678</v>
      </c>
      <c r="V15" s="141">
        <v>2.2200000000000001E-2</v>
      </c>
    </row>
    <row r="16" spans="2:28" s="36" customFormat="1" ht="23.25" customHeight="1" x14ac:dyDescent="0.25">
      <c r="B16" s="115" t="s">
        <v>130</v>
      </c>
      <c r="C16" s="113"/>
      <c r="D16" s="116">
        <v>13</v>
      </c>
      <c r="E16" s="113"/>
      <c r="F16" s="113" t="s">
        <v>57</v>
      </c>
      <c r="G16" s="113"/>
      <c r="H16" s="116">
        <v>0</v>
      </c>
      <c r="I16" s="113"/>
      <c r="J16" s="117">
        <v>28178</v>
      </c>
      <c r="K16" s="118"/>
      <c r="L16" s="117">
        <v>0</v>
      </c>
      <c r="M16" s="118"/>
      <c r="N16" s="117">
        <v>28178</v>
      </c>
      <c r="O16" s="118"/>
      <c r="P16" s="117">
        <v>28178</v>
      </c>
      <c r="Q16" s="118"/>
      <c r="R16" s="117">
        <v>0</v>
      </c>
      <c r="S16" s="118"/>
      <c r="T16" s="117">
        <v>28178</v>
      </c>
      <c r="V16" s="141">
        <v>1.9199999999999998E-2</v>
      </c>
    </row>
    <row r="17" spans="2:22" s="36" customFormat="1" ht="23.25" customHeight="1" x14ac:dyDescent="0.25">
      <c r="B17" s="115" t="s">
        <v>165</v>
      </c>
      <c r="C17" s="113"/>
      <c r="D17" s="116">
        <v>20</v>
      </c>
      <c r="E17" s="113"/>
      <c r="F17" s="113" t="s">
        <v>57</v>
      </c>
      <c r="G17" s="113"/>
      <c r="H17" s="116">
        <v>0</v>
      </c>
      <c r="I17" s="113"/>
      <c r="J17" s="117">
        <v>18246</v>
      </c>
      <c r="K17" s="118"/>
      <c r="L17" s="117">
        <v>0</v>
      </c>
      <c r="M17" s="118"/>
      <c r="N17" s="117">
        <v>18246</v>
      </c>
      <c r="O17" s="118"/>
      <c r="P17" s="117">
        <v>18246</v>
      </c>
      <c r="Q17" s="118"/>
      <c r="R17" s="117">
        <v>0</v>
      </c>
      <c r="S17" s="118"/>
      <c r="T17" s="117">
        <v>18246</v>
      </c>
      <c r="V17" s="141">
        <v>1.38E-2</v>
      </c>
    </row>
    <row r="18" spans="2:22" s="36" customFormat="1" ht="23.25" customHeight="1" x14ac:dyDescent="0.25">
      <c r="B18" s="115" t="s">
        <v>112</v>
      </c>
      <c r="C18" s="113"/>
      <c r="D18" s="116">
        <v>21</v>
      </c>
      <c r="E18" s="113"/>
      <c r="F18" s="113" t="s">
        <v>57</v>
      </c>
      <c r="G18" s="113"/>
      <c r="H18" s="116">
        <v>0</v>
      </c>
      <c r="I18" s="113"/>
      <c r="J18" s="117">
        <v>8371</v>
      </c>
      <c r="K18" s="118"/>
      <c r="L18" s="117">
        <v>0</v>
      </c>
      <c r="M18" s="118"/>
      <c r="N18" s="117">
        <v>8371</v>
      </c>
      <c r="O18" s="118"/>
      <c r="P18" s="117">
        <v>8371</v>
      </c>
      <c r="Q18" s="118"/>
      <c r="R18" s="117">
        <v>0</v>
      </c>
      <c r="S18" s="118"/>
      <c r="T18" s="117">
        <v>8371</v>
      </c>
      <c r="V18" s="141">
        <v>1.32E-2</v>
      </c>
    </row>
    <row r="19" spans="2:22" s="36" customFormat="1" ht="23.25" customHeight="1" x14ac:dyDescent="0.25">
      <c r="B19" s="115" t="s">
        <v>45</v>
      </c>
      <c r="C19" s="113"/>
      <c r="D19" s="116">
        <v>27</v>
      </c>
      <c r="E19" s="113"/>
      <c r="F19" s="113" t="s">
        <v>57</v>
      </c>
      <c r="G19" s="113"/>
      <c r="H19" s="116">
        <v>0</v>
      </c>
      <c r="I19" s="113"/>
      <c r="J19" s="117">
        <v>7270</v>
      </c>
      <c r="K19" s="118"/>
      <c r="L19" s="117">
        <v>0</v>
      </c>
      <c r="M19" s="118"/>
      <c r="N19" s="117">
        <v>7270</v>
      </c>
      <c r="O19" s="118"/>
      <c r="P19" s="117">
        <v>7270</v>
      </c>
      <c r="Q19" s="118"/>
      <c r="R19" s="117">
        <v>0</v>
      </c>
      <c r="S19" s="118"/>
      <c r="T19" s="117">
        <v>7270</v>
      </c>
      <c r="V19" s="141"/>
    </row>
    <row r="20" spans="2:22" s="36" customFormat="1" ht="23.25" customHeight="1" x14ac:dyDescent="0.25">
      <c r="B20" s="115" t="s">
        <v>45</v>
      </c>
      <c r="C20" s="113"/>
      <c r="D20" s="116">
        <v>24</v>
      </c>
      <c r="E20" s="113"/>
      <c r="F20" s="113" t="s">
        <v>57</v>
      </c>
      <c r="G20" s="113"/>
      <c r="H20" s="116">
        <v>0</v>
      </c>
      <c r="I20" s="113"/>
      <c r="J20" s="117">
        <v>2192</v>
      </c>
      <c r="K20" s="118"/>
      <c r="L20" s="117">
        <v>0</v>
      </c>
      <c r="M20" s="118"/>
      <c r="N20" s="117">
        <v>2192</v>
      </c>
      <c r="O20" s="118"/>
      <c r="P20" s="117">
        <v>2192</v>
      </c>
      <c r="Q20" s="118"/>
      <c r="R20" s="117">
        <v>0</v>
      </c>
      <c r="S20" s="118"/>
      <c r="T20" s="117">
        <v>2192</v>
      </c>
      <c r="V20" s="141"/>
    </row>
    <row r="21" spans="2:22" s="36" customFormat="1" ht="23.25" customHeight="1" x14ac:dyDescent="0.25">
      <c r="B21" s="115" t="s">
        <v>141</v>
      </c>
      <c r="C21" s="113"/>
      <c r="D21" s="116">
        <v>17</v>
      </c>
      <c r="E21" s="113"/>
      <c r="F21" s="113" t="s">
        <v>57</v>
      </c>
      <c r="G21" s="113"/>
      <c r="H21" s="116">
        <v>0</v>
      </c>
      <c r="I21" s="113"/>
      <c r="J21" s="117">
        <v>1771</v>
      </c>
      <c r="K21" s="118"/>
      <c r="L21" s="117">
        <v>0</v>
      </c>
      <c r="M21" s="118"/>
      <c r="N21" s="117">
        <v>1771</v>
      </c>
      <c r="O21" s="118"/>
      <c r="P21" s="117">
        <v>1771</v>
      </c>
      <c r="Q21" s="118"/>
      <c r="R21" s="117">
        <v>0</v>
      </c>
      <c r="S21" s="118"/>
      <c r="T21" s="117">
        <v>1771</v>
      </c>
      <c r="V21" s="141"/>
    </row>
    <row r="22" spans="2:22" s="36" customFormat="1" ht="23.25" customHeight="1" x14ac:dyDescent="0.25">
      <c r="B22" s="115" t="s">
        <v>110</v>
      </c>
      <c r="C22" s="113"/>
      <c r="D22" s="116">
        <v>18</v>
      </c>
      <c r="E22" s="113"/>
      <c r="F22" s="113" t="s">
        <v>57</v>
      </c>
      <c r="G22" s="113"/>
      <c r="H22" s="116">
        <v>0</v>
      </c>
      <c r="I22" s="113"/>
      <c r="J22" s="117">
        <v>1422</v>
      </c>
      <c r="K22" s="118"/>
      <c r="L22" s="117">
        <v>0</v>
      </c>
      <c r="M22" s="118"/>
      <c r="N22" s="117">
        <v>1422</v>
      </c>
      <c r="O22" s="118"/>
      <c r="P22" s="117">
        <v>1422</v>
      </c>
      <c r="Q22" s="118"/>
      <c r="R22" s="117">
        <v>0</v>
      </c>
      <c r="S22" s="118"/>
      <c r="T22" s="117">
        <v>1422</v>
      </c>
      <c r="V22" s="141">
        <v>1.21E-2</v>
      </c>
    </row>
    <row r="23" spans="2:22" s="36" customFormat="1" ht="23.25" customHeight="1" x14ac:dyDescent="0.25">
      <c r="B23" s="115" t="s">
        <v>111</v>
      </c>
      <c r="C23" s="113"/>
      <c r="D23" s="116">
        <v>23</v>
      </c>
      <c r="E23" s="113"/>
      <c r="F23" s="113" t="s">
        <v>57</v>
      </c>
      <c r="G23" s="113"/>
      <c r="H23" s="116">
        <v>0</v>
      </c>
      <c r="I23" s="113"/>
      <c r="J23" s="117">
        <v>1033</v>
      </c>
      <c r="K23" s="118"/>
      <c r="L23" s="117">
        <v>0</v>
      </c>
      <c r="M23" s="118"/>
      <c r="N23" s="117">
        <v>1033</v>
      </c>
      <c r="O23" s="118"/>
      <c r="P23" s="117">
        <v>1033</v>
      </c>
      <c r="Q23" s="118"/>
      <c r="R23" s="117">
        <v>0</v>
      </c>
      <c r="S23" s="118"/>
      <c r="T23" s="117">
        <v>1033</v>
      </c>
      <c r="V23" s="141">
        <v>1.14E-2</v>
      </c>
    </row>
    <row r="24" spans="2:22" s="36" customFormat="1" ht="23.25" customHeight="1" x14ac:dyDescent="0.25">
      <c r="B24" s="115" t="s">
        <v>130</v>
      </c>
      <c r="C24" s="113"/>
      <c r="D24" s="116">
        <v>13</v>
      </c>
      <c r="E24" s="113"/>
      <c r="F24" s="113" t="s">
        <v>57</v>
      </c>
      <c r="G24" s="113"/>
      <c r="H24" s="116">
        <v>0</v>
      </c>
      <c r="I24" s="113"/>
      <c r="J24" s="117">
        <v>521</v>
      </c>
      <c r="K24" s="118"/>
      <c r="L24" s="117">
        <v>0</v>
      </c>
      <c r="M24" s="118"/>
      <c r="N24" s="117">
        <v>521</v>
      </c>
      <c r="O24" s="118"/>
      <c r="P24" s="117">
        <v>521</v>
      </c>
      <c r="Q24" s="118"/>
      <c r="R24" s="117">
        <v>0</v>
      </c>
      <c r="S24" s="118"/>
      <c r="T24" s="117">
        <v>521</v>
      </c>
      <c r="V24" s="141">
        <v>8.8999999999999999E-3</v>
      </c>
    </row>
    <row r="25" spans="2:22" s="36" customFormat="1" ht="23.25" customHeight="1" x14ac:dyDescent="0.25">
      <c r="B25" s="115" t="s">
        <v>107</v>
      </c>
      <c r="C25" s="113"/>
      <c r="D25" s="116">
        <v>18</v>
      </c>
      <c r="E25" s="113"/>
      <c r="F25" s="113" t="s">
        <v>57</v>
      </c>
      <c r="G25" s="113"/>
      <c r="H25" s="116">
        <v>0</v>
      </c>
      <c r="I25" s="113"/>
      <c r="J25" s="117">
        <v>397</v>
      </c>
      <c r="K25" s="118"/>
      <c r="L25" s="117">
        <v>0</v>
      </c>
      <c r="M25" s="118"/>
      <c r="N25" s="117">
        <v>397</v>
      </c>
      <c r="O25" s="118"/>
      <c r="P25" s="117">
        <v>397</v>
      </c>
      <c r="Q25" s="118"/>
      <c r="R25" s="117">
        <v>0</v>
      </c>
      <c r="S25" s="118"/>
      <c r="T25" s="117">
        <v>397</v>
      </c>
      <c r="V25" s="141">
        <v>8.3999999999999995E-3</v>
      </c>
    </row>
    <row r="26" spans="2:22" s="36" customFormat="1" ht="21.75" customHeight="1" x14ac:dyDescent="0.25">
      <c r="B26" s="113"/>
      <c r="C26" s="113"/>
      <c r="D26" s="116"/>
      <c r="E26" s="113"/>
      <c r="F26" s="113"/>
      <c r="G26" s="113"/>
      <c r="H26" s="116"/>
      <c r="I26" s="113"/>
      <c r="J26" s="117"/>
      <c r="K26" s="118"/>
      <c r="L26" s="117">
        <v>0</v>
      </c>
      <c r="M26" s="118"/>
      <c r="N26" s="117"/>
      <c r="O26" s="118"/>
      <c r="P26" s="117"/>
      <c r="Q26" s="118"/>
      <c r="R26" s="117"/>
      <c r="S26" s="118"/>
      <c r="T26" s="117"/>
      <c r="V26" s="141">
        <v>-2.8E-3</v>
      </c>
    </row>
    <row r="27" spans="2:22" s="36" customFormat="1" ht="21.75" customHeight="1" thickBot="1" x14ac:dyDescent="0.3">
      <c r="B27" s="177" t="s">
        <v>84</v>
      </c>
      <c r="C27" s="177"/>
      <c r="D27" s="177"/>
      <c r="E27" s="177"/>
      <c r="F27" s="177"/>
      <c r="G27" s="177"/>
      <c r="H27" s="177"/>
      <c r="I27" s="113"/>
      <c r="J27" s="119">
        <f>SUM(J10:J25)</f>
        <v>2043533370</v>
      </c>
      <c r="K27" s="119"/>
      <c r="L27" s="119">
        <f>SUM(L11:L26)</f>
        <v>1807974</v>
      </c>
      <c r="M27" s="119"/>
      <c r="N27" s="119">
        <f>SUM(N10:N25)</f>
        <v>2041725396</v>
      </c>
      <c r="O27" s="119"/>
      <c r="P27" s="119">
        <f>SUM(P10:P25)</f>
        <v>2043533370</v>
      </c>
      <c r="Q27" s="119"/>
      <c r="R27" s="119">
        <f>SUM(R10:R25)</f>
        <v>1807974</v>
      </c>
      <c r="S27" s="119"/>
      <c r="T27" s="119">
        <f>SUM(T10:T25)</f>
        <v>2041725396</v>
      </c>
      <c r="V27" s="141">
        <v>-6.1000000000000004E-3</v>
      </c>
    </row>
    <row r="28" spans="2:22" ht="21.75" customHeight="1" thickTop="1" x14ac:dyDescent="0.25"/>
    <row r="29" spans="2:22" ht="21.75" customHeight="1" x14ac:dyDescent="0.25">
      <c r="L29" s="130"/>
      <c r="V29" s="35">
        <f>SUM(V10:V27)</f>
        <v>0.34540000000000004</v>
      </c>
    </row>
    <row r="30" spans="2:22" ht="21.75" customHeight="1" x14ac:dyDescent="0.25">
      <c r="J30" s="62">
        <v>9</v>
      </c>
    </row>
  </sheetData>
  <sortState xmlns:xlrd2="http://schemas.microsoft.com/office/spreadsheetml/2017/richdata2" ref="B10:T25">
    <sortCondition descending="1" ref="T10:T25"/>
  </sortState>
  <mergeCells count="18">
    <mergeCell ref="B27:H27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2"/>
  <sheetViews>
    <sheetView rightToLeft="1" topLeftCell="A4" zoomScale="85" zoomScaleNormal="85" zoomScaleSheetLayoutView="70" workbookViewId="0">
      <selection activeCell="L43" sqref="L43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9" t="s">
        <v>124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2:28" ht="35.25" x14ac:dyDescent="0.55000000000000004">
      <c r="B3" s="179" t="s">
        <v>48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2:28" ht="35.25" x14ac:dyDescent="0.55000000000000004">
      <c r="B4" s="179" t="s">
        <v>205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7" spans="2:28" s="2" customFormat="1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3" t="s">
        <v>1</v>
      </c>
      <c r="D8" s="144" t="s">
        <v>50</v>
      </c>
      <c r="E8" s="144" t="s">
        <v>50</v>
      </c>
      <c r="F8" s="144" t="s">
        <v>50</v>
      </c>
      <c r="G8" s="144" t="s">
        <v>50</v>
      </c>
      <c r="H8" s="144" t="s">
        <v>50</v>
      </c>
      <c r="I8" s="144" t="s">
        <v>50</v>
      </c>
      <c r="J8" s="144" t="s">
        <v>50</v>
      </c>
      <c r="K8" s="144" t="s">
        <v>50</v>
      </c>
      <c r="L8" s="144" t="s">
        <v>50</v>
      </c>
      <c r="N8" s="144" t="s">
        <v>51</v>
      </c>
      <c r="O8" s="144" t="s">
        <v>51</v>
      </c>
      <c r="P8" s="144" t="s">
        <v>51</v>
      </c>
      <c r="Q8" s="144" t="s">
        <v>51</v>
      </c>
      <c r="R8" s="144" t="s">
        <v>51</v>
      </c>
      <c r="S8" s="144" t="s">
        <v>51</v>
      </c>
      <c r="T8" s="144" t="s">
        <v>51</v>
      </c>
      <c r="U8" s="144" t="s">
        <v>51</v>
      </c>
      <c r="V8" s="144" t="s">
        <v>51</v>
      </c>
    </row>
    <row r="9" spans="2:28" s="43" customFormat="1" ht="55.5" customHeight="1" x14ac:dyDescent="0.25">
      <c r="B9" s="143" t="s">
        <v>1</v>
      </c>
      <c r="D9" s="180" t="s">
        <v>69</v>
      </c>
      <c r="E9" s="44"/>
      <c r="F9" s="180" t="s">
        <v>70</v>
      </c>
      <c r="G9" s="44"/>
      <c r="H9" s="180" t="s">
        <v>71</v>
      </c>
      <c r="I9" s="44"/>
      <c r="J9" s="180" t="s">
        <v>41</v>
      </c>
      <c r="K9" s="44"/>
      <c r="L9" s="180" t="s">
        <v>72</v>
      </c>
      <c r="N9" s="180" t="s">
        <v>69</v>
      </c>
      <c r="O9" s="44"/>
      <c r="P9" s="180" t="s">
        <v>70</v>
      </c>
      <c r="Q9" s="44"/>
      <c r="R9" s="180" t="s">
        <v>71</v>
      </c>
      <c r="S9" s="44"/>
      <c r="T9" s="180" t="s">
        <v>41</v>
      </c>
      <c r="U9" s="44"/>
      <c r="V9" s="180" t="s">
        <v>72</v>
      </c>
    </row>
    <row r="10" spans="2:28" x14ac:dyDescent="0.55000000000000004">
      <c r="B10" s="4" t="s">
        <v>182</v>
      </c>
      <c r="D10" s="29">
        <v>0</v>
      </c>
      <c r="F10" s="29">
        <v>487889524</v>
      </c>
      <c r="H10" s="29">
        <v>2174372766</v>
      </c>
      <c r="J10" s="29">
        <v>2662262290</v>
      </c>
      <c r="L10" s="49">
        <v>0.2495</v>
      </c>
      <c r="N10" s="29">
        <v>0</v>
      </c>
      <c r="P10" s="29">
        <v>487889524</v>
      </c>
      <c r="R10" s="29">
        <v>2174372766</v>
      </c>
      <c r="T10" s="29">
        <v>2662262290</v>
      </c>
      <c r="V10" s="42">
        <v>0.2495</v>
      </c>
    </row>
    <row r="11" spans="2:28" x14ac:dyDescent="0.55000000000000004">
      <c r="B11" s="4" t="s">
        <v>181</v>
      </c>
      <c r="D11" s="29">
        <v>0</v>
      </c>
      <c r="F11" s="29">
        <v>1884718800</v>
      </c>
      <c r="H11" s="29">
        <v>0</v>
      </c>
      <c r="J11" s="29">
        <v>1884718800</v>
      </c>
      <c r="L11" s="49">
        <v>0.17660000000000001</v>
      </c>
      <c r="N11" s="29">
        <v>0</v>
      </c>
      <c r="P11" s="29">
        <v>1884718800</v>
      </c>
      <c r="R11" s="29">
        <v>0</v>
      </c>
      <c r="T11" s="29">
        <v>1884718800</v>
      </c>
      <c r="V11" s="42">
        <v>0.17660000000000001</v>
      </c>
    </row>
    <row r="12" spans="2:28" x14ac:dyDescent="0.55000000000000004">
      <c r="B12" s="4" t="s">
        <v>195</v>
      </c>
      <c r="D12" s="29">
        <v>0</v>
      </c>
      <c r="F12" s="29">
        <v>0</v>
      </c>
      <c r="H12" s="29">
        <v>1665032823</v>
      </c>
      <c r="J12" s="29">
        <v>1665032823</v>
      </c>
      <c r="L12" s="49">
        <v>0.156</v>
      </c>
      <c r="N12" s="29">
        <v>0</v>
      </c>
      <c r="P12" s="29">
        <v>0</v>
      </c>
      <c r="R12" s="29">
        <v>1665032823</v>
      </c>
      <c r="T12" s="29">
        <v>1665032823</v>
      </c>
      <c r="V12" s="42">
        <v>0.156</v>
      </c>
    </row>
    <row r="13" spans="2:28" x14ac:dyDescent="0.55000000000000004">
      <c r="B13" s="4" t="s">
        <v>179</v>
      </c>
      <c r="D13" s="29">
        <v>0</v>
      </c>
      <c r="F13" s="29">
        <v>1385308080</v>
      </c>
      <c r="H13" s="29">
        <v>0</v>
      </c>
      <c r="J13" s="29">
        <v>1385308080</v>
      </c>
      <c r="L13" s="49">
        <v>0.1298</v>
      </c>
      <c r="N13" s="29">
        <v>0</v>
      </c>
      <c r="P13" s="29">
        <v>1385308080</v>
      </c>
      <c r="R13" s="29">
        <v>0</v>
      </c>
      <c r="T13" s="29">
        <v>1385308080</v>
      </c>
      <c r="V13" s="42">
        <v>0.1298</v>
      </c>
    </row>
    <row r="14" spans="2:28" x14ac:dyDescent="0.55000000000000004">
      <c r="B14" s="4" t="s">
        <v>208</v>
      </c>
      <c r="D14" s="29">
        <v>0</v>
      </c>
      <c r="F14" s="29">
        <v>1307147642</v>
      </c>
      <c r="H14" s="29">
        <v>0</v>
      </c>
      <c r="J14" s="29">
        <v>1307147642</v>
      </c>
      <c r="L14" s="49">
        <v>0.1225</v>
      </c>
      <c r="N14" s="29">
        <v>0</v>
      </c>
      <c r="P14" s="29">
        <v>1307147642</v>
      </c>
      <c r="R14" s="29">
        <v>0</v>
      </c>
      <c r="T14" s="29">
        <v>1307147642</v>
      </c>
      <c r="V14" s="42">
        <v>0.1225</v>
      </c>
    </row>
    <row r="15" spans="2:28" x14ac:dyDescent="0.55000000000000004">
      <c r="B15" s="4" t="s">
        <v>156</v>
      </c>
      <c r="D15" s="29">
        <v>0</v>
      </c>
      <c r="F15" s="29">
        <v>1140095826</v>
      </c>
      <c r="H15" s="29">
        <v>0</v>
      </c>
      <c r="J15" s="29">
        <v>1140095826</v>
      </c>
      <c r="L15" s="49">
        <v>0.10680000000000001</v>
      </c>
      <c r="N15" s="29">
        <v>0</v>
      </c>
      <c r="P15" s="29">
        <v>1140095826</v>
      </c>
      <c r="R15" s="29">
        <v>0</v>
      </c>
      <c r="T15" s="29">
        <v>1140095826</v>
      </c>
      <c r="V15" s="42">
        <v>0.10680000000000001</v>
      </c>
    </row>
    <row r="16" spans="2:28" x14ac:dyDescent="0.55000000000000004">
      <c r="B16" s="4" t="s">
        <v>197</v>
      </c>
      <c r="D16" s="29">
        <v>0</v>
      </c>
      <c r="F16" s="29">
        <v>939874275</v>
      </c>
      <c r="H16" s="29">
        <v>0</v>
      </c>
      <c r="J16" s="29">
        <v>939874275</v>
      </c>
      <c r="L16" s="49">
        <v>8.8099999999999998E-2</v>
      </c>
      <c r="N16" s="29">
        <v>0</v>
      </c>
      <c r="P16" s="29">
        <v>939874275</v>
      </c>
      <c r="R16" s="29">
        <v>0</v>
      </c>
      <c r="T16" s="29">
        <v>939874275</v>
      </c>
      <c r="V16" s="42">
        <v>8.8099999999999998E-2</v>
      </c>
    </row>
    <row r="17" spans="2:22" x14ac:dyDescent="0.55000000000000004">
      <c r="B17" s="4" t="s">
        <v>198</v>
      </c>
      <c r="D17" s="29">
        <v>0</v>
      </c>
      <c r="F17" s="29">
        <v>929436750</v>
      </c>
      <c r="H17" s="29">
        <v>0</v>
      </c>
      <c r="J17" s="29">
        <v>929436750</v>
      </c>
      <c r="L17" s="49">
        <v>8.7099999999999997E-2</v>
      </c>
      <c r="N17" s="29">
        <v>0</v>
      </c>
      <c r="P17" s="29">
        <v>929436750</v>
      </c>
      <c r="R17" s="29">
        <v>0</v>
      </c>
      <c r="T17" s="29">
        <v>929436750</v>
      </c>
      <c r="V17" s="42">
        <v>8.7099999999999997E-2</v>
      </c>
    </row>
    <row r="18" spans="2:22" x14ac:dyDescent="0.55000000000000004">
      <c r="B18" s="4" t="s">
        <v>152</v>
      </c>
      <c r="D18" s="29">
        <v>0</v>
      </c>
      <c r="F18" s="29">
        <v>610260118</v>
      </c>
      <c r="H18" s="29">
        <v>0</v>
      </c>
      <c r="J18" s="29">
        <v>610260118</v>
      </c>
      <c r="L18" s="49">
        <v>5.7200000000000001E-2</v>
      </c>
      <c r="N18" s="29">
        <v>0</v>
      </c>
      <c r="P18" s="29">
        <v>610260118</v>
      </c>
      <c r="R18" s="29">
        <v>0</v>
      </c>
      <c r="T18" s="29">
        <v>610260118</v>
      </c>
      <c r="V18" s="42">
        <v>5.7200000000000001E-2</v>
      </c>
    </row>
    <row r="19" spans="2:22" x14ac:dyDescent="0.55000000000000004">
      <c r="B19" s="4" t="s">
        <v>14</v>
      </c>
      <c r="D19" s="29">
        <v>0</v>
      </c>
      <c r="F19" s="29">
        <v>472642445</v>
      </c>
      <c r="H19" s="29">
        <v>0</v>
      </c>
      <c r="J19" s="29">
        <v>472642445</v>
      </c>
      <c r="L19" s="49">
        <v>4.4299999999999999E-2</v>
      </c>
      <c r="N19" s="29">
        <v>0</v>
      </c>
      <c r="P19" s="29">
        <v>472642445</v>
      </c>
      <c r="R19" s="29">
        <v>0</v>
      </c>
      <c r="T19" s="29">
        <v>472642445</v>
      </c>
      <c r="V19" s="42">
        <v>4.4299999999999999E-2</v>
      </c>
    </row>
    <row r="20" spans="2:22" x14ac:dyDescent="0.55000000000000004">
      <c r="B20" s="4" t="s">
        <v>154</v>
      </c>
      <c r="D20" s="29">
        <v>0</v>
      </c>
      <c r="F20" s="29">
        <v>206180304</v>
      </c>
      <c r="H20" s="29">
        <v>0</v>
      </c>
      <c r="J20" s="29">
        <v>206180304</v>
      </c>
      <c r="L20" s="49">
        <v>1.9300000000000001E-2</v>
      </c>
      <c r="N20" s="29">
        <v>0</v>
      </c>
      <c r="P20" s="29">
        <v>206180304</v>
      </c>
      <c r="R20" s="29">
        <v>0</v>
      </c>
      <c r="T20" s="29">
        <v>206180304</v>
      </c>
      <c r="V20" s="42">
        <v>1.9300000000000001E-2</v>
      </c>
    </row>
    <row r="21" spans="2:22" x14ac:dyDescent="0.55000000000000004">
      <c r="B21" s="4" t="s">
        <v>196</v>
      </c>
      <c r="D21" s="29">
        <v>0</v>
      </c>
      <c r="F21" s="29">
        <v>191553435</v>
      </c>
      <c r="H21" s="29">
        <v>0</v>
      </c>
      <c r="J21" s="29">
        <v>191553435</v>
      </c>
      <c r="L21" s="49">
        <v>1.7899999999999999E-2</v>
      </c>
      <c r="N21" s="29">
        <v>0</v>
      </c>
      <c r="P21" s="29">
        <v>191553435</v>
      </c>
      <c r="R21" s="29">
        <v>0</v>
      </c>
      <c r="T21" s="29">
        <v>191553435</v>
      </c>
      <c r="V21" s="42">
        <v>1.7899999999999999E-2</v>
      </c>
    </row>
    <row r="22" spans="2:22" x14ac:dyDescent="0.55000000000000004">
      <c r="B22" s="4" t="s">
        <v>199</v>
      </c>
      <c r="D22" s="29">
        <v>0</v>
      </c>
      <c r="F22" s="29">
        <v>10381262</v>
      </c>
      <c r="H22" s="29">
        <v>0</v>
      </c>
      <c r="J22" s="29">
        <v>10381262</v>
      </c>
      <c r="L22" s="49">
        <v>1E-3</v>
      </c>
      <c r="N22" s="29">
        <v>0</v>
      </c>
      <c r="P22" s="29">
        <v>10381262</v>
      </c>
      <c r="R22" s="29">
        <v>0</v>
      </c>
      <c r="T22" s="29">
        <v>10381262</v>
      </c>
      <c r="V22" s="42">
        <v>1E-3</v>
      </c>
    </row>
    <row r="23" spans="2:22" x14ac:dyDescent="0.55000000000000004">
      <c r="B23" s="4" t="s">
        <v>13</v>
      </c>
      <c r="D23" s="29">
        <v>0</v>
      </c>
      <c r="F23" s="29">
        <v>760507</v>
      </c>
      <c r="H23" s="29">
        <v>0</v>
      </c>
      <c r="J23" s="29">
        <v>760507</v>
      </c>
      <c r="L23" s="49">
        <v>1E-4</v>
      </c>
      <c r="N23" s="29">
        <v>0</v>
      </c>
      <c r="P23" s="29">
        <v>760507</v>
      </c>
      <c r="R23" s="29">
        <v>0</v>
      </c>
      <c r="T23" s="29">
        <v>760507</v>
      </c>
      <c r="V23" s="42">
        <v>1E-4</v>
      </c>
    </row>
    <row r="24" spans="2:22" x14ac:dyDescent="0.55000000000000004">
      <c r="B24" s="4" t="s">
        <v>171</v>
      </c>
      <c r="D24" s="29">
        <v>0</v>
      </c>
      <c r="F24" s="29">
        <v>0</v>
      </c>
      <c r="H24" s="29">
        <v>91817</v>
      </c>
      <c r="J24" s="29">
        <v>91817</v>
      </c>
      <c r="L24" s="49">
        <v>0</v>
      </c>
      <c r="N24" s="29">
        <v>0</v>
      </c>
      <c r="P24" s="29">
        <v>0</v>
      </c>
      <c r="R24" s="29">
        <v>91817</v>
      </c>
      <c r="T24" s="29">
        <v>91817</v>
      </c>
      <c r="V24" s="42">
        <v>0</v>
      </c>
    </row>
    <row r="25" spans="2:22" x14ac:dyDescent="0.55000000000000004">
      <c r="B25" s="4" t="s">
        <v>153</v>
      </c>
      <c r="D25" s="29">
        <v>0</v>
      </c>
      <c r="F25" s="29">
        <v>3311</v>
      </c>
      <c r="H25" s="29">
        <v>0</v>
      </c>
      <c r="J25" s="29">
        <v>3311</v>
      </c>
      <c r="L25" s="49">
        <v>0</v>
      </c>
      <c r="N25" s="29">
        <v>0</v>
      </c>
      <c r="P25" s="29">
        <v>3311</v>
      </c>
      <c r="R25" s="29">
        <v>0</v>
      </c>
      <c r="T25" s="29">
        <v>3311</v>
      </c>
      <c r="V25" s="42">
        <v>0</v>
      </c>
    </row>
    <row r="26" spans="2:22" x14ac:dyDescent="0.55000000000000004">
      <c r="B26" s="4" t="s">
        <v>155</v>
      </c>
      <c r="D26" s="29">
        <v>0</v>
      </c>
      <c r="F26" s="29">
        <v>0</v>
      </c>
      <c r="H26" s="29">
        <v>0</v>
      </c>
      <c r="J26" s="29">
        <v>0</v>
      </c>
      <c r="L26" s="49">
        <v>0</v>
      </c>
      <c r="N26" s="29">
        <v>0</v>
      </c>
      <c r="P26" s="29">
        <v>0</v>
      </c>
      <c r="R26" s="29">
        <v>0</v>
      </c>
      <c r="T26" s="29">
        <v>0</v>
      </c>
      <c r="V26" s="42">
        <v>0</v>
      </c>
    </row>
    <row r="27" spans="2:22" x14ac:dyDescent="0.55000000000000004">
      <c r="B27" s="4" t="s">
        <v>207</v>
      </c>
      <c r="D27" s="29">
        <v>0</v>
      </c>
      <c r="F27" s="29">
        <v>-93136660</v>
      </c>
      <c r="H27" s="29">
        <v>0</v>
      </c>
      <c r="J27" s="29">
        <v>-93136660</v>
      </c>
      <c r="L27" s="49">
        <v>-8.6999999999999994E-3</v>
      </c>
      <c r="N27" s="29">
        <v>0</v>
      </c>
      <c r="P27" s="29">
        <v>-93136660</v>
      </c>
      <c r="R27" s="29">
        <v>0</v>
      </c>
      <c r="T27" s="29">
        <v>-93136660</v>
      </c>
      <c r="V27" s="42">
        <v>-8.6999999999999994E-3</v>
      </c>
    </row>
    <row r="28" spans="2:22" x14ac:dyDescent="0.55000000000000004">
      <c r="D28" s="29"/>
      <c r="F28" s="29"/>
      <c r="H28" s="29"/>
      <c r="J28" s="29"/>
      <c r="L28" s="49"/>
      <c r="N28" s="29"/>
      <c r="P28" s="29"/>
      <c r="R28" s="29"/>
      <c r="T28" s="29"/>
      <c r="V28" s="42"/>
    </row>
    <row r="29" spans="2:22" ht="21.75" thickBot="1" x14ac:dyDescent="0.6">
      <c r="B29" s="46" t="s">
        <v>84</v>
      </c>
      <c r="D29" s="48">
        <f>SUM(D10:D27)</f>
        <v>0</v>
      </c>
      <c r="F29" s="48">
        <f>SUM(F10:F27)</f>
        <v>9473115619</v>
      </c>
      <c r="H29" s="48">
        <f>SUM(H10:H27)</f>
        <v>3839497406</v>
      </c>
      <c r="J29" s="48">
        <f>SUM(J10:J27)</f>
        <v>13312613025</v>
      </c>
      <c r="L29" s="50">
        <f>SUM(L10:L27)</f>
        <v>1.2475000000000001</v>
      </c>
      <c r="N29" s="48">
        <f>SUM(N10:N27)</f>
        <v>0</v>
      </c>
      <c r="P29" s="48">
        <f>SUM(P10:P27)</f>
        <v>9473115619</v>
      </c>
      <c r="R29" s="48">
        <f>SUM(R10:R27)</f>
        <v>3839497406</v>
      </c>
      <c r="T29" s="48">
        <f>SUM(T10:T27)</f>
        <v>13312613025</v>
      </c>
      <c r="V29" s="94">
        <f>SUM(V10:V27)</f>
        <v>1.2475000000000001</v>
      </c>
    </row>
    <row r="30" spans="2:22" ht="21.75" thickTop="1" x14ac:dyDescent="0.55000000000000004"/>
    <row r="31" spans="2:22" ht="30" x14ac:dyDescent="0.75">
      <c r="L31" s="60">
        <v>10</v>
      </c>
      <c r="T31" s="29"/>
    </row>
    <row r="32" spans="2:22" x14ac:dyDescent="0.55000000000000004">
      <c r="T32" s="29"/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7"/>
  <sheetViews>
    <sheetView rightToLeft="1" view="pageBreakPreview" zoomScale="60" zoomScaleNormal="110" workbookViewId="0">
      <selection activeCell="L10" sqref="L10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 x14ac:dyDescent="0.55000000000000004">
      <c r="B3" s="142" t="s">
        <v>48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 x14ac:dyDescent="0.55000000000000004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67.5" customHeight="1" x14ac:dyDescent="0.55000000000000004"/>
    <row r="6" spans="2:28" ht="30" x14ac:dyDescent="0.55000000000000004">
      <c r="B6" s="159" t="s">
        <v>118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4" t="s">
        <v>1</v>
      </c>
      <c r="D7" s="181" t="s">
        <v>58</v>
      </c>
      <c r="E7" s="181" t="s">
        <v>58</v>
      </c>
      <c r="F7" s="181" t="s">
        <v>58</v>
      </c>
      <c r="G7" s="181" t="s">
        <v>58</v>
      </c>
      <c r="H7" s="181" t="s">
        <v>58</v>
      </c>
      <c r="J7" s="181" t="s">
        <v>50</v>
      </c>
      <c r="K7" s="181" t="s">
        <v>50</v>
      </c>
      <c r="L7" s="181" t="s">
        <v>50</v>
      </c>
      <c r="M7" s="181" t="s">
        <v>50</v>
      </c>
      <c r="N7" s="181" t="s">
        <v>50</v>
      </c>
      <c r="P7" s="181" t="s">
        <v>51</v>
      </c>
      <c r="Q7" s="181" t="s">
        <v>51</v>
      </c>
      <c r="R7" s="181" t="s">
        <v>51</v>
      </c>
      <c r="S7" s="181" t="s">
        <v>51</v>
      </c>
      <c r="T7" s="181" t="s">
        <v>51</v>
      </c>
    </row>
    <row r="8" spans="2:28" s="40" customFormat="1" ht="63.75" customHeight="1" x14ac:dyDescent="0.6">
      <c r="B8" s="184" t="s">
        <v>1</v>
      </c>
      <c r="D8" s="183" t="s">
        <v>59</v>
      </c>
      <c r="E8" s="61"/>
      <c r="F8" s="183" t="s">
        <v>60</v>
      </c>
      <c r="G8" s="61"/>
      <c r="H8" s="183" t="s">
        <v>61</v>
      </c>
      <c r="J8" s="183" t="s">
        <v>62</v>
      </c>
      <c r="K8" s="61"/>
      <c r="L8" s="183" t="s">
        <v>55</v>
      </c>
      <c r="M8" s="61"/>
      <c r="N8" s="183" t="s">
        <v>63</v>
      </c>
      <c r="P8" s="183" t="s">
        <v>62</v>
      </c>
      <c r="Q8" s="61"/>
      <c r="R8" s="183" t="s">
        <v>55</v>
      </c>
      <c r="S8" s="61"/>
      <c r="T8" s="183" t="s">
        <v>63</v>
      </c>
    </row>
    <row r="9" spans="2:28" s="40" customFormat="1" ht="24" x14ac:dyDescent="0.6">
      <c r="B9" s="105"/>
      <c r="C9" s="106"/>
      <c r="D9" s="105"/>
      <c r="E9" s="106"/>
      <c r="F9" s="105"/>
      <c r="G9" s="106"/>
      <c r="H9" s="105"/>
      <c r="I9" s="106"/>
      <c r="J9" s="105"/>
      <c r="K9" s="106"/>
      <c r="L9" s="138"/>
      <c r="M9" s="106"/>
      <c r="N9" s="105"/>
      <c r="O9" s="106"/>
      <c r="P9" s="105"/>
      <c r="Q9" s="106"/>
      <c r="R9" s="105"/>
      <c r="S9" s="106"/>
      <c r="T9" s="105"/>
      <c r="V9" s="140">
        <v>7.9000000000000008E-3</v>
      </c>
    </row>
    <row r="10" spans="2:28" ht="21.75" thickBot="1" x14ac:dyDescent="0.6">
      <c r="B10" s="182" t="s">
        <v>84</v>
      </c>
      <c r="C10" s="182"/>
      <c r="D10" s="182"/>
      <c r="E10" s="182"/>
      <c r="F10" s="182"/>
      <c r="G10" s="182"/>
      <c r="H10" s="182"/>
      <c r="I10" s="99"/>
      <c r="J10" s="98">
        <f>SUM(J9:J9)</f>
        <v>0</v>
      </c>
      <c r="K10" s="99"/>
      <c r="L10" s="98">
        <v>0.18509999999999999</v>
      </c>
      <c r="M10" s="99"/>
      <c r="N10" s="98">
        <f>SUM(N9:N9)</f>
        <v>0</v>
      </c>
      <c r="O10" s="99"/>
      <c r="P10" s="98">
        <f>SUM(P9:P9)</f>
        <v>0</v>
      </c>
      <c r="Q10" s="99"/>
      <c r="R10" s="98">
        <f>SUM(R9:R9)</f>
        <v>0</v>
      </c>
      <c r="S10" s="99"/>
      <c r="T10" s="98">
        <f>SUM(T9:T9)</f>
        <v>0</v>
      </c>
      <c r="V10" s="131">
        <v>7.7999999999999996E-3</v>
      </c>
    </row>
    <row r="11" spans="2:28" ht="21.75" thickTop="1" x14ac:dyDescent="0.55000000000000004">
      <c r="L11"/>
      <c r="V11" s="131">
        <v>6.6E-3</v>
      </c>
    </row>
    <row r="12" spans="2:28" ht="30" x14ac:dyDescent="0.75">
      <c r="J12" s="55">
        <v>11</v>
      </c>
      <c r="L12"/>
      <c r="V12" s="131">
        <v>5.1000000000000004E-3</v>
      </c>
    </row>
    <row r="13" spans="2:28" x14ac:dyDescent="0.55000000000000004">
      <c r="L13"/>
      <c r="V13" s="131">
        <v>4.1000000000000003E-3</v>
      </c>
    </row>
    <row r="14" spans="2:28" x14ac:dyDescent="0.55000000000000004">
      <c r="L14"/>
      <c r="V14" s="131">
        <v>2.7000000000000001E-3</v>
      </c>
    </row>
    <row r="15" spans="2:28" x14ac:dyDescent="0.55000000000000004">
      <c r="L15"/>
      <c r="V15" s="131">
        <v>1.6999999999999999E-3</v>
      </c>
    </row>
    <row r="16" spans="2:28" x14ac:dyDescent="0.55000000000000004">
      <c r="L16"/>
      <c r="V16" s="131">
        <v>1.4E-3</v>
      </c>
    </row>
    <row r="17" spans="12:22" x14ac:dyDescent="0.55000000000000004">
      <c r="L17"/>
      <c r="V17" s="131">
        <v>6.9999999999999999E-4</v>
      </c>
    </row>
    <row r="18" spans="12:22" x14ac:dyDescent="0.55000000000000004">
      <c r="L18"/>
      <c r="V18" s="131">
        <v>0</v>
      </c>
    </row>
    <row r="19" spans="12:22" x14ac:dyDescent="0.55000000000000004">
      <c r="L19"/>
      <c r="V19" s="131">
        <v>0</v>
      </c>
    </row>
    <row r="20" spans="12:22" x14ac:dyDescent="0.55000000000000004">
      <c r="L20"/>
      <c r="V20" s="131">
        <v>0</v>
      </c>
    </row>
    <row r="21" spans="12:22" x14ac:dyDescent="0.55000000000000004">
      <c r="L21"/>
      <c r="V21" s="131">
        <v>0</v>
      </c>
    </row>
    <row r="22" spans="12:22" x14ac:dyDescent="0.55000000000000004">
      <c r="L22"/>
      <c r="V22" s="131">
        <v>-1E-4</v>
      </c>
    </row>
    <row r="23" spans="12:22" x14ac:dyDescent="0.55000000000000004">
      <c r="L23"/>
      <c r="V23" s="131">
        <v>-1E-3</v>
      </c>
    </row>
    <row r="24" spans="12:22" x14ac:dyDescent="0.55000000000000004">
      <c r="L24"/>
      <c r="V24" s="131">
        <v>-2.8E-3</v>
      </c>
    </row>
    <row r="25" spans="12:22" x14ac:dyDescent="0.55000000000000004">
      <c r="L25"/>
      <c r="V25" s="131">
        <v>-6.1000000000000004E-3</v>
      </c>
    </row>
    <row r="26" spans="12:22" x14ac:dyDescent="0.55000000000000004">
      <c r="L26"/>
    </row>
    <row r="27" spans="12:22" x14ac:dyDescent="0.55000000000000004">
      <c r="L27" s="129"/>
      <c r="V27" s="2">
        <f>SUM(V9:V25)</f>
        <v>2.7999999999999997E-2</v>
      </c>
    </row>
  </sheetData>
  <mergeCells count="18">
    <mergeCell ref="B10:H10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61"/>
  <sheetViews>
    <sheetView rightToLeft="1" view="pageBreakPreview" topLeftCell="A14" zoomScale="70" zoomScaleNormal="55" zoomScaleSheetLayoutView="70" workbookViewId="0">
      <selection activeCell="D47" sqref="D4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4" t="s">
        <v>124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2:28" ht="30" x14ac:dyDescent="0.55000000000000004">
      <c r="B3" s="144" t="s">
        <v>48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2:28" ht="30" x14ac:dyDescent="0.55000000000000004">
      <c r="B4" s="144" t="s">
        <v>205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2:28" ht="61.5" customHeight="1" x14ac:dyDescent="0.55000000000000004"/>
    <row r="6" spans="2:28" s="2" customFormat="1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3" t="s">
        <v>1</v>
      </c>
      <c r="D8" s="144" t="s">
        <v>50</v>
      </c>
      <c r="E8" s="144" t="s">
        <v>50</v>
      </c>
      <c r="F8" s="144" t="s">
        <v>50</v>
      </c>
      <c r="G8" s="144" t="s">
        <v>50</v>
      </c>
      <c r="H8" s="144" t="s">
        <v>50</v>
      </c>
      <c r="I8" s="144" t="s">
        <v>50</v>
      </c>
      <c r="J8" s="144" t="s">
        <v>50</v>
      </c>
      <c r="L8" s="144" t="s">
        <v>51</v>
      </c>
      <c r="M8" s="144" t="s">
        <v>51</v>
      </c>
      <c r="N8" s="144" t="s">
        <v>51</v>
      </c>
      <c r="O8" s="144" t="s">
        <v>51</v>
      </c>
      <c r="P8" s="144" t="s">
        <v>51</v>
      </c>
      <c r="Q8" s="144" t="s">
        <v>51</v>
      </c>
      <c r="R8" s="144" t="s">
        <v>51</v>
      </c>
    </row>
    <row r="9" spans="2:28" ht="57" customHeight="1" x14ac:dyDescent="0.65">
      <c r="B9" s="143" t="s">
        <v>1</v>
      </c>
      <c r="D9" s="147" t="s">
        <v>5</v>
      </c>
      <c r="E9" s="53"/>
      <c r="F9" s="147" t="s">
        <v>65</v>
      </c>
      <c r="G9" s="53"/>
      <c r="H9" s="147" t="s">
        <v>66</v>
      </c>
      <c r="I9" s="53"/>
      <c r="J9" s="147" t="s">
        <v>67</v>
      </c>
      <c r="K9" s="39"/>
      <c r="L9" s="147" t="s">
        <v>5</v>
      </c>
      <c r="M9" s="53"/>
      <c r="N9" s="147" t="s">
        <v>65</v>
      </c>
      <c r="O9" s="53"/>
      <c r="P9" s="147" t="s">
        <v>66</v>
      </c>
      <c r="Q9" s="53"/>
      <c r="R9" s="183" t="s">
        <v>67</v>
      </c>
    </row>
    <row r="10" spans="2:28" ht="21.75" customHeight="1" x14ac:dyDescent="0.55000000000000004">
      <c r="B10" s="120" t="s">
        <v>181</v>
      </c>
      <c r="D10" s="95">
        <v>400000</v>
      </c>
      <c r="E10" s="6"/>
      <c r="F10" s="95">
        <v>14700011400</v>
      </c>
      <c r="G10" s="6"/>
      <c r="H10" s="95">
        <v>12815292600</v>
      </c>
      <c r="I10" s="6"/>
      <c r="J10" s="95">
        <v>1884718800</v>
      </c>
      <c r="K10" s="6"/>
      <c r="L10" s="95">
        <v>400000</v>
      </c>
      <c r="M10" s="6"/>
      <c r="N10" s="95">
        <v>14700011400</v>
      </c>
      <c r="O10" s="6"/>
      <c r="P10" s="95">
        <v>12815292600</v>
      </c>
      <c r="Q10" s="6"/>
      <c r="R10" s="95">
        <v>1884718800</v>
      </c>
      <c r="V10" s="49">
        <v>6.5500000000000003E-2</v>
      </c>
    </row>
    <row r="11" spans="2:28" ht="21.75" customHeight="1" x14ac:dyDescent="0.55000000000000004">
      <c r="B11" s="30" t="s">
        <v>179</v>
      </c>
      <c r="D11" s="96">
        <v>520000</v>
      </c>
      <c r="E11" s="6"/>
      <c r="F11" s="96">
        <v>7102288440</v>
      </c>
      <c r="G11" s="6"/>
      <c r="H11" s="96">
        <v>5716980360</v>
      </c>
      <c r="I11" s="6"/>
      <c r="J11" s="96">
        <v>1385308080</v>
      </c>
      <c r="K11" s="6"/>
      <c r="L11" s="96">
        <v>520000</v>
      </c>
      <c r="M11" s="6"/>
      <c r="N11" s="96">
        <v>7102288440</v>
      </c>
      <c r="O11" s="6"/>
      <c r="P11" s="96">
        <v>5716980360</v>
      </c>
      <c r="Q11" s="6"/>
      <c r="R11" s="96">
        <v>1385308080</v>
      </c>
      <c r="V11" s="49">
        <v>5.4600000000000003E-2</v>
      </c>
    </row>
    <row r="12" spans="2:28" ht="21.75" customHeight="1" x14ac:dyDescent="0.55000000000000004">
      <c r="B12" s="30" t="s">
        <v>208</v>
      </c>
      <c r="D12" s="96">
        <v>509000</v>
      </c>
      <c r="E12" s="6"/>
      <c r="F12" s="96">
        <v>13610632005</v>
      </c>
      <c r="G12" s="6"/>
      <c r="H12" s="96">
        <v>12303484363</v>
      </c>
      <c r="I12" s="6"/>
      <c r="J12" s="96">
        <v>1307147642</v>
      </c>
      <c r="K12" s="6"/>
      <c r="L12" s="96">
        <v>509000</v>
      </c>
      <c r="M12" s="6"/>
      <c r="N12" s="96">
        <v>13610632005</v>
      </c>
      <c r="O12" s="6"/>
      <c r="P12" s="96">
        <v>12303484363</v>
      </c>
      <c r="Q12" s="6"/>
      <c r="R12" s="96">
        <v>1307147642</v>
      </c>
      <c r="V12" s="49">
        <v>5.3400000000000003E-2</v>
      </c>
    </row>
    <row r="13" spans="2:28" ht="21.75" customHeight="1" x14ac:dyDescent="0.55000000000000004">
      <c r="B13" s="30" t="s">
        <v>156</v>
      </c>
      <c r="D13" s="96">
        <v>106000</v>
      </c>
      <c r="E13" s="6"/>
      <c r="F13" s="96">
        <v>8799390243</v>
      </c>
      <c r="G13" s="6"/>
      <c r="H13" s="96">
        <v>7659294417</v>
      </c>
      <c r="I13" s="6"/>
      <c r="J13" s="96">
        <v>1140095826</v>
      </c>
      <c r="K13" s="6"/>
      <c r="L13" s="96">
        <v>106000</v>
      </c>
      <c r="M13" s="6"/>
      <c r="N13" s="96">
        <v>8799390243</v>
      </c>
      <c r="O13" s="6"/>
      <c r="P13" s="96">
        <v>7659294417</v>
      </c>
      <c r="Q13" s="6"/>
      <c r="R13" s="96">
        <v>1140095826</v>
      </c>
      <c r="V13" s="49">
        <v>4.36E-2</v>
      </c>
    </row>
    <row r="14" spans="2:28" ht="21.75" customHeight="1" x14ac:dyDescent="0.55000000000000004">
      <c r="B14" s="30" t="s">
        <v>183</v>
      </c>
      <c r="D14" s="96">
        <v>84100</v>
      </c>
      <c r="E14" s="6"/>
      <c r="F14" s="96">
        <v>45910277253</v>
      </c>
      <c r="G14" s="6"/>
      <c r="H14" s="96">
        <v>44820551076</v>
      </c>
      <c r="I14" s="6"/>
      <c r="J14" s="96">
        <v>1089726177</v>
      </c>
      <c r="K14" s="6"/>
      <c r="L14" s="96">
        <v>84100</v>
      </c>
      <c r="M14" s="6"/>
      <c r="N14" s="96">
        <v>45910277253</v>
      </c>
      <c r="O14" s="6"/>
      <c r="P14" s="96">
        <v>44820551076</v>
      </c>
      <c r="Q14" s="6"/>
      <c r="R14" s="96">
        <v>1089726177</v>
      </c>
      <c r="V14" s="49">
        <v>2.8000000000000001E-2</v>
      </c>
    </row>
    <row r="15" spans="2:28" ht="21.75" customHeight="1" x14ac:dyDescent="0.55000000000000004">
      <c r="B15" s="30" t="s">
        <v>197</v>
      </c>
      <c r="D15" s="96">
        <v>310000</v>
      </c>
      <c r="E15" s="6"/>
      <c r="F15" s="96">
        <v>7364916450</v>
      </c>
      <c r="G15" s="6"/>
      <c r="H15" s="96">
        <v>6425042175</v>
      </c>
      <c r="I15" s="6"/>
      <c r="J15" s="96">
        <v>939874275</v>
      </c>
      <c r="K15" s="6"/>
      <c r="L15" s="96">
        <v>310000</v>
      </c>
      <c r="M15" s="6"/>
      <c r="N15" s="96">
        <v>7364916450</v>
      </c>
      <c r="O15" s="6"/>
      <c r="P15" s="96">
        <v>6425042175</v>
      </c>
      <c r="Q15" s="6"/>
      <c r="R15" s="96">
        <v>939874275</v>
      </c>
      <c r="V15" s="49">
        <v>2.2200000000000001E-2</v>
      </c>
    </row>
    <row r="16" spans="2:28" ht="21.75" customHeight="1" x14ac:dyDescent="0.55000000000000004">
      <c r="B16" s="30" t="s">
        <v>198</v>
      </c>
      <c r="D16" s="96">
        <v>500000</v>
      </c>
      <c r="E16" s="6"/>
      <c r="F16" s="96">
        <v>4582570500</v>
      </c>
      <c r="G16" s="6"/>
      <c r="H16" s="96">
        <v>3653133750</v>
      </c>
      <c r="I16" s="6"/>
      <c r="J16" s="96">
        <v>929436750</v>
      </c>
      <c r="K16" s="6"/>
      <c r="L16" s="96">
        <v>500000</v>
      </c>
      <c r="M16" s="6"/>
      <c r="N16" s="96">
        <v>4582570500</v>
      </c>
      <c r="O16" s="6"/>
      <c r="P16" s="96">
        <v>3653133750</v>
      </c>
      <c r="Q16" s="6"/>
      <c r="R16" s="96">
        <v>929436750</v>
      </c>
      <c r="V16" s="49">
        <v>1.9199999999999998E-2</v>
      </c>
    </row>
    <row r="17" spans="2:52" ht="21.75" customHeight="1" x14ac:dyDescent="0.55000000000000004">
      <c r="B17" s="30" t="s">
        <v>152</v>
      </c>
      <c r="D17" s="96">
        <v>36434</v>
      </c>
      <c r="E17" s="6"/>
      <c r="F17" s="96">
        <v>3531178725</v>
      </c>
      <c r="G17" s="6"/>
      <c r="H17" s="96">
        <v>2920918607</v>
      </c>
      <c r="I17" s="6"/>
      <c r="J17" s="96">
        <v>610260118</v>
      </c>
      <c r="K17" s="6"/>
      <c r="L17" s="96">
        <v>36434</v>
      </c>
      <c r="M17" s="6"/>
      <c r="N17" s="96">
        <v>3531178725</v>
      </c>
      <c r="O17" s="6"/>
      <c r="P17" s="96">
        <v>2920918607</v>
      </c>
      <c r="Q17" s="6"/>
      <c r="R17" s="96">
        <v>610260118</v>
      </c>
      <c r="V17" s="49">
        <v>1.38E-2</v>
      </c>
    </row>
    <row r="18" spans="2:52" ht="21.75" customHeight="1" x14ac:dyDescent="0.55000000000000004">
      <c r="B18" s="30" t="s">
        <v>182</v>
      </c>
      <c r="D18" s="96">
        <v>93666</v>
      </c>
      <c r="E18" s="6"/>
      <c r="F18" s="96">
        <v>1385457267</v>
      </c>
      <c r="G18" s="6"/>
      <c r="H18" s="96">
        <v>897567743</v>
      </c>
      <c r="I18" s="6"/>
      <c r="J18" s="96">
        <v>487889524</v>
      </c>
      <c r="K18" s="6"/>
      <c r="L18" s="96">
        <v>93666</v>
      </c>
      <c r="M18" s="6"/>
      <c r="N18" s="96">
        <v>1385457267</v>
      </c>
      <c r="O18" s="6"/>
      <c r="P18" s="96">
        <v>897567743</v>
      </c>
      <c r="Q18" s="6"/>
      <c r="R18" s="96">
        <v>487889524</v>
      </c>
      <c r="V18" s="49">
        <v>1.32E-2</v>
      </c>
    </row>
    <row r="19" spans="2:52" ht="21.75" customHeight="1" x14ac:dyDescent="0.55000000000000004">
      <c r="B19" s="30" t="s">
        <v>14</v>
      </c>
      <c r="D19" s="96">
        <v>1132075</v>
      </c>
      <c r="E19" s="6"/>
      <c r="F19" s="96">
        <v>7100890060</v>
      </c>
      <c r="G19" s="6"/>
      <c r="H19" s="96">
        <v>6628247615</v>
      </c>
      <c r="I19" s="6"/>
      <c r="J19" s="96">
        <v>472642445</v>
      </c>
      <c r="K19" s="6"/>
      <c r="L19" s="96">
        <v>1132075</v>
      </c>
      <c r="M19" s="6"/>
      <c r="N19" s="96">
        <v>7100890060</v>
      </c>
      <c r="O19" s="6"/>
      <c r="P19" s="96">
        <v>6628247615</v>
      </c>
      <c r="Q19" s="6"/>
      <c r="R19" s="96">
        <v>472642445</v>
      </c>
      <c r="V19" s="49">
        <v>1.21E-2</v>
      </c>
    </row>
    <row r="20" spans="2:52" ht="21.75" customHeight="1" x14ac:dyDescent="0.55000000000000004">
      <c r="B20" s="30" t="s">
        <v>154</v>
      </c>
      <c r="D20" s="96">
        <v>80706</v>
      </c>
      <c r="E20" s="6"/>
      <c r="F20" s="96">
        <v>1301262464</v>
      </c>
      <c r="G20" s="6"/>
      <c r="H20" s="96">
        <v>1095082160</v>
      </c>
      <c r="I20" s="6"/>
      <c r="J20" s="96">
        <v>206180304</v>
      </c>
      <c r="K20" s="6"/>
      <c r="L20" s="96">
        <v>80706</v>
      </c>
      <c r="M20" s="6"/>
      <c r="N20" s="96">
        <v>1301262464</v>
      </c>
      <c r="O20" s="6"/>
      <c r="P20" s="96">
        <v>1095082160</v>
      </c>
      <c r="Q20" s="6"/>
      <c r="R20" s="96">
        <v>206180304</v>
      </c>
      <c r="V20" s="49">
        <v>1.14E-2</v>
      </c>
    </row>
    <row r="21" spans="2:52" ht="21.75" customHeight="1" x14ac:dyDescent="0.55000000000000004">
      <c r="B21" s="30" t="s">
        <v>196</v>
      </c>
      <c r="D21" s="96">
        <v>41000</v>
      </c>
      <c r="E21" s="6"/>
      <c r="F21" s="96">
        <v>7792556760</v>
      </c>
      <c r="G21" s="6"/>
      <c r="H21" s="96">
        <v>7601003325</v>
      </c>
      <c r="I21" s="6"/>
      <c r="J21" s="96">
        <v>191553435</v>
      </c>
      <c r="K21" s="6"/>
      <c r="L21" s="96">
        <v>41000</v>
      </c>
      <c r="M21" s="6"/>
      <c r="N21" s="96">
        <v>7792556760</v>
      </c>
      <c r="O21" s="6"/>
      <c r="P21" s="96">
        <v>7601003325</v>
      </c>
      <c r="Q21" s="6"/>
      <c r="R21" s="96">
        <v>191553435</v>
      </c>
      <c r="V21" s="49">
        <v>8.8999999999999999E-3</v>
      </c>
    </row>
    <row r="22" spans="2:52" ht="21.75" customHeight="1" x14ac:dyDescent="0.55000000000000004">
      <c r="B22" s="30" t="s">
        <v>103</v>
      </c>
      <c r="D22" s="96">
        <v>1700</v>
      </c>
      <c r="E22" s="6"/>
      <c r="F22" s="96">
        <v>1166634509</v>
      </c>
      <c r="G22" s="6"/>
      <c r="H22" s="96">
        <v>1144618026</v>
      </c>
      <c r="I22" s="6"/>
      <c r="J22" s="96">
        <v>22016483</v>
      </c>
      <c r="K22" s="6"/>
      <c r="L22" s="96">
        <v>1700</v>
      </c>
      <c r="M22" s="6"/>
      <c r="N22" s="96">
        <v>1166634509</v>
      </c>
      <c r="O22" s="6"/>
      <c r="P22" s="96">
        <v>1144618026</v>
      </c>
      <c r="Q22" s="6"/>
      <c r="R22" s="96">
        <v>22016483</v>
      </c>
      <c r="V22" s="49">
        <v>8.3999999999999995E-3</v>
      </c>
    </row>
    <row r="23" spans="2:52" ht="21.75" customHeight="1" x14ac:dyDescent="0.55000000000000004">
      <c r="B23" s="30" t="s">
        <v>199</v>
      </c>
      <c r="D23" s="96">
        <v>940</v>
      </c>
      <c r="E23" s="6"/>
      <c r="F23" s="96">
        <v>27135179</v>
      </c>
      <c r="G23" s="6"/>
      <c r="H23" s="96">
        <v>16753917</v>
      </c>
      <c r="I23" s="6"/>
      <c r="J23" s="96">
        <v>10381262</v>
      </c>
      <c r="K23" s="6"/>
      <c r="L23" s="96">
        <v>940</v>
      </c>
      <c r="M23" s="6"/>
      <c r="N23" s="96">
        <v>27135179</v>
      </c>
      <c r="O23" s="6"/>
      <c r="P23" s="96">
        <v>16753917</v>
      </c>
      <c r="Q23" s="6"/>
      <c r="R23" s="96">
        <v>10381262</v>
      </c>
      <c r="V23" s="49">
        <v>7.9000000000000008E-3</v>
      </c>
    </row>
    <row r="24" spans="2:52" ht="21.75" customHeight="1" x14ac:dyDescent="0.55000000000000004">
      <c r="B24" s="30" t="s">
        <v>219</v>
      </c>
      <c r="D24" s="96">
        <v>1000</v>
      </c>
      <c r="E24" s="6"/>
      <c r="F24" s="96">
        <v>904665999</v>
      </c>
      <c r="G24" s="6"/>
      <c r="H24" s="96">
        <v>894783145</v>
      </c>
      <c r="I24" s="6"/>
      <c r="J24" s="96">
        <v>9882854</v>
      </c>
      <c r="K24" s="6"/>
      <c r="L24" s="96">
        <v>1000</v>
      </c>
      <c r="M24" s="6"/>
      <c r="N24" s="96">
        <v>904665999</v>
      </c>
      <c r="O24" s="6"/>
      <c r="P24" s="96">
        <v>894783145</v>
      </c>
      <c r="Q24" s="6"/>
      <c r="R24" s="96">
        <v>9882854</v>
      </c>
      <c r="V24" s="49">
        <v>7.7999999999999996E-3</v>
      </c>
    </row>
    <row r="25" spans="2:52" ht="21.75" customHeight="1" x14ac:dyDescent="0.55000000000000004">
      <c r="B25" s="30" t="s">
        <v>98</v>
      </c>
      <c r="D25" s="96">
        <v>1400</v>
      </c>
      <c r="E25" s="6"/>
      <c r="F25" s="96">
        <v>973719481</v>
      </c>
      <c r="G25" s="6"/>
      <c r="H25" s="96">
        <v>964398754</v>
      </c>
      <c r="I25" s="6"/>
      <c r="J25" s="96">
        <v>9320727</v>
      </c>
      <c r="K25" s="6"/>
      <c r="L25" s="96">
        <v>1400</v>
      </c>
      <c r="M25" s="6"/>
      <c r="N25" s="96">
        <v>973719481</v>
      </c>
      <c r="O25" s="6"/>
      <c r="P25" s="96">
        <v>964398754</v>
      </c>
      <c r="Q25" s="6"/>
      <c r="R25" s="96">
        <v>9320727</v>
      </c>
      <c r="V25" s="49">
        <v>6.6E-3</v>
      </c>
    </row>
    <row r="26" spans="2:52" ht="21.75" customHeight="1" x14ac:dyDescent="0.55000000000000004">
      <c r="B26" s="30" t="s">
        <v>172</v>
      </c>
      <c r="D26" s="96">
        <v>500</v>
      </c>
      <c r="E26" s="6"/>
      <c r="F26" s="96">
        <v>333049623</v>
      </c>
      <c r="G26" s="6"/>
      <c r="H26" s="96">
        <v>326189109</v>
      </c>
      <c r="I26" s="6"/>
      <c r="J26" s="96">
        <v>6860514</v>
      </c>
      <c r="K26" s="6"/>
      <c r="L26" s="96">
        <v>500</v>
      </c>
      <c r="M26" s="6"/>
      <c r="N26" s="96">
        <v>333049623</v>
      </c>
      <c r="O26" s="6"/>
      <c r="P26" s="96">
        <v>326189109</v>
      </c>
      <c r="Q26" s="6"/>
      <c r="R26" s="96">
        <v>6860514</v>
      </c>
      <c r="V26" s="49">
        <v>5.1000000000000004E-3</v>
      </c>
    </row>
    <row r="27" spans="2:52" ht="21.75" customHeight="1" x14ac:dyDescent="0.55000000000000004">
      <c r="B27" s="30" t="s">
        <v>223</v>
      </c>
      <c r="D27" s="96">
        <v>200</v>
      </c>
      <c r="E27" s="6"/>
      <c r="F27" s="96">
        <v>172968643</v>
      </c>
      <c r="G27" s="6"/>
      <c r="H27" s="96">
        <v>172024168</v>
      </c>
      <c r="I27" s="6"/>
      <c r="J27" s="96">
        <v>944475</v>
      </c>
      <c r="K27" s="6"/>
      <c r="L27" s="96">
        <v>200</v>
      </c>
      <c r="M27" s="6"/>
      <c r="N27" s="96">
        <v>172968643</v>
      </c>
      <c r="O27" s="6"/>
      <c r="P27" s="96">
        <v>172024168</v>
      </c>
      <c r="Q27" s="6"/>
      <c r="R27" s="96">
        <v>944475</v>
      </c>
      <c r="V27" s="49">
        <v>4.1000000000000003E-3</v>
      </c>
    </row>
    <row r="28" spans="2:52" ht="21.75" customHeight="1" x14ac:dyDescent="0.55000000000000004">
      <c r="B28" s="30" t="s">
        <v>13</v>
      </c>
      <c r="D28" s="96">
        <v>933</v>
      </c>
      <c r="E28" s="6"/>
      <c r="F28" s="96">
        <v>6557061</v>
      </c>
      <c r="G28" s="6"/>
      <c r="H28" s="96">
        <v>5796554</v>
      </c>
      <c r="I28" s="6"/>
      <c r="J28" s="96">
        <v>760507</v>
      </c>
      <c r="K28" s="6"/>
      <c r="L28" s="96">
        <v>933</v>
      </c>
      <c r="M28" s="6"/>
      <c r="N28" s="96">
        <v>6557061</v>
      </c>
      <c r="O28" s="6"/>
      <c r="P28" s="96">
        <v>5796554</v>
      </c>
      <c r="Q28" s="6"/>
      <c r="R28" s="96">
        <v>760507</v>
      </c>
      <c r="V28" s="49">
        <v>2.7000000000000001E-3</v>
      </c>
    </row>
    <row r="29" spans="2:52" ht="21.75" customHeight="1" x14ac:dyDescent="0.55000000000000004">
      <c r="B29" s="30" t="s">
        <v>153</v>
      </c>
      <c r="D29" s="96">
        <v>1</v>
      </c>
      <c r="E29" s="6"/>
      <c r="F29" s="96">
        <v>13012</v>
      </c>
      <c r="G29" s="6"/>
      <c r="H29" s="96">
        <v>9701</v>
      </c>
      <c r="I29" s="6"/>
      <c r="J29" s="96">
        <v>3311</v>
      </c>
      <c r="K29" s="6"/>
      <c r="L29" s="96">
        <v>1</v>
      </c>
      <c r="M29" s="6"/>
      <c r="N29" s="96">
        <v>13012</v>
      </c>
      <c r="O29" s="6"/>
      <c r="P29" s="96">
        <v>9701</v>
      </c>
      <c r="Q29" s="6"/>
      <c r="R29" s="96">
        <v>3311</v>
      </c>
      <c r="V29" s="49">
        <v>1.6999999999999999E-3</v>
      </c>
    </row>
    <row r="30" spans="2:52" ht="21.75" customHeight="1" x14ac:dyDescent="0.55000000000000004">
      <c r="B30" s="30" t="s">
        <v>155</v>
      </c>
      <c r="D30" s="96">
        <v>469</v>
      </c>
      <c r="E30" s="6"/>
      <c r="F30" s="96">
        <v>1844790</v>
      </c>
      <c r="G30" s="6"/>
      <c r="H30" s="96">
        <v>1844790</v>
      </c>
      <c r="I30" s="6"/>
      <c r="J30" s="96">
        <v>0</v>
      </c>
      <c r="K30" s="6"/>
      <c r="L30" s="96">
        <v>469</v>
      </c>
      <c r="M30" s="6"/>
      <c r="N30" s="96">
        <v>1844790</v>
      </c>
      <c r="O30" s="6"/>
      <c r="P30" s="96">
        <v>1844790</v>
      </c>
      <c r="Q30" s="6"/>
      <c r="R30" s="96">
        <v>0</v>
      </c>
      <c r="V30" s="49">
        <v>1.4E-3</v>
      </c>
    </row>
    <row r="31" spans="2:52" ht="21.75" customHeight="1" x14ac:dyDescent="0.55000000000000004">
      <c r="B31" s="30" t="s">
        <v>162</v>
      </c>
      <c r="D31" s="96">
        <v>7200</v>
      </c>
      <c r="E31" s="6"/>
      <c r="F31" s="96">
        <v>6478825500</v>
      </c>
      <c r="G31" s="6"/>
      <c r="H31" s="96">
        <v>6478825500</v>
      </c>
      <c r="I31" s="6"/>
      <c r="J31" s="96">
        <v>0</v>
      </c>
      <c r="K31" s="6"/>
      <c r="L31" s="96">
        <v>7200</v>
      </c>
      <c r="M31" s="6"/>
      <c r="N31" s="96">
        <v>6478825500</v>
      </c>
      <c r="O31" s="6"/>
      <c r="P31" s="96">
        <v>6478825500</v>
      </c>
      <c r="Q31" s="6"/>
      <c r="R31" s="96">
        <v>0</v>
      </c>
      <c r="V31" s="49">
        <v>6.9999999999999999E-4</v>
      </c>
      <c r="AJ31" s="30"/>
      <c r="AL31" s="96"/>
      <c r="AM31" s="6"/>
      <c r="AN31" s="96"/>
      <c r="AO31" s="6"/>
      <c r="AP31" s="96"/>
      <c r="AQ31" s="6"/>
      <c r="AR31" s="96"/>
      <c r="AS31" s="6"/>
      <c r="AT31" s="96"/>
      <c r="AU31" s="6"/>
      <c r="AV31" s="96"/>
      <c r="AW31" s="6"/>
      <c r="AX31" s="96"/>
      <c r="AY31" s="6"/>
      <c r="AZ31" s="96"/>
    </row>
    <row r="32" spans="2:52" ht="21.75" customHeight="1" x14ac:dyDescent="0.55000000000000004">
      <c r="B32" s="30" t="s">
        <v>160</v>
      </c>
      <c r="D32" s="96">
        <v>600</v>
      </c>
      <c r="E32" s="6"/>
      <c r="F32" s="96">
        <v>591888700</v>
      </c>
      <c r="G32" s="6"/>
      <c r="H32" s="96">
        <v>591888700</v>
      </c>
      <c r="I32" s="6"/>
      <c r="J32" s="96">
        <v>0</v>
      </c>
      <c r="K32" s="6"/>
      <c r="L32" s="96">
        <v>600</v>
      </c>
      <c r="M32" s="6"/>
      <c r="N32" s="96">
        <v>591888700</v>
      </c>
      <c r="O32" s="6"/>
      <c r="P32" s="96">
        <v>591888700</v>
      </c>
      <c r="Q32" s="6"/>
      <c r="R32" s="96">
        <v>0</v>
      </c>
      <c r="V32" s="49">
        <v>0</v>
      </c>
      <c r="AJ32" s="30"/>
      <c r="AL32" s="96"/>
      <c r="AM32" s="6"/>
      <c r="AN32" s="96"/>
      <c r="AO32" s="6"/>
      <c r="AP32" s="96"/>
      <c r="AQ32" s="6"/>
      <c r="AR32" s="96"/>
      <c r="AS32" s="6"/>
      <c r="AT32" s="96"/>
      <c r="AU32" s="6"/>
      <c r="AV32" s="96"/>
      <c r="AW32" s="6"/>
      <c r="AX32" s="96"/>
      <c r="AY32" s="6"/>
      <c r="AZ32" s="96"/>
    </row>
    <row r="33" spans="2:52" ht="21.75" customHeight="1" x14ac:dyDescent="0.55000000000000004">
      <c r="B33" s="30" t="s">
        <v>207</v>
      </c>
      <c r="D33" s="96">
        <v>492596</v>
      </c>
      <c r="E33" s="6"/>
      <c r="F33" s="96">
        <v>4367812279</v>
      </c>
      <c r="G33" s="6"/>
      <c r="H33" s="96">
        <v>4460948940</v>
      </c>
      <c r="I33" s="6"/>
      <c r="J33" s="96">
        <v>-93136660</v>
      </c>
      <c r="K33" s="6"/>
      <c r="L33" s="96">
        <v>492596</v>
      </c>
      <c r="M33" s="6"/>
      <c r="N33" s="96">
        <v>4367812279</v>
      </c>
      <c r="O33" s="6"/>
      <c r="P33" s="96">
        <v>4460948940</v>
      </c>
      <c r="Q33" s="6"/>
      <c r="R33" s="96">
        <v>-93136660</v>
      </c>
      <c r="V33" s="49"/>
      <c r="AJ33" s="30"/>
      <c r="AL33" s="96"/>
      <c r="AM33" s="6"/>
      <c r="AN33" s="96"/>
      <c r="AO33" s="6"/>
      <c r="AP33" s="96"/>
      <c r="AQ33" s="6"/>
      <c r="AR33" s="96"/>
      <c r="AS33" s="6"/>
      <c r="AT33" s="96"/>
      <c r="AU33" s="6"/>
      <c r="AV33" s="96"/>
      <c r="AW33" s="6"/>
      <c r="AX33" s="96"/>
      <c r="AY33" s="6"/>
      <c r="AZ33" s="96"/>
    </row>
    <row r="34" spans="2:52" ht="21.75" customHeight="1" x14ac:dyDescent="0.55000000000000004">
      <c r="B34" s="30" t="s">
        <v>151</v>
      </c>
      <c r="D34" s="96">
        <v>4000</v>
      </c>
      <c r="E34" s="6"/>
      <c r="F34" s="96">
        <v>2399565000</v>
      </c>
      <c r="G34" s="6"/>
      <c r="H34" s="96">
        <v>2576372947</v>
      </c>
      <c r="I34" s="6"/>
      <c r="J34" s="96">
        <v>-176807947</v>
      </c>
      <c r="K34" s="6"/>
      <c r="L34" s="96">
        <v>4000</v>
      </c>
      <c r="M34" s="6"/>
      <c r="N34" s="96">
        <v>2399565000</v>
      </c>
      <c r="O34" s="6"/>
      <c r="P34" s="96">
        <v>2576372947</v>
      </c>
      <c r="Q34" s="6"/>
      <c r="R34" s="96">
        <v>-176807947</v>
      </c>
      <c r="V34" s="49"/>
      <c r="AJ34" s="30"/>
      <c r="AL34" s="96"/>
      <c r="AM34" s="6"/>
      <c r="AN34" s="96"/>
      <c r="AO34" s="6"/>
      <c r="AP34" s="96"/>
      <c r="AQ34" s="6"/>
      <c r="AR34" s="96"/>
      <c r="AS34" s="6"/>
      <c r="AT34" s="96"/>
      <c r="AU34" s="6"/>
      <c r="AV34" s="96"/>
      <c r="AW34" s="6"/>
      <c r="AX34" s="96"/>
      <c r="AY34" s="6"/>
      <c r="AZ34" s="96"/>
    </row>
    <row r="35" spans="2:52" ht="21.75" customHeight="1" x14ac:dyDescent="0.55000000000000004">
      <c r="B35" s="30" t="s">
        <v>189</v>
      </c>
      <c r="D35" s="96">
        <v>5000</v>
      </c>
      <c r="E35" s="6"/>
      <c r="F35" s="96">
        <v>3949284062</v>
      </c>
      <c r="G35" s="6"/>
      <c r="H35" s="96">
        <v>4227403644</v>
      </c>
      <c r="I35" s="6"/>
      <c r="J35" s="96">
        <v>-278119581</v>
      </c>
      <c r="K35" s="6"/>
      <c r="L35" s="96">
        <v>5000</v>
      </c>
      <c r="M35" s="6"/>
      <c r="N35" s="96">
        <v>3949284062</v>
      </c>
      <c r="O35" s="6"/>
      <c r="P35" s="96">
        <v>4227403644</v>
      </c>
      <c r="Q35" s="6"/>
      <c r="R35" s="96">
        <v>-278119581</v>
      </c>
      <c r="V35" s="49"/>
      <c r="AJ35" s="30"/>
      <c r="AL35" s="96"/>
      <c r="AM35" s="6"/>
      <c r="AN35" s="96"/>
      <c r="AO35" s="6"/>
      <c r="AP35" s="96"/>
      <c r="AQ35" s="6"/>
      <c r="AR35" s="96"/>
      <c r="AS35" s="6"/>
      <c r="AT35" s="96"/>
      <c r="AU35" s="6"/>
      <c r="AV35" s="96"/>
      <c r="AW35" s="6"/>
      <c r="AX35" s="96"/>
      <c r="AY35" s="6"/>
      <c r="AZ35" s="96"/>
    </row>
    <row r="36" spans="2:52" ht="21.75" customHeight="1" x14ac:dyDescent="0.55000000000000004">
      <c r="B36" s="30" t="s">
        <v>104</v>
      </c>
      <c r="D36" s="96">
        <v>8000</v>
      </c>
      <c r="E36" s="6"/>
      <c r="F36" s="96">
        <v>7278680500</v>
      </c>
      <c r="G36" s="6"/>
      <c r="H36" s="96">
        <v>7598622500</v>
      </c>
      <c r="I36" s="6"/>
      <c r="J36" s="96">
        <v>-319942000</v>
      </c>
      <c r="K36" s="6"/>
      <c r="L36" s="96">
        <v>8000</v>
      </c>
      <c r="M36" s="6"/>
      <c r="N36" s="96">
        <v>7278680500</v>
      </c>
      <c r="O36" s="6"/>
      <c r="P36" s="96">
        <v>7598622500</v>
      </c>
      <c r="Q36" s="6"/>
      <c r="R36" s="96">
        <v>-319942000</v>
      </c>
      <c r="V36" s="49"/>
      <c r="AJ36" s="30"/>
      <c r="AL36" s="96"/>
      <c r="AM36" s="6"/>
      <c r="AN36" s="96"/>
      <c r="AO36" s="6"/>
      <c r="AP36" s="96"/>
      <c r="AQ36" s="6"/>
      <c r="AR36" s="96"/>
      <c r="AS36" s="6"/>
      <c r="AT36" s="96"/>
      <c r="AU36" s="6"/>
      <c r="AV36" s="96"/>
      <c r="AW36" s="6"/>
      <c r="AX36" s="96"/>
      <c r="AY36" s="6"/>
      <c r="AZ36" s="96"/>
    </row>
    <row r="37" spans="2:52" ht="21.75" customHeight="1" x14ac:dyDescent="0.55000000000000004">
      <c r="B37" s="30" t="s">
        <v>186</v>
      </c>
      <c r="D37" s="96">
        <v>22800</v>
      </c>
      <c r="E37" s="6"/>
      <c r="F37" s="96">
        <v>12081809775</v>
      </c>
      <c r="G37" s="6"/>
      <c r="H37" s="96">
        <v>12442289915</v>
      </c>
      <c r="I37" s="6"/>
      <c r="J37" s="96">
        <v>-360480140</v>
      </c>
      <c r="K37" s="6"/>
      <c r="L37" s="96">
        <v>22800</v>
      </c>
      <c r="M37" s="6"/>
      <c r="N37" s="96">
        <v>12081809775</v>
      </c>
      <c r="O37" s="6"/>
      <c r="P37" s="96">
        <v>12442289915</v>
      </c>
      <c r="Q37" s="6"/>
      <c r="R37" s="96">
        <v>-360480140</v>
      </c>
      <c r="V37" s="49"/>
      <c r="AJ37" s="30"/>
      <c r="AL37" s="96"/>
      <c r="AM37" s="6"/>
      <c r="AN37" s="96"/>
      <c r="AO37" s="6"/>
      <c r="AP37" s="96"/>
      <c r="AQ37" s="6"/>
      <c r="AR37" s="96"/>
      <c r="AS37" s="6"/>
      <c r="AT37" s="96"/>
      <c r="AU37" s="6"/>
      <c r="AV37" s="96"/>
      <c r="AW37" s="6"/>
      <c r="AX37" s="96"/>
      <c r="AY37" s="6"/>
      <c r="AZ37" s="96"/>
    </row>
    <row r="38" spans="2:52" ht="21.75" customHeight="1" x14ac:dyDescent="0.55000000000000004">
      <c r="B38" s="30" t="s">
        <v>215</v>
      </c>
      <c r="D38" s="96">
        <v>5000</v>
      </c>
      <c r="E38" s="6"/>
      <c r="F38" s="96">
        <v>3999275000</v>
      </c>
      <c r="G38" s="6"/>
      <c r="H38" s="96">
        <v>4375292877</v>
      </c>
      <c r="I38" s="6"/>
      <c r="J38" s="96">
        <v>-376017877</v>
      </c>
      <c r="K38" s="6"/>
      <c r="L38" s="96">
        <v>5000</v>
      </c>
      <c r="M38" s="6"/>
      <c r="N38" s="96">
        <v>3999275000</v>
      </c>
      <c r="O38" s="6"/>
      <c r="P38" s="96">
        <v>4375292877</v>
      </c>
      <c r="Q38" s="6"/>
      <c r="R38" s="96">
        <v>-376017877</v>
      </c>
      <c r="V38" s="49">
        <v>0</v>
      </c>
      <c r="AJ38" s="30"/>
      <c r="AL38" s="96"/>
      <c r="AM38" s="6"/>
      <c r="AN38" s="96"/>
      <c r="AO38" s="6"/>
      <c r="AP38" s="96"/>
      <c r="AQ38" s="6"/>
      <c r="AR38" s="96"/>
      <c r="AS38" s="6"/>
      <c r="AT38" s="96"/>
      <c r="AU38" s="6"/>
      <c r="AV38" s="96"/>
      <c r="AW38" s="6"/>
      <c r="AX38" s="96"/>
      <c r="AY38" s="6"/>
      <c r="AZ38" s="96"/>
    </row>
    <row r="39" spans="2:52" ht="21.75" customHeight="1" x14ac:dyDescent="0.55000000000000004">
      <c r="B39" s="30" t="s">
        <v>101</v>
      </c>
      <c r="D39" s="96">
        <v>9810</v>
      </c>
      <c r="E39" s="6"/>
      <c r="F39" s="96">
        <v>6238029152</v>
      </c>
      <c r="G39" s="6"/>
      <c r="H39" s="96">
        <v>6724098239</v>
      </c>
      <c r="I39" s="6"/>
      <c r="J39" s="96">
        <v>-486069086</v>
      </c>
      <c r="K39" s="6"/>
      <c r="L39" s="96">
        <v>9810</v>
      </c>
      <c r="M39" s="6"/>
      <c r="N39" s="96">
        <v>6238029152</v>
      </c>
      <c r="O39" s="6"/>
      <c r="P39" s="96">
        <v>6724098239</v>
      </c>
      <c r="Q39" s="6"/>
      <c r="R39" s="96">
        <v>-486069086</v>
      </c>
      <c r="V39" s="49"/>
      <c r="AJ39" s="30"/>
      <c r="AL39" s="96"/>
      <c r="AM39" s="6"/>
      <c r="AN39" s="96"/>
      <c r="AO39" s="6"/>
      <c r="AP39" s="96"/>
      <c r="AQ39" s="6"/>
      <c r="AR39" s="96"/>
      <c r="AS39" s="6"/>
      <c r="AT39" s="96"/>
      <c r="AU39" s="6"/>
      <c r="AV39" s="96"/>
      <c r="AW39" s="6"/>
      <c r="AX39" s="96"/>
      <c r="AY39" s="6"/>
      <c r="AZ39" s="96"/>
    </row>
    <row r="40" spans="2:52" ht="21.75" customHeight="1" x14ac:dyDescent="0.55000000000000004">
      <c r="B40" s="30" t="s">
        <v>200</v>
      </c>
      <c r="D40" s="96">
        <v>6600</v>
      </c>
      <c r="E40" s="6"/>
      <c r="F40" s="96">
        <v>5477007112</v>
      </c>
      <c r="G40" s="6"/>
      <c r="H40" s="96">
        <v>5996990494</v>
      </c>
      <c r="I40" s="6"/>
      <c r="J40" s="96">
        <v>-519983381</v>
      </c>
      <c r="K40" s="6"/>
      <c r="L40" s="96">
        <v>6600</v>
      </c>
      <c r="M40" s="6"/>
      <c r="N40" s="96">
        <v>5477007112</v>
      </c>
      <c r="O40" s="6"/>
      <c r="P40" s="96">
        <v>5996990494</v>
      </c>
      <c r="Q40" s="6"/>
      <c r="R40" s="96">
        <v>-519983381</v>
      </c>
      <c r="V40" s="49"/>
      <c r="AJ40" s="30"/>
      <c r="AL40" s="96"/>
      <c r="AM40" s="6"/>
      <c r="AN40" s="96"/>
      <c r="AO40" s="6"/>
      <c r="AP40" s="96"/>
      <c r="AQ40" s="6"/>
      <c r="AR40" s="96"/>
      <c r="AS40" s="6"/>
      <c r="AT40" s="96"/>
      <c r="AU40" s="6"/>
      <c r="AV40" s="96"/>
      <c r="AW40" s="6"/>
      <c r="AX40" s="96"/>
      <c r="AY40" s="6"/>
      <c r="AZ40" s="96"/>
    </row>
    <row r="41" spans="2:52" ht="21.75" customHeight="1" x14ac:dyDescent="0.55000000000000004">
      <c r="B41" s="30" t="s">
        <v>212</v>
      </c>
      <c r="D41" s="96">
        <v>7300</v>
      </c>
      <c r="E41" s="6"/>
      <c r="F41" s="96">
        <v>6656393310</v>
      </c>
      <c r="G41" s="6"/>
      <c r="H41" s="96">
        <v>7183921848</v>
      </c>
      <c r="I41" s="6"/>
      <c r="J41" s="96">
        <v>-527528538</v>
      </c>
      <c r="K41" s="6"/>
      <c r="L41" s="96">
        <v>7300</v>
      </c>
      <c r="M41" s="6"/>
      <c r="N41" s="96">
        <v>6656393310</v>
      </c>
      <c r="O41" s="6"/>
      <c r="P41" s="96">
        <v>7183921848</v>
      </c>
      <c r="Q41" s="6"/>
      <c r="R41" s="96">
        <v>-527528538</v>
      </c>
      <c r="V41" s="49">
        <v>0</v>
      </c>
      <c r="AJ41" s="30"/>
      <c r="AL41" s="96"/>
      <c r="AM41" s="6"/>
      <c r="AN41" s="96"/>
      <c r="AO41" s="6"/>
      <c r="AP41" s="96"/>
      <c r="AQ41" s="6"/>
      <c r="AR41" s="96"/>
      <c r="AS41" s="6"/>
      <c r="AT41" s="96"/>
      <c r="AU41" s="6"/>
      <c r="AV41" s="96"/>
      <c r="AW41" s="6"/>
      <c r="AX41" s="96"/>
      <c r="AY41" s="6"/>
      <c r="AZ41" s="96"/>
    </row>
    <row r="42" spans="2:52" ht="21.75" customHeight="1" x14ac:dyDescent="0.55000000000000004">
      <c r="B42" s="30" t="s">
        <v>99</v>
      </c>
      <c r="D42" s="96">
        <v>14491</v>
      </c>
      <c r="E42" s="6"/>
      <c r="F42" s="96">
        <v>9852093984</v>
      </c>
      <c r="G42" s="6"/>
      <c r="H42" s="96">
        <v>10670687087</v>
      </c>
      <c r="I42" s="6"/>
      <c r="J42" s="96">
        <v>-818593102</v>
      </c>
      <c r="K42" s="6"/>
      <c r="L42" s="96">
        <v>14491</v>
      </c>
      <c r="M42" s="6"/>
      <c r="N42" s="96">
        <v>9852093984</v>
      </c>
      <c r="O42" s="6"/>
      <c r="P42" s="96">
        <v>10670687087</v>
      </c>
      <c r="Q42" s="6"/>
      <c r="R42" s="96">
        <v>-818593102</v>
      </c>
      <c r="V42" s="49"/>
      <c r="AJ42" s="30"/>
      <c r="AL42" s="96"/>
      <c r="AM42" s="6"/>
      <c r="AN42" s="96"/>
      <c r="AO42" s="6"/>
      <c r="AP42" s="96"/>
      <c r="AQ42" s="6"/>
      <c r="AR42" s="96"/>
      <c r="AS42" s="6"/>
      <c r="AT42" s="96"/>
      <c r="AU42" s="6"/>
      <c r="AV42" s="96"/>
      <c r="AW42" s="6"/>
      <c r="AX42" s="96"/>
      <c r="AY42" s="6"/>
      <c r="AZ42" s="96"/>
    </row>
    <row r="43" spans="2:52" ht="21.75" customHeight="1" x14ac:dyDescent="0.55000000000000004">
      <c r="B43" s="30" t="s">
        <v>209</v>
      </c>
      <c r="D43" s="96">
        <v>15600</v>
      </c>
      <c r="E43" s="6"/>
      <c r="F43" s="96">
        <v>14037455250</v>
      </c>
      <c r="G43" s="6"/>
      <c r="H43" s="96">
        <v>14967613381</v>
      </c>
      <c r="I43" s="6"/>
      <c r="J43" s="96">
        <v>-930158131</v>
      </c>
      <c r="K43" s="6"/>
      <c r="L43" s="96">
        <v>15600</v>
      </c>
      <c r="M43" s="6"/>
      <c r="N43" s="96">
        <v>14037455250</v>
      </c>
      <c r="O43" s="6"/>
      <c r="P43" s="96">
        <v>14967613381</v>
      </c>
      <c r="Q43" s="6"/>
      <c r="R43" s="96">
        <v>-930158131</v>
      </c>
      <c r="V43" s="49">
        <v>0</v>
      </c>
      <c r="AJ43" s="30"/>
      <c r="AL43" s="96"/>
      <c r="AM43" s="6"/>
      <c r="AN43" s="96"/>
      <c r="AO43" s="6"/>
      <c r="AP43" s="96"/>
      <c r="AQ43" s="6"/>
      <c r="AR43" s="96"/>
      <c r="AS43" s="6"/>
      <c r="AT43" s="96"/>
      <c r="AU43" s="6"/>
      <c r="AV43" s="96"/>
      <c r="AW43" s="6"/>
      <c r="AX43" s="96"/>
      <c r="AY43" s="6"/>
      <c r="AZ43" s="96"/>
    </row>
    <row r="44" spans="2:52" ht="21.75" customHeight="1" x14ac:dyDescent="0.55000000000000004">
      <c r="B44" s="30" t="s">
        <v>157</v>
      </c>
      <c r="D44" s="96">
        <v>41100</v>
      </c>
      <c r="E44" s="6"/>
      <c r="F44" s="96">
        <v>35216315885</v>
      </c>
      <c r="G44" s="6"/>
      <c r="H44" s="96">
        <v>36572370056</v>
      </c>
      <c r="I44" s="6"/>
      <c r="J44" s="96">
        <v>-1356054170</v>
      </c>
      <c r="K44" s="6"/>
      <c r="L44" s="96">
        <v>41100</v>
      </c>
      <c r="M44" s="6"/>
      <c r="N44" s="96">
        <v>35216315885</v>
      </c>
      <c r="O44" s="6"/>
      <c r="P44" s="96">
        <v>36572370056</v>
      </c>
      <c r="Q44" s="6"/>
      <c r="R44" s="96">
        <v>-1356054170</v>
      </c>
      <c r="V44" s="49"/>
      <c r="AJ44" s="30"/>
      <c r="AL44" s="96"/>
      <c r="AM44" s="6"/>
      <c r="AN44" s="96"/>
      <c r="AO44" s="6"/>
      <c r="AP44" s="96"/>
      <c r="AQ44" s="6"/>
      <c r="AR44" s="96"/>
      <c r="AS44" s="6"/>
      <c r="AT44" s="96"/>
      <c r="AU44" s="6"/>
      <c r="AV44" s="96"/>
      <c r="AW44" s="6"/>
      <c r="AX44" s="96"/>
      <c r="AY44" s="6"/>
      <c r="AZ44" s="96"/>
    </row>
    <row r="45" spans="2:52" ht="21.75" customHeight="1" x14ac:dyDescent="0.55000000000000004">
      <c r="D45" s="96"/>
      <c r="E45" s="6"/>
      <c r="F45" s="96"/>
      <c r="G45" s="6"/>
      <c r="H45" s="96"/>
      <c r="I45" s="6"/>
      <c r="J45" s="96"/>
      <c r="K45" s="6"/>
      <c r="L45" s="96">
        <v>0</v>
      </c>
      <c r="M45" s="6"/>
      <c r="N45" s="96"/>
      <c r="O45" s="6"/>
      <c r="P45" s="96"/>
      <c r="Q45" s="6"/>
      <c r="R45" s="96"/>
      <c r="V45" s="49">
        <v>-2.8E-3</v>
      </c>
      <c r="AJ45" s="30"/>
      <c r="AL45" s="96"/>
      <c r="AM45" s="6"/>
      <c r="AN45" s="96"/>
      <c r="AO45" s="6"/>
      <c r="AP45" s="96"/>
      <c r="AQ45" s="6"/>
      <c r="AR45" s="96"/>
      <c r="AS45" s="6"/>
      <c r="AT45" s="96"/>
      <c r="AU45" s="6"/>
      <c r="AV45" s="96"/>
      <c r="AW45" s="6"/>
      <c r="AX45" s="96"/>
      <c r="AY45" s="6"/>
      <c r="AZ45" s="96"/>
    </row>
    <row r="46" spans="2:52" ht="21.75" thickBot="1" x14ac:dyDescent="0.6">
      <c r="B46" s="47" t="s">
        <v>84</v>
      </c>
      <c r="D46" s="97">
        <f>SUM(D10:D44)</f>
        <v>4460221</v>
      </c>
      <c r="E46" s="6"/>
      <c r="F46" s="97">
        <f>SUM(F10:F44)</f>
        <v>245392455373</v>
      </c>
      <c r="G46" s="6"/>
      <c r="H46" s="97">
        <f>SUM(H10:H44)</f>
        <v>240930342483</v>
      </c>
      <c r="I46" s="6"/>
      <c r="J46" s="97">
        <f>SUM(J10:J44)</f>
        <v>4462112896</v>
      </c>
      <c r="K46" s="6"/>
      <c r="L46" s="97">
        <f>SUM(L10:L45)</f>
        <v>4460221</v>
      </c>
      <c r="M46" s="6"/>
      <c r="N46" s="97">
        <f>SUM(N10:N44)</f>
        <v>245392455373</v>
      </c>
      <c r="O46" s="6"/>
      <c r="P46" s="97">
        <f>SUM(P10:P44)</f>
        <v>240930342483</v>
      </c>
      <c r="Q46" s="6"/>
      <c r="R46" s="97">
        <f>SUM(R10:R44)</f>
        <v>4462112896</v>
      </c>
      <c r="V46" s="49">
        <v>-6.1000000000000004E-3</v>
      </c>
      <c r="AJ46" s="30"/>
      <c r="AL46" s="96"/>
      <c r="AM46" s="6"/>
      <c r="AN46" s="96"/>
      <c r="AO46" s="6"/>
      <c r="AP46" s="96"/>
      <c r="AQ46" s="6"/>
      <c r="AR46" s="96"/>
      <c r="AS46" s="6"/>
      <c r="AT46" s="96"/>
      <c r="AU46" s="6"/>
      <c r="AV46" s="96"/>
      <c r="AW46" s="6"/>
      <c r="AX46" s="96"/>
      <c r="AY46" s="6"/>
      <c r="AZ46" s="96"/>
    </row>
    <row r="47" spans="2:52" ht="21.75" thickTop="1" x14ac:dyDescent="0.55000000000000004">
      <c r="AJ47" s="30"/>
      <c r="AL47" s="96"/>
      <c r="AM47" s="6"/>
      <c r="AN47" s="96"/>
      <c r="AO47" s="6"/>
      <c r="AP47" s="96"/>
      <c r="AQ47" s="6"/>
      <c r="AR47" s="96"/>
      <c r="AS47" s="6"/>
      <c r="AT47" s="96"/>
      <c r="AU47" s="6"/>
      <c r="AV47" s="96"/>
      <c r="AW47" s="6"/>
      <c r="AX47" s="96"/>
      <c r="AY47" s="6"/>
      <c r="AZ47" s="96"/>
    </row>
    <row r="48" spans="2:52" ht="30" x14ac:dyDescent="0.75">
      <c r="J48" s="60">
        <v>12</v>
      </c>
      <c r="L48" s="29"/>
      <c r="V48" s="4">
        <f>SUM(V10:V46)</f>
        <v>0.38339999999999996</v>
      </c>
      <c r="AJ48" s="30"/>
      <c r="AL48" s="96"/>
      <c r="AM48" s="6"/>
      <c r="AN48" s="96"/>
      <c r="AO48" s="6"/>
      <c r="AP48" s="96"/>
      <c r="AQ48" s="6"/>
      <c r="AR48" s="96"/>
      <c r="AS48" s="6"/>
      <c r="AT48" s="96"/>
      <c r="AU48" s="6"/>
      <c r="AV48" s="96"/>
      <c r="AW48" s="6"/>
      <c r="AX48" s="96"/>
      <c r="AY48" s="6"/>
      <c r="AZ48" s="96"/>
    </row>
    <row r="49" spans="36:52" x14ac:dyDescent="0.55000000000000004">
      <c r="AJ49" s="30"/>
      <c r="AL49" s="96"/>
      <c r="AM49" s="6"/>
      <c r="AN49" s="96"/>
      <c r="AO49" s="6"/>
      <c r="AP49" s="96"/>
      <c r="AQ49" s="6"/>
      <c r="AR49" s="96"/>
      <c r="AS49" s="6"/>
      <c r="AT49" s="96"/>
      <c r="AU49" s="6"/>
      <c r="AV49" s="96"/>
      <c r="AW49" s="6"/>
      <c r="AX49" s="96"/>
      <c r="AY49" s="6"/>
      <c r="AZ49" s="96"/>
    </row>
    <row r="50" spans="36:52" x14ac:dyDescent="0.55000000000000004">
      <c r="AJ50" s="30"/>
      <c r="AL50" s="96"/>
      <c r="AM50" s="6"/>
      <c r="AN50" s="96"/>
      <c r="AO50" s="6"/>
      <c r="AP50" s="96"/>
      <c r="AQ50" s="6"/>
      <c r="AR50" s="96"/>
      <c r="AS50" s="6"/>
      <c r="AT50" s="96"/>
      <c r="AU50" s="6"/>
      <c r="AV50" s="96"/>
      <c r="AW50" s="6"/>
      <c r="AX50" s="96"/>
      <c r="AY50" s="6"/>
      <c r="AZ50" s="96"/>
    </row>
    <row r="51" spans="36:52" x14ac:dyDescent="0.55000000000000004">
      <c r="AJ51" s="30"/>
      <c r="AL51" s="96"/>
      <c r="AM51" s="6"/>
      <c r="AN51" s="96"/>
      <c r="AO51" s="6"/>
      <c r="AP51" s="96"/>
      <c r="AQ51" s="6"/>
      <c r="AR51" s="96"/>
      <c r="AS51" s="6"/>
      <c r="AT51" s="96"/>
      <c r="AU51" s="6"/>
      <c r="AV51" s="96"/>
      <c r="AW51" s="6"/>
      <c r="AX51" s="96"/>
      <c r="AY51" s="6"/>
      <c r="AZ51" s="96"/>
    </row>
    <row r="52" spans="36:52" x14ac:dyDescent="0.55000000000000004">
      <c r="AJ52" s="30"/>
      <c r="AL52" s="96"/>
      <c r="AM52" s="6"/>
      <c r="AN52" s="96"/>
      <c r="AO52" s="6"/>
      <c r="AP52" s="96"/>
      <c r="AQ52" s="6"/>
      <c r="AR52" s="96"/>
      <c r="AS52" s="6"/>
      <c r="AT52" s="96"/>
      <c r="AU52" s="6"/>
      <c r="AV52" s="96"/>
      <c r="AW52" s="6"/>
      <c r="AX52" s="96"/>
      <c r="AY52" s="6"/>
      <c r="AZ52" s="96"/>
    </row>
    <row r="53" spans="36:52" x14ac:dyDescent="0.55000000000000004">
      <c r="AJ53" s="30"/>
      <c r="AL53" s="96"/>
      <c r="AM53" s="6"/>
      <c r="AN53" s="96"/>
      <c r="AO53" s="6"/>
      <c r="AP53" s="96"/>
      <c r="AQ53" s="6"/>
      <c r="AR53" s="96"/>
      <c r="AS53" s="6"/>
      <c r="AT53" s="96"/>
      <c r="AU53" s="6"/>
      <c r="AV53" s="96"/>
      <c r="AW53" s="6"/>
      <c r="AX53" s="96"/>
      <c r="AY53" s="6"/>
      <c r="AZ53" s="96"/>
    </row>
    <row r="54" spans="36:52" x14ac:dyDescent="0.55000000000000004">
      <c r="AJ54" s="30"/>
      <c r="AL54" s="96"/>
      <c r="AM54" s="6"/>
      <c r="AN54" s="96"/>
      <c r="AO54" s="6"/>
      <c r="AP54" s="96"/>
      <c r="AQ54" s="6"/>
      <c r="AR54" s="96"/>
      <c r="AS54" s="6"/>
      <c r="AT54" s="96"/>
      <c r="AU54" s="6"/>
      <c r="AV54" s="96"/>
      <c r="AW54" s="6"/>
      <c r="AX54" s="96"/>
      <c r="AY54" s="6"/>
      <c r="AZ54" s="96"/>
    </row>
    <row r="55" spans="36:52" x14ac:dyDescent="0.55000000000000004">
      <c r="AJ55" s="30"/>
      <c r="AL55" s="96"/>
      <c r="AM55" s="6"/>
      <c r="AN55" s="96"/>
      <c r="AO55" s="6"/>
      <c r="AP55" s="96"/>
      <c r="AQ55" s="6"/>
      <c r="AR55" s="96"/>
      <c r="AS55" s="6"/>
      <c r="AT55" s="96"/>
      <c r="AU55" s="6"/>
      <c r="AV55" s="96"/>
      <c r="AW55" s="6"/>
      <c r="AX55" s="96"/>
      <c r="AY55" s="6"/>
      <c r="AZ55" s="96"/>
    </row>
    <row r="56" spans="36:52" x14ac:dyDescent="0.55000000000000004">
      <c r="AJ56" s="30"/>
      <c r="AL56" s="96"/>
      <c r="AM56" s="6"/>
      <c r="AN56" s="96"/>
      <c r="AO56" s="6"/>
      <c r="AP56" s="96"/>
      <c r="AQ56" s="6"/>
      <c r="AR56" s="96"/>
      <c r="AS56" s="6"/>
      <c r="AT56" s="96"/>
      <c r="AU56" s="6"/>
      <c r="AV56" s="96"/>
      <c r="AW56" s="6"/>
      <c r="AX56" s="96"/>
      <c r="AY56" s="6"/>
      <c r="AZ56" s="96"/>
    </row>
    <row r="57" spans="36:52" x14ac:dyDescent="0.55000000000000004">
      <c r="AJ57" s="30"/>
      <c r="AL57" s="96"/>
      <c r="AM57" s="6"/>
      <c r="AN57" s="96"/>
      <c r="AO57" s="6"/>
      <c r="AP57" s="96"/>
      <c r="AQ57" s="6"/>
      <c r="AR57" s="96"/>
      <c r="AS57" s="6"/>
      <c r="AT57" s="96"/>
      <c r="AU57" s="6"/>
      <c r="AV57" s="96"/>
      <c r="AW57" s="6"/>
      <c r="AX57" s="96"/>
      <c r="AY57" s="6"/>
      <c r="AZ57" s="96"/>
    </row>
    <row r="58" spans="36:52" x14ac:dyDescent="0.55000000000000004">
      <c r="AJ58" s="30"/>
      <c r="AL58" s="96"/>
      <c r="AM58" s="6"/>
      <c r="AN58" s="96"/>
      <c r="AO58" s="6"/>
      <c r="AP58" s="96"/>
      <c r="AQ58" s="6"/>
      <c r="AR58" s="96"/>
      <c r="AS58" s="6"/>
      <c r="AT58" s="96"/>
      <c r="AU58" s="6"/>
      <c r="AV58" s="96"/>
      <c r="AW58" s="6"/>
      <c r="AX58" s="96"/>
      <c r="AY58" s="6"/>
      <c r="AZ58" s="96"/>
    </row>
    <row r="59" spans="36:52" x14ac:dyDescent="0.55000000000000004">
      <c r="AJ59" s="30"/>
      <c r="AL59" s="96"/>
      <c r="AM59" s="6"/>
      <c r="AN59" s="96"/>
      <c r="AO59" s="6"/>
      <c r="AP59" s="96"/>
      <c r="AQ59" s="6"/>
      <c r="AR59" s="96"/>
      <c r="AS59" s="6"/>
      <c r="AT59" s="96"/>
      <c r="AU59" s="6"/>
      <c r="AV59" s="96"/>
      <c r="AW59" s="6"/>
      <c r="AX59" s="96"/>
      <c r="AY59" s="6"/>
      <c r="AZ59" s="96"/>
    </row>
    <row r="60" spans="36:52" x14ac:dyDescent="0.55000000000000004">
      <c r="AJ60" s="30"/>
      <c r="AL60" s="96"/>
      <c r="AM60" s="6"/>
      <c r="AN60" s="96"/>
      <c r="AO60" s="6"/>
      <c r="AP60" s="96"/>
      <c r="AQ60" s="6"/>
      <c r="AR60" s="96"/>
      <c r="AS60" s="6"/>
      <c r="AT60" s="96"/>
      <c r="AU60" s="6"/>
      <c r="AV60" s="96"/>
      <c r="AW60" s="6"/>
      <c r="AX60" s="96"/>
      <c r="AY60" s="6"/>
      <c r="AZ60" s="96"/>
    </row>
    <row r="61" spans="36:52" x14ac:dyDescent="0.55000000000000004">
      <c r="AJ61" s="30"/>
      <c r="AL61" s="96"/>
      <c r="AM61" s="6"/>
      <c r="AN61" s="96"/>
      <c r="AO61" s="6"/>
      <c r="AP61" s="96"/>
      <c r="AQ61" s="6"/>
      <c r="AR61" s="96"/>
      <c r="AS61" s="6"/>
      <c r="AT61" s="96"/>
      <c r="AU61" s="6"/>
      <c r="AV61" s="96"/>
      <c r="AW61" s="6"/>
      <c r="AX61" s="96"/>
      <c r="AY61" s="6"/>
      <c r="AZ61" s="96"/>
    </row>
  </sheetData>
  <sortState xmlns:xlrd2="http://schemas.microsoft.com/office/spreadsheetml/2017/richdata2" ref="B10:R44">
    <sortCondition descending="1" ref="R10:R4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8"/>
  <sheetViews>
    <sheetView rightToLeft="1" view="pageBreakPreview" topLeftCell="A4" zoomScale="70" zoomScaleNormal="85" zoomScaleSheetLayoutView="70" workbookViewId="0">
      <selection activeCell="D17" sqref="D1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2:28" ht="30" x14ac:dyDescent="0.55000000000000004">
      <c r="B3" s="142" t="s">
        <v>48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2:28" ht="30" x14ac:dyDescent="0.55000000000000004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6" spans="2:28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2" t="s">
        <v>1</v>
      </c>
      <c r="D8" s="142" t="s">
        <v>50</v>
      </c>
      <c r="E8" s="142" t="s">
        <v>50</v>
      </c>
      <c r="F8" s="142" t="s">
        <v>50</v>
      </c>
      <c r="G8" s="142" t="s">
        <v>50</v>
      </c>
      <c r="H8" s="142" t="s">
        <v>50</v>
      </c>
      <c r="I8" s="142" t="s">
        <v>50</v>
      </c>
      <c r="J8" s="142" t="s">
        <v>50</v>
      </c>
      <c r="L8" s="142" t="s">
        <v>51</v>
      </c>
      <c r="M8" s="142" t="s">
        <v>51</v>
      </c>
      <c r="N8" s="142" t="s">
        <v>51</v>
      </c>
      <c r="O8" s="142" t="s">
        <v>51</v>
      </c>
      <c r="P8" s="142" t="s">
        <v>51</v>
      </c>
      <c r="Q8" s="142" t="s">
        <v>51</v>
      </c>
      <c r="R8" s="142" t="s">
        <v>51</v>
      </c>
    </row>
    <row r="9" spans="2:28" s="4" customFormat="1" ht="63" customHeight="1" x14ac:dyDescent="0.55000000000000004">
      <c r="B9" s="172" t="s">
        <v>1</v>
      </c>
      <c r="D9" s="145" t="s">
        <v>5</v>
      </c>
      <c r="E9" s="45"/>
      <c r="F9" s="145" t="s">
        <v>65</v>
      </c>
      <c r="G9" s="45"/>
      <c r="H9" s="145" t="s">
        <v>66</v>
      </c>
      <c r="I9" s="45"/>
      <c r="J9" s="145" t="s">
        <v>68</v>
      </c>
      <c r="L9" s="145" t="s">
        <v>5</v>
      </c>
      <c r="M9" s="45"/>
      <c r="N9" s="145" t="s">
        <v>65</v>
      </c>
      <c r="O9" s="45"/>
      <c r="P9" s="145" t="s">
        <v>66</v>
      </c>
      <c r="Q9" s="45"/>
      <c r="R9" s="145" t="s">
        <v>68</v>
      </c>
    </row>
    <row r="10" spans="2:28" x14ac:dyDescent="0.55000000000000004">
      <c r="B10" s="41" t="s">
        <v>182</v>
      </c>
      <c r="D10" s="9">
        <v>480610</v>
      </c>
      <c r="F10" s="9">
        <v>6779886340</v>
      </c>
      <c r="H10" s="9">
        <v>4605513574</v>
      </c>
      <c r="J10" s="9">
        <v>2174372766</v>
      </c>
      <c r="L10" s="9">
        <v>480610</v>
      </c>
      <c r="N10" s="9">
        <v>6779886340</v>
      </c>
      <c r="P10" s="9">
        <v>4605513574</v>
      </c>
      <c r="R10" s="9">
        <v>2174372766</v>
      </c>
      <c r="V10" s="131">
        <v>6.5500000000000003E-2</v>
      </c>
    </row>
    <row r="11" spans="2:28" x14ac:dyDescent="0.55000000000000004">
      <c r="B11" s="2" t="s">
        <v>195</v>
      </c>
      <c r="D11" s="3">
        <v>857261</v>
      </c>
      <c r="F11" s="3">
        <v>12308514933</v>
      </c>
      <c r="H11" s="3">
        <v>10643482110</v>
      </c>
      <c r="J11" s="3">
        <v>1665032823</v>
      </c>
      <c r="L11" s="3">
        <v>857261</v>
      </c>
      <c r="N11" s="3">
        <v>12308514933</v>
      </c>
      <c r="P11" s="3">
        <v>10643482110</v>
      </c>
      <c r="R11" s="3">
        <v>1665032823</v>
      </c>
      <c r="V11" s="131">
        <v>5.4600000000000003E-2</v>
      </c>
    </row>
    <row r="12" spans="2:28" x14ac:dyDescent="0.55000000000000004">
      <c r="B12" s="2" t="s">
        <v>183</v>
      </c>
      <c r="D12" s="3">
        <v>3000</v>
      </c>
      <c r="F12" s="3">
        <v>1745653548</v>
      </c>
      <c r="H12" s="3">
        <v>1589711813</v>
      </c>
      <c r="J12" s="3">
        <v>155941735</v>
      </c>
      <c r="L12" s="3">
        <v>3000</v>
      </c>
      <c r="N12" s="3">
        <v>1745653548</v>
      </c>
      <c r="P12" s="3">
        <v>1589711813</v>
      </c>
      <c r="R12" s="3">
        <v>155941735</v>
      </c>
      <c r="V12" s="131">
        <v>5.3400000000000003E-2</v>
      </c>
    </row>
    <row r="13" spans="2:28" x14ac:dyDescent="0.55000000000000004">
      <c r="B13" s="2" t="s">
        <v>186</v>
      </c>
      <c r="D13" s="3">
        <v>3000</v>
      </c>
      <c r="F13" s="3">
        <v>1682574979</v>
      </c>
      <c r="H13" s="3">
        <v>1634703655</v>
      </c>
      <c r="J13" s="3">
        <v>47871324</v>
      </c>
      <c r="L13" s="3">
        <v>3000</v>
      </c>
      <c r="N13" s="3">
        <v>1682574979</v>
      </c>
      <c r="P13" s="3">
        <v>1634703655</v>
      </c>
      <c r="R13" s="3">
        <v>47871324</v>
      </c>
      <c r="V13" s="131">
        <v>4.36E-2</v>
      </c>
    </row>
    <row r="14" spans="2:28" x14ac:dyDescent="0.55000000000000004">
      <c r="B14" s="2" t="s">
        <v>171</v>
      </c>
      <c r="D14" s="3">
        <v>60981</v>
      </c>
      <c r="F14" s="3">
        <v>849958463</v>
      </c>
      <c r="H14" s="3">
        <v>849866645</v>
      </c>
      <c r="J14" s="3">
        <v>91817</v>
      </c>
      <c r="L14" s="3">
        <v>60981</v>
      </c>
      <c r="N14" s="3">
        <v>849958463</v>
      </c>
      <c r="P14" s="3">
        <v>849866645</v>
      </c>
      <c r="R14" s="3">
        <v>91817</v>
      </c>
      <c r="V14" s="131">
        <v>2.8000000000000001E-2</v>
      </c>
    </row>
    <row r="15" spans="2:28" x14ac:dyDescent="0.55000000000000004">
      <c r="D15" s="3"/>
      <c r="F15" s="3"/>
      <c r="H15" s="3"/>
      <c r="J15" s="3"/>
      <c r="L15" s="3"/>
      <c r="N15" s="3"/>
      <c r="P15" s="3"/>
      <c r="R15" s="3"/>
    </row>
    <row r="16" spans="2:28" ht="21.75" thickBot="1" x14ac:dyDescent="0.6">
      <c r="B16" s="32" t="s">
        <v>84</v>
      </c>
      <c r="D16" s="10">
        <f>SUM(D10:D14)</f>
        <v>1404852</v>
      </c>
      <c r="E16" s="10">
        <f t="shared" ref="E16:Q16" si="0">SUM(E10:E14)</f>
        <v>0</v>
      </c>
      <c r="F16" s="10">
        <f>SUM(F10:F14)</f>
        <v>23366588263</v>
      </c>
      <c r="G16" s="10">
        <f t="shared" si="0"/>
        <v>0</v>
      </c>
      <c r="H16" s="10">
        <f>SUM(H10:H14)</f>
        <v>19323277797</v>
      </c>
      <c r="I16" s="10">
        <f t="shared" si="0"/>
        <v>0</v>
      </c>
      <c r="J16" s="10">
        <f>SUM(J10:J14)</f>
        <v>4043310465</v>
      </c>
      <c r="K16" s="10">
        <f t="shared" si="0"/>
        <v>0</v>
      </c>
      <c r="L16" s="10">
        <f>SUM(L10:L14)</f>
        <v>1404852</v>
      </c>
      <c r="M16" s="10">
        <f t="shared" si="0"/>
        <v>0</v>
      </c>
      <c r="N16" s="10">
        <f>SUM(N10:N14)</f>
        <v>23366588263</v>
      </c>
      <c r="O16" s="10">
        <f t="shared" si="0"/>
        <v>0</v>
      </c>
      <c r="P16" s="10">
        <f>SUM(P10:P14)</f>
        <v>19323277797</v>
      </c>
      <c r="Q16" s="10">
        <f t="shared" si="0"/>
        <v>0</v>
      </c>
      <c r="R16" s="10">
        <f>SUM(R10:R14)</f>
        <v>4043310465</v>
      </c>
    </row>
    <row r="17" spans="10:10" ht="21.75" thickTop="1" x14ac:dyDescent="0.55000000000000004"/>
    <row r="18" spans="10:10" ht="26.25" x14ac:dyDescent="0.65">
      <c r="J18" s="27">
        <v>13</v>
      </c>
    </row>
  </sheetData>
  <sortState xmlns:xlrd2="http://schemas.microsoft.com/office/spreadsheetml/2017/richdata2" ref="B10:R14">
    <sortCondition descending="1" ref="R10:R1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5"/>
  <sheetViews>
    <sheetView rightToLeft="1" view="pageBreakPreview" topLeftCell="A5" zoomScale="60" zoomScaleNormal="70" workbookViewId="0">
      <selection activeCell="D44" sqref="D4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7"/>
      <c r="R2" s="17"/>
      <c r="S2" s="17"/>
      <c r="T2" s="17"/>
      <c r="U2" s="17"/>
    </row>
    <row r="3" spans="2:28" ht="30" x14ac:dyDescent="0.6">
      <c r="B3" s="142" t="s">
        <v>48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7"/>
      <c r="R3" s="17"/>
    </row>
    <row r="4" spans="2:28" ht="30" x14ac:dyDescent="0.6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3" t="s">
        <v>52</v>
      </c>
      <c r="D7" s="144" t="s">
        <v>50</v>
      </c>
      <c r="E7" s="144" t="s">
        <v>50</v>
      </c>
      <c r="F7" s="144" t="s">
        <v>50</v>
      </c>
      <c r="G7" s="144" t="s">
        <v>50</v>
      </c>
      <c r="H7" s="144" t="s">
        <v>50</v>
      </c>
      <c r="I7" s="144" t="s">
        <v>50</v>
      </c>
      <c r="J7" s="144" t="s">
        <v>50</v>
      </c>
      <c r="L7" s="144" t="s">
        <v>51</v>
      </c>
      <c r="M7" s="144" t="s">
        <v>51</v>
      </c>
      <c r="N7" s="144" t="s">
        <v>51</v>
      </c>
      <c r="O7" s="144" t="s">
        <v>51</v>
      </c>
      <c r="P7" s="144" t="s">
        <v>51</v>
      </c>
      <c r="Q7" s="144" t="s">
        <v>51</v>
      </c>
      <c r="R7" s="144" t="s">
        <v>51</v>
      </c>
    </row>
    <row r="8" spans="2:28" s="51" customFormat="1" ht="48" customHeight="1" x14ac:dyDescent="0.75">
      <c r="B8" s="143" t="s">
        <v>52</v>
      </c>
      <c r="D8" s="185" t="s">
        <v>73</v>
      </c>
      <c r="E8" s="52"/>
      <c r="F8" s="185" t="s">
        <v>70</v>
      </c>
      <c r="G8" s="52"/>
      <c r="H8" s="185" t="s">
        <v>71</v>
      </c>
      <c r="I8" s="52"/>
      <c r="J8" s="185" t="s">
        <v>74</v>
      </c>
      <c r="L8" s="185" t="s">
        <v>73</v>
      </c>
      <c r="M8" s="52"/>
      <c r="N8" s="185" t="s">
        <v>70</v>
      </c>
      <c r="O8" s="52"/>
      <c r="P8" s="185" t="s">
        <v>71</v>
      </c>
      <c r="Q8" s="52"/>
      <c r="R8" s="185" t="s">
        <v>74</v>
      </c>
    </row>
    <row r="9" spans="2:28" ht="21.75" x14ac:dyDescent="0.6">
      <c r="B9" s="45" t="s">
        <v>183</v>
      </c>
      <c r="C9" s="4"/>
      <c r="D9" s="95">
        <v>0</v>
      </c>
      <c r="E9" s="6"/>
      <c r="F9" s="95">
        <v>1089726177</v>
      </c>
      <c r="G9" s="6"/>
      <c r="H9" s="95">
        <v>155941735</v>
      </c>
      <c r="I9" s="6"/>
      <c r="J9" s="95">
        <v>1245667912</v>
      </c>
      <c r="K9" s="6"/>
      <c r="L9" s="95">
        <v>0</v>
      </c>
      <c r="M9" s="6"/>
      <c r="N9" s="95">
        <v>1089726177</v>
      </c>
      <c r="O9" s="6"/>
      <c r="P9" s="95">
        <v>155941735</v>
      </c>
      <c r="Q9" s="4"/>
      <c r="R9" s="95">
        <v>1245667912</v>
      </c>
    </row>
    <row r="10" spans="2:28" ht="21.75" x14ac:dyDescent="0.6">
      <c r="B10" s="4" t="s">
        <v>162</v>
      </c>
      <c r="C10" s="4"/>
      <c r="D10" s="96">
        <v>105821600</v>
      </c>
      <c r="E10" s="6"/>
      <c r="F10" s="96">
        <v>0</v>
      </c>
      <c r="G10" s="6"/>
      <c r="H10" s="96">
        <v>0</v>
      </c>
      <c r="I10" s="6"/>
      <c r="J10" s="96">
        <v>105821600</v>
      </c>
      <c r="K10" s="6"/>
      <c r="L10" s="96">
        <v>105821600</v>
      </c>
      <c r="M10" s="6"/>
      <c r="N10" s="96">
        <v>0</v>
      </c>
      <c r="O10" s="6"/>
      <c r="P10" s="96">
        <v>0</v>
      </c>
      <c r="Q10" s="4"/>
      <c r="R10" s="96">
        <v>105821600</v>
      </c>
      <c r="V10" s="137">
        <v>6.5500000000000003E-2</v>
      </c>
    </row>
    <row r="11" spans="2:28" ht="21.75" x14ac:dyDescent="0.6">
      <c r="B11" s="4" t="s">
        <v>103</v>
      </c>
      <c r="C11" s="4"/>
      <c r="D11" s="96">
        <v>0</v>
      </c>
      <c r="E11" s="6"/>
      <c r="F11" s="96">
        <v>22016483</v>
      </c>
      <c r="G11" s="6"/>
      <c r="H11" s="96">
        <v>0</v>
      </c>
      <c r="I11" s="6"/>
      <c r="J11" s="96">
        <v>22016483</v>
      </c>
      <c r="K11" s="6"/>
      <c r="L11" s="96">
        <v>0</v>
      </c>
      <c r="M11" s="6"/>
      <c r="N11" s="96">
        <v>22016483</v>
      </c>
      <c r="O11" s="6"/>
      <c r="P11" s="96">
        <v>0</v>
      </c>
      <c r="Q11" s="4"/>
      <c r="R11" s="96">
        <v>22016483</v>
      </c>
      <c r="V11" s="137">
        <v>5.4600000000000003E-2</v>
      </c>
    </row>
    <row r="12" spans="2:28" ht="21.75" x14ac:dyDescent="0.6">
      <c r="B12" s="4" t="s">
        <v>219</v>
      </c>
      <c r="C12" s="4"/>
      <c r="D12" s="96">
        <v>0</v>
      </c>
      <c r="E12" s="6"/>
      <c r="F12" s="96">
        <v>9882854</v>
      </c>
      <c r="G12" s="6"/>
      <c r="H12" s="96">
        <v>0</v>
      </c>
      <c r="I12" s="6"/>
      <c r="J12" s="96">
        <v>9882854</v>
      </c>
      <c r="K12" s="6"/>
      <c r="L12" s="96">
        <v>0</v>
      </c>
      <c r="M12" s="6"/>
      <c r="N12" s="96">
        <v>9882854</v>
      </c>
      <c r="O12" s="6"/>
      <c r="P12" s="96">
        <v>0</v>
      </c>
      <c r="Q12" s="4"/>
      <c r="R12" s="96">
        <v>9882854</v>
      </c>
      <c r="V12" s="137">
        <v>5.3400000000000003E-2</v>
      </c>
    </row>
    <row r="13" spans="2:28" ht="21.75" x14ac:dyDescent="0.6">
      <c r="B13" s="4" t="s">
        <v>160</v>
      </c>
      <c r="C13" s="4"/>
      <c r="D13" s="96">
        <v>9548678</v>
      </c>
      <c r="E13" s="6"/>
      <c r="F13" s="96">
        <v>0</v>
      </c>
      <c r="G13" s="6"/>
      <c r="H13" s="96">
        <v>0</v>
      </c>
      <c r="I13" s="6"/>
      <c r="J13" s="96">
        <v>9548678</v>
      </c>
      <c r="K13" s="6"/>
      <c r="L13" s="96">
        <v>9548678</v>
      </c>
      <c r="M13" s="6"/>
      <c r="N13" s="96">
        <v>0</v>
      </c>
      <c r="O13" s="6"/>
      <c r="P13" s="96">
        <v>0</v>
      </c>
      <c r="Q13" s="4"/>
      <c r="R13" s="96">
        <v>9548678</v>
      </c>
      <c r="V13" s="137">
        <v>4.36E-2</v>
      </c>
    </row>
    <row r="14" spans="2:28" ht="21.75" x14ac:dyDescent="0.6">
      <c r="B14" s="4" t="s">
        <v>98</v>
      </c>
      <c r="C14" s="4"/>
      <c r="D14" s="96">
        <v>0</v>
      </c>
      <c r="E14" s="6"/>
      <c r="F14" s="96">
        <v>9320727</v>
      </c>
      <c r="G14" s="6"/>
      <c r="H14" s="96">
        <v>0</v>
      </c>
      <c r="I14" s="6"/>
      <c r="J14" s="96">
        <v>9320727</v>
      </c>
      <c r="K14" s="6"/>
      <c r="L14" s="96">
        <v>0</v>
      </c>
      <c r="M14" s="6"/>
      <c r="N14" s="96">
        <v>9320727</v>
      </c>
      <c r="O14" s="6"/>
      <c r="P14" s="96">
        <v>0</v>
      </c>
      <c r="Q14" s="4"/>
      <c r="R14" s="96">
        <v>9320727</v>
      </c>
      <c r="V14" s="137">
        <v>2.8000000000000001E-2</v>
      </c>
    </row>
    <row r="15" spans="2:28" ht="21.75" x14ac:dyDescent="0.6">
      <c r="B15" s="4" t="s">
        <v>172</v>
      </c>
      <c r="C15" s="4"/>
      <c r="D15" s="96">
        <v>0</v>
      </c>
      <c r="E15" s="6"/>
      <c r="F15" s="96">
        <v>6860514</v>
      </c>
      <c r="G15" s="6"/>
      <c r="H15" s="96">
        <v>0</v>
      </c>
      <c r="I15" s="6"/>
      <c r="J15" s="96">
        <v>6860514</v>
      </c>
      <c r="K15" s="6"/>
      <c r="L15" s="96">
        <v>0</v>
      </c>
      <c r="M15" s="6"/>
      <c r="N15" s="96">
        <v>6860514</v>
      </c>
      <c r="O15" s="6"/>
      <c r="P15" s="96">
        <v>0</v>
      </c>
      <c r="Q15" s="4"/>
      <c r="R15" s="96">
        <v>6860514</v>
      </c>
      <c r="V15" s="137">
        <v>2.2200000000000001E-2</v>
      </c>
    </row>
    <row r="16" spans="2:28" ht="21.75" x14ac:dyDescent="0.6">
      <c r="B16" s="4" t="s">
        <v>223</v>
      </c>
      <c r="C16" s="4"/>
      <c r="D16" s="96">
        <v>0</v>
      </c>
      <c r="E16" s="6"/>
      <c r="F16" s="96">
        <v>944475</v>
      </c>
      <c r="G16" s="6"/>
      <c r="H16" s="96">
        <v>0</v>
      </c>
      <c r="I16" s="6"/>
      <c r="J16" s="96">
        <v>944475</v>
      </c>
      <c r="K16" s="6"/>
      <c r="L16" s="96">
        <v>0</v>
      </c>
      <c r="M16" s="6"/>
      <c r="N16" s="96">
        <v>944475</v>
      </c>
      <c r="O16" s="6"/>
      <c r="P16" s="96">
        <v>0</v>
      </c>
      <c r="Q16" s="4"/>
      <c r="R16" s="96">
        <v>944475</v>
      </c>
      <c r="V16" s="137">
        <v>1.9199999999999998E-2</v>
      </c>
    </row>
    <row r="17" spans="2:22" ht="21.75" x14ac:dyDescent="0.6">
      <c r="B17" s="4" t="s">
        <v>151</v>
      </c>
      <c r="C17" s="4"/>
      <c r="D17" s="96">
        <v>0</v>
      </c>
      <c r="E17" s="6"/>
      <c r="F17" s="96">
        <v>-176807947</v>
      </c>
      <c r="G17" s="6"/>
      <c r="H17" s="96">
        <v>0</v>
      </c>
      <c r="I17" s="6"/>
      <c r="J17" s="96">
        <v>-176807947</v>
      </c>
      <c r="K17" s="6"/>
      <c r="L17" s="96">
        <v>0</v>
      </c>
      <c r="M17" s="6"/>
      <c r="N17" s="96">
        <v>-176807947</v>
      </c>
      <c r="O17" s="6"/>
      <c r="P17" s="96">
        <v>0</v>
      </c>
      <c r="Q17" s="4"/>
      <c r="R17" s="96">
        <v>-176807947</v>
      </c>
      <c r="V17" s="137">
        <v>1.38E-2</v>
      </c>
    </row>
    <row r="18" spans="2:22" ht="21.75" x14ac:dyDescent="0.6">
      <c r="B18" s="4" t="s">
        <v>104</v>
      </c>
      <c r="C18" s="4"/>
      <c r="D18" s="96">
        <v>113579878</v>
      </c>
      <c r="E18" s="6"/>
      <c r="F18" s="96">
        <v>-319942000</v>
      </c>
      <c r="G18" s="6"/>
      <c r="H18" s="96">
        <v>0</v>
      </c>
      <c r="I18" s="6"/>
      <c r="J18" s="96">
        <v>-206362122</v>
      </c>
      <c r="K18" s="6"/>
      <c r="L18" s="96">
        <v>113579878</v>
      </c>
      <c r="M18" s="6"/>
      <c r="N18" s="96">
        <v>-319942000</v>
      </c>
      <c r="O18" s="6"/>
      <c r="P18" s="96">
        <v>0</v>
      </c>
      <c r="Q18" s="4"/>
      <c r="R18" s="96">
        <v>-206362122</v>
      </c>
      <c r="V18" s="137">
        <v>1.32E-2</v>
      </c>
    </row>
    <row r="19" spans="2:22" ht="21.75" x14ac:dyDescent="0.6">
      <c r="B19" s="4" t="s">
        <v>189</v>
      </c>
      <c r="C19" s="4"/>
      <c r="D19" s="96">
        <v>0</v>
      </c>
      <c r="E19" s="6"/>
      <c r="F19" s="96">
        <v>-278119581</v>
      </c>
      <c r="G19" s="6"/>
      <c r="H19" s="96">
        <v>0</v>
      </c>
      <c r="I19" s="6"/>
      <c r="J19" s="96">
        <v>-278119581</v>
      </c>
      <c r="K19" s="6"/>
      <c r="L19" s="96">
        <v>0</v>
      </c>
      <c r="M19" s="6"/>
      <c r="N19" s="96">
        <v>-278119581</v>
      </c>
      <c r="O19" s="6"/>
      <c r="P19" s="96">
        <v>0</v>
      </c>
      <c r="Q19" s="4"/>
      <c r="R19" s="96">
        <v>-278119581</v>
      </c>
      <c r="V19" s="137">
        <v>1.21E-2</v>
      </c>
    </row>
    <row r="20" spans="2:22" ht="21.75" x14ac:dyDescent="0.6">
      <c r="B20" s="4" t="s">
        <v>186</v>
      </c>
      <c r="C20" s="4"/>
      <c r="D20" s="96">
        <v>0</v>
      </c>
      <c r="E20" s="6"/>
      <c r="F20" s="96">
        <v>-360480140</v>
      </c>
      <c r="G20" s="6"/>
      <c r="H20" s="96">
        <v>47871324</v>
      </c>
      <c r="I20" s="6"/>
      <c r="J20" s="96">
        <v>-312608816</v>
      </c>
      <c r="K20" s="6"/>
      <c r="L20" s="96">
        <v>0</v>
      </c>
      <c r="M20" s="6"/>
      <c r="N20" s="96">
        <v>-360480140</v>
      </c>
      <c r="O20" s="6"/>
      <c r="P20" s="96">
        <v>47871324</v>
      </c>
      <c r="Q20" s="4"/>
      <c r="R20" s="96">
        <v>-312608816</v>
      </c>
      <c r="V20" s="137">
        <v>1.14E-2</v>
      </c>
    </row>
    <row r="21" spans="2:22" ht="21.75" x14ac:dyDescent="0.6">
      <c r="B21" s="4" t="s">
        <v>215</v>
      </c>
      <c r="C21" s="4"/>
      <c r="D21" s="96">
        <v>0</v>
      </c>
      <c r="E21" s="6"/>
      <c r="F21" s="96">
        <v>-376017877</v>
      </c>
      <c r="G21" s="6"/>
      <c r="H21" s="96">
        <v>0</v>
      </c>
      <c r="I21" s="6"/>
      <c r="J21" s="96">
        <v>-376017877</v>
      </c>
      <c r="K21" s="6"/>
      <c r="L21" s="96">
        <v>0</v>
      </c>
      <c r="M21" s="6"/>
      <c r="N21" s="96">
        <v>-376017877</v>
      </c>
      <c r="O21" s="6"/>
      <c r="P21" s="96">
        <v>0</v>
      </c>
      <c r="Q21" s="4"/>
      <c r="R21" s="96">
        <v>-376017877</v>
      </c>
      <c r="V21" s="137">
        <v>8.8999999999999999E-3</v>
      </c>
    </row>
    <row r="22" spans="2:22" ht="21.75" x14ac:dyDescent="0.6">
      <c r="B22" s="4" t="s">
        <v>101</v>
      </c>
      <c r="C22" s="4"/>
      <c r="D22" s="96">
        <v>0</v>
      </c>
      <c r="E22" s="6"/>
      <c r="F22" s="96">
        <v>-486069086</v>
      </c>
      <c r="G22" s="6"/>
      <c r="H22" s="96">
        <v>0</v>
      </c>
      <c r="I22" s="6"/>
      <c r="J22" s="96">
        <v>-486069086</v>
      </c>
      <c r="K22" s="6"/>
      <c r="L22" s="96">
        <v>0</v>
      </c>
      <c r="M22" s="6"/>
      <c r="N22" s="96">
        <v>-486069086</v>
      </c>
      <c r="O22" s="6"/>
      <c r="P22" s="96">
        <v>0</v>
      </c>
      <c r="Q22" s="4"/>
      <c r="R22" s="96">
        <v>-486069086</v>
      </c>
      <c r="V22" s="137">
        <v>8.3999999999999995E-3</v>
      </c>
    </row>
    <row r="23" spans="2:22" ht="21.75" x14ac:dyDescent="0.6">
      <c r="B23" s="4" t="s">
        <v>200</v>
      </c>
      <c r="C23" s="4"/>
      <c r="D23" s="96">
        <v>0</v>
      </c>
      <c r="E23" s="6"/>
      <c r="F23" s="96">
        <v>-519983381</v>
      </c>
      <c r="G23" s="6"/>
      <c r="H23" s="96">
        <v>0</v>
      </c>
      <c r="I23" s="6"/>
      <c r="J23" s="96">
        <v>-519983381</v>
      </c>
      <c r="K23" s="6"/>
      <c r="L23" s="96">
        <v>0</v>
      </c>
      <c r="M23" s="6"/>
      <c r="N23" s="96">
        <v>-519983381</v>
      </c>
      <c r="O23" s="6"/>
      <c r="P23" s="96">
        <v>0</v>
      </c>
      <c r="Q23" s="4"/>
      <c r="R23" s="96">
        <v>-519983381</v>
      </c>
      <c r="V23" s="137">
        <v>7.9000000000000008E-3</v>
      </c>
    </row>
    <row r="24" spans="2:22" ht="21.75" x14ac:dyDescent="0.6">
      <c r="B24" s="4" t="s">
        <v>212</v>
      </c>
      <c r="C24" s="4"/>
      <c r="D24" s="96">
        <v>0</v>
      </c>
      <c r="E24" s="6"/>
      <c r="F24" s="96">
        <v>-527528538</v>
      </c>
      <c r="G24" s="6"/>
      <c r="H24" s="96">
        <v>0</v>
      </c>
      <c r="I24" s="6"/>
      <c r="J24" s="96">
        <v>-527528538</v>
      </c>
      <c r="K24" s="6"/>
      <c r="L24" s="96">
        <v>0</v>
      </c>
      <c r="M24" s="6"/>
      <c r="N24" s="96">
        <v>-527528538</v>
      </c>
      <c r="O24" s="6"/>
      <c r="P24" s="96">
        <v>0</v>
      </c>
      <c r="Q24" s="4"/>
      <c r="R24" s="96">
        <v>-527528538</v>
      </c>
      <c r="V24" s="137">
        <v>7.7999999999999996E-3</v>
      </c>
    </row>
    <row r="25" spans="2:22" ht="21.75" x14ac:dyDescent="0.6">
      <c r="B25" s="4" t="s">
        <v>157</v>
      </c>
      <c r="C25" s="4"/>
      <c r="D25" s="96">
        <v>654084539</v>
      </c>
      <c r="E25" s="6"/>
      <c r="F25" s="96">
        <v>-1356054170</v>
      </c>
      <c r="G25" s="6"/>
      <c r="H25" s="96">
        <v>0</v>
      </c>
      <c r="I25" s="6"/>
      <c r="J25" s="96">
        <v>-701969631</v>
      </c>
      <c r="K25" s="6"/>
      <c r="L25" s="96">
        <v>654084539</v>
      </c>
      <c r="M25" s="6"/>
      <c r="N25" s="96">
        <v>-1356054170</v>
      </c>
      <c r="O25" s="6"/>
      <c r="P25" s="96">
        <v>0</v>
      </c>
      <c r="Q25" s="4"/>
      <c r="R25" s="96">
        <v>-701969631</v>
      </c>
      <c r="V25" s="137">
        <v>6.6E-3</v>
      </c>
    </row>
    <row r="26" spans="2:22" ht="21.75" x14ac:dyDescent="0.6">
      <c r="B26" s="4" t="s">
        <v>99</v>
      </c>
      <c r="C26" s="4"/>
      <c r="D26" s="96">
        <v>0</v>
      </c>
      <c r="E26" s="6"/>
      <c r="F26" s="96">
        <v>-818593102</v>
      </c>
      <c r="G26" s="6"/>
      <c r="H26" s="96">
        <v>0</v>
      </c>
      <c r="I26" s="6"/>
      <c r="J26" s="96">
        <v>-818593102</v>
      </c>
      <c r="K26" s="6"/>
      <c r="L26" s="96">
        <v>0</v>
      </c>
      <c r="M26" s="6"/>
      <c r="N26" s="96">
        <v>-818593102</v>
      </c>
      <c r="O26" s="6"/>
      <c r="P26" s="96">
        <v>0</v>
      </c>
      <c r="Q26" s="4"/>
      <c r="R26" s="96">
        <v>-818593102</v>
      </c>
      <c r="V26" s="137">
        <v>5.1000000000000004E-3</v>
      </c>
    </row>
    <row r="27" spans="2:22" ht="21.75" x14ac:dyDescent="0.6">
      <c r="B27" s="4" t="s">
        <v>209</v>
      </c>
      <c r="C27" s="4"/>
      <c r="D27" s="96">
        <v>0</v>
      </c>
      <c r="E27" s="6"/>
      <c r="F27" s="96">
        <v>-930158131</v>
      </c>
      <c r="G27" s="6"/>
      <c r="H27" s="96">
        <v>0</v>
      </c>
      <c r="I27" s="6"/>
      <c r="J27" s="96">
        <v>-930158131</v>
      </c>
      <c r="K27" s="6"/>
      <c r="L27" s="96">
        <v>0</v>
      </c>
      <c r="M27" s="6"/>
      <c r="N27" s="96">
        <v>-930158131</v>
      </c>
      <c r="O27" s="6"/>
      <c r="P27" s="96">
        <v>0</v>
      </c>
      <c r="Q27" s="4"/>
      <c r="R27" s="96">
        <v>-930158131</v>
      </c>
      <c r="V27" s="137">
        <v>4.1000000000000003E-3</v>
      </c>
    </row>
    <row r="28" spans="2:22" ht="21.75" x14ac:dyDescent="0.6">
      <c r="B28" s="4"/>
      <c r="C28" s="4"/>
      <c r="D28" s="96"/>
      <c r="E28" s="6"/>
      <c r="F28" s="96"/>
      <c r="G28" s="6"/>
      <c r="H28" s="96"/>
      <c r="I28" s="6"/>
      <c r="J28" s="96"/>
      <c r="K28" s="6"/>
      <c r="L28" s="96">
        <v>0</v>
      </c>
      <c r="M28" s="6"/>
      <c r="N28" s="96"/>
      <c r="O28" s="6"/>
      <c r="P28" s="96"/>
      <c r="Q28" s="4"/>
      <c r="R28" s="96"/>
      <c r="V28" s="137">
        <v>0</v>
      </c>
    </row>
    <row r="29" spans="2:22" ht="24.75" thickBot="1" x14ac:dyDescent="0.65">
      <c r="B29" s="26" t="s">
        <v>84</v>
      </c>
      <c r="D29" s="98">
        <f>SUM(D9:D27)</f>
        <v>883034695</v>
      </c>
      <c r="E29" s="98">
        <f t="shared" ref="E29:K29" si="0">SUM(E9:E27)</f>
        <v>0</v>
      </c>
      <c r="F29" s="98">
        <f>SUM(F9:F27)</f>
        <v>-5011002723</v>
      </c>
      <c r="G29" s="98">
        <f t="shared" si="0"/>
        <v>0</v>
      </c>
      <c r="H29" s="98">
        <f>SUM(H9:H27)</f>
        <v>203813059</v>
      </c>
      <c r="I29" s="98">
        <f t="shared" si="0"/>
        <v>0</v>
      </c>
      <c r="J29" s="98">
        <f>SUM(J9:J27)</f>
        <v>-3924154969</v>
      </c>
      <c r="K29" s="98">
        <f t="shared" si="0"/>
        <v>0</v>
      </c>
      <c r="L29" s="98">
        <f>SUM(L9:L28)</f>
        <v>883034695</v>
      </c>
      <c r="M29" s="98">
        <f t="shared" ref="M29:Q29" si="1">SUM(M9:M27)</f>
        <v>0</v>
      </c>
      <c r="N29" s="98">
        <f>SUM(N9:N27)</f>
        <v>-5011002723</v>
      </c>
      <c r="O29" s="98">
        <f t="shared" si="1"/>
        <v>0</v>
      </c>
      <c r="P29" s="98">
        <f>SUM(P9:P27)</f>
        <v>203813059</v>
      </c>
      <c r="Q29" s="98">
        <f t="shared" si="1"/>
        <v>0</v>
      </c>
      <c r="R29" s="98">
        <f>SUM(R9:R27)</f>
        <v>-3924154969</v>
      </c>
      <c r="V29" s="137">
        <v>0</v>
      </c>
    </row>
    <row r="30" spans="2:22" ht="21.75" thickTop="1" x14ac:dyDescent="0.6">
      <c r="L30"/>
      <c r="V30" s="137">
        <v>-1E-4</v>
      </c>
    </row>
    <row r="31" spans="2:22" ht="30" x14ac:dyDescent="0.75">
      <c r="J31" s="55">
        <v>14</v>
      </c>
      <c r="L31"/>
      <c r="V31" s="137">
        <v>-1E-3</v>
      </c>
    </row>
    <row r="32" spans="2:22" x14ac:dyDescent="0.6">
      <c r="L32"/>
      <c r="V32" s="137">
        <v>-2.8E-3</v>
      </c>
    </row>
    <row r="33" spans="12:22" x14ac:dyDescent="0.6">
      <c r="L33"/>
      <c r="V33" s="137">
        <v>-6.1000000000000004E-3</v>
      </c>
    </row>
    <row r="34" spans="12:22" x14ac:dyDescent="0.6">
      <c r="L34"/>
    </row>
    <row r="35" spans="12:22" x14ac:dyDescent="0.6">
      <c r="L35"/>
      <c r="V35" s="1">
        <f>SUM(V10:V33)</f>
        <v>0.37580000000000002</v>
      </c>
    </row>
  </sheetData>
  <sortState xmlns:xlrd2="http://schemas.microsoft.com/office/spreadsheetml/2017/richdata2" ref="B9:R27">
    <sortCondition descending="1" ref="R9:R2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view="pageBreakPreview" topLeftCell="A7" zoomScale="80" zoomScaleNormal="70" zoomScaleSheetLayoutView="80" workbookViewId="0">
      <selection activeCell="J26" sqref="J26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2:28" ht="31.5" customHeight="1" x14ac:dyDescent="0.55000000000000004">
      <c r="B3" s="142" t="s">
        <v>48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28" ht="31.5" customHeight="1" x14ac:dyDescent="0.55000000000000004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2:28" ht="73.5" customHeight="1" x14ac:dyDescent="0.55000000000000004"/>
    <row r="6" spans="2:28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 x14ac:dyDescent="0.55000000000000004">
      <c r="B8" s="146" t="s">
        <v>75</v>
      </c>
      <c r="C8" s="146" t="s">
        <v>75</v>
      </c>
      <c r="D8" s="146" t="s">
        <v>75</v>
      </c>
      <c r="F8" s="146" t="s">
        <v>50</v>
      </c>
      <c r="G8" s="146" t="s">
        <v>50</v>
      </c>
      <c r="H8" s="146" t="s">
        <v>50</v>
      </c>
      <c r="J8" s="146" t="s">
        <v>51</v>
      </c>
      <c r="K8" s="146" t="s">
        <v>51</v>
      </c>
      <c r="L8" s="146" t="s">
        <v>51</v>
      </c>
    </row>
    <row r="9" spans="2:28" s="40" customFormat="1" ht="50.25" customHeight="1" x14ac:dyDescent="0.6">
      <c r="B9" s="181" t="s">
        <v>76</v>
      </c>
      <c r="D9" s="181" t="s">
        <v>38</v>
      </c>
      <c r="F9" s="181" t="s">
        <v>77</v>
      </c>
      <c r="H9" s="181" t="s">
        <v>78</v>
      </c>
      <c r="J9" s="181" t="s">
        <v>77</v>
      </c>
      <c r="L9" s="181" t="s">
        <v>78</v>
      </c>
    </row>
    <row r="10" spans="2:28" s="4" customFormat="1" ht="21.75" customHeight="1" x14ac:dyDescent="0.55000000000000004">
      <c r="B10" s="45" t="s">
        <v>176</v>
      </c>
      <c r="D10" s="69" t="s">
        <v>177</v>
      </c>
      <c r="F10" s="95">
        <v>582621056</v>
      </c>
      <c r="G10" s="6"/>
      <c r="H10" s="12" t="s">
        <v>57</v>
      </c>
      <c r="I10" s="6"/>
      <c r="J10" s="95">
        <v>582621056</v>
      </c>
      <c r="K10" s="6"/>
      <c r="L10" s="132"/>
      <c r="V10" s="49">
        <v>6.5500000000000003E-2</v>
      </c>
    </row>
    <row r="11" spans="2:28" s="4" customFormat="1" ht="21.75" customHeight="1" x14ac:dyDescent="0.55000000000000004">
      <c r="B11" s="4" t="s">
        <v>165</v>
      </c>
      <c r="D11" s="68" t="s">
        <v>168</v>
      </c>
      <c r="F11" s="96">
        <v>577808218</v>
      </c>
      <c r="G11" s="6"/>
      <c r="H11" s="6" t="s">
        <v>57</v>
      </c>
      <c r="I11" s="6"/>
      <c r="J11" s="96">
        <v>577808218</v>
      </c>
      <c r="K11" s="6"/>
      <c r="L11" s="42"/>
      <c r="V11" s="49">
        <v>5.4600000000000003E-2</v>
      </c>
    </row>
    <row r="12" spans="2:28" s="4" customFormat="1" ht="21.75" customHeight="1" x14ac:dyDescent="0.55000000000000004">
      <c r="B12" s="4" t="s">
        <v>130</v>
      </c>
      <c r="D12" s="68" t="s">
        <v>131</v>
      </c>
      <c r="F12" s="96">
        <v>28178</v>
      </c>
      <c r="G12" s="6"/>
      <c r="H12" s="6" t="s">
        <v>57</v>
      </c>
      <c r="I12" s="6"/>
      <c r="J12" s="96">
        <v>28178</v>
      </c>
      <c r="K12" s="6"/>
      <c r="L12" s="42"/>
      <c r="V12" s="49">
        <v>5.3400000000000003E-2</v>
      </c>
    </row>
    <row r="13" spans="2:28" s="4" customFormat="1" ht="21.75" customHeight="1" x14ac:dyDescent="0.55000000000000004">
      <c r="B13" s="4" t="s">
        <v>165</v>
      </c>
      <c r="D13" s="68" t="s">
        <v>166</v>
      </c>
      <c r="F13" s="96">
        <v>18246</v>
      </c>
      <c r="G13" s="6"/>
      <c r="H13" s="6" t="s">
        <v>57</v>
      </c>
      <c r="I13" s="6"/>
      <c r="J13" s="96">
        <v>18246</v>
      </c>
      <c r="K13" s="6"/>
      <c r="L13" s="42"/>
      <c r="V13" s="49">
        <v>4.36E-2</v>
      </c>
    </row>
    <row r="14" spans="2:28" s="4" customFormat="1" ht="21.75" customHeight="1" x14ac:dyDescent="0.55000000000000004">
      <c r="B14" s="4" t="s">
        <v>112</v>
      </c>
      <c r="D14" s="68" t="s">
        <v>148</v>
      </c>
      <c r="F14" s="96">
        <v>8371</v>
      </c>
      <c r="G14" s="6"/>
      <c r="H14" s="6" t="s">
        <v>57</v>
      </c>
      <c r="I14" s="6"/>
      <c r="J14" s="96">
        <v>8371</v>
      </c>
      <c r="K14" s="6"/>
      <c r="L14" s="42"/>
      <c r="V14" s="49">
        <v>2.8000000000000001E-2</v>
      </c>
    </row>
    <row r="15" spans="2:28" s="4" customFormat="1" ht="21.75" customHeight="1" x14ac:dyDescent="0.55000000000000004">
      <c r="B15" s="4" t="s">
        <v>45</v>
      </c>
      <c r="D15" s="68" t="s">
        <v>128</v>
      </c>
      <c r="F15" s="96">
        <v>7270</v>
      </c>
      <c r="G15" s="6"/>
      <c r="H15" s="6" t="s">
        <v>57</v>
      </c>
      <c r="I15" s="6"/>
      <c r="J15" s="96">
        <v>7270</v>
      </c>
      <c r="K15" s="6"/>
      <c r="L15" s="42"/>
      <c r="V15" s="49">
        <v>2.2200000000000001E-2</v>
      </c>
    </row>
    <row r="16" spans="2:28" s="4" customFormat="1" ht="21.75" customHeight="1" x14ac:dyDescent="0.55000000000000004">
      <c r="B16" s="4" t="s">
        <v>45</v>
      </c>
      <c r="D16" s="68" t="s">
        <v>127</v>
      </c>
      <c r="F16" s="96">
        <v>2192</v>
      </c>
      <c r="G16" s="6"/>
      <c r="H16" s="6" t="s">
        <v>57</v>
      </c>
      <c r="I16" s="6"/>
      <c r="J16" s="96">
        <v>2192</v>
      </c>
      <c r="K16" s="6"/>
      <c r="L16" s="42"/>
      <c r="V16" s="49">
        <v>1.9199999999999998E-2</v>
      </c>
    </row>
    <row r="17" spans="2:22" s="4" customFormat="1" ht="21.75" customHeight="1" x14ac:dyDescent="0.55000000000000004">
      <c r="B17" s="4" t="s">
        <v>141</v>
      </c>
      <c r="D17" s="68" t="s">
        <v>142</v>
      </c>
      <c r="F17" s="96">
        <v>1771</v>
      </c>
      <c r="G17" s="6"/>
      <c r="H17" s="6" t="s">
        <v>57</v>
      </c>
      <c r="I17" s="6"/>
      <c r="J17" s="96">
        <v>1771</v>
      </c>
      <c r="K17" s="6"/>
      <c r="L17" s="42"/>
      <c r="V17" s="49">
        <v>1.38E-2</v>
      </c>
    </row>
    <row r="18" spans="2:22" s="4" customFormat="1" ht="21.75" customHeight="1" x14ac:dyDescent="0.55000000000000004">
      <c r="B18" s="4" t="s">
        <v>110</v>
      </c>
      <c r="D18" s="68" t="s">
        <v>145</v>
      </c>
      <c r="F18" s="96">
        <v>1422</v>
      </c>
      <c r="G18" s="6"/>
      <c r="H18" s="6" t="s">
        <v>57</v>
      </c>
      <c r="I18" s="6"/>
      <c r="J18" s="96">
        <v>1422</v>
      </c>
      <c r="K18" s="6"/>
      <c r="L18" s="42"/>
      <c r="V18" s="49">
        <v>1.32E-2</v>
      </c>
    </row>
    <row r="19" spans="2:22" s="4" customFormat="1" ht="21.75" customHeight="1" x14ac:dyDescent="0.55000000000000004">
      <c r="B19" s="4" t="s">
        <v>111</v>
      </c>
      <c r="D19" s="68" t="s">
        <v>144</v>
      </c>
      <c r="F19" s="96">
        <v>1033</v>
      </c>
      <c r="G19" s="6"/>
      <c r="H19" s="6" t="s">
        <v>57</v>
      </c>
      <c r="I19" s="6"/>
      <c r="J19" s="96">
        <v>1033</v>
      </c>
      <c r="K19" s="6"/>
      <c r="L19" s="42"/>
      <c r="V19" s="49">
        <v>1.21E-2</v>
      </c>
    </row>
    <row r="20" spans="2:22" s="4" customFormat="1" ht="21.75" customHeight="1" x14ac:dyDescent="0.55000000000000004">
      <c r="B20" s="4" t="s">
        <v>130</v>
      </c>
      <c r="D20" s="68" t="s">
        <v>133</v>
      </c>
      <c r="F20" s="96">
        <v>521</v>
      </c>
      <c r="G20" s="6"/>
      <c r="H20" s="6" t="s">
        <v>57</v>
      </c>
      <c r="I20" s="6"/>
      <c r="J20" s="96">
        <v>521</v>
      </c>
      <c r="K20" s="6"/>
      <c r="L20" s="42"/>
      <c r="V20" s="49">
        <v>1.14E-2</v>
      </c>
    </row>
    <row r="21" spans="2:22" s="4" customFormat="1" ht="21.75" customHeight="1" x14ac:dyDescent="0.55000000000000004">
      <c r="B21" s="4" t="s">
        <v>107</v>
      </c>
      <c r="D21" s="68" t="s">
        <v>137</v>
      </c>
      <c r="F21" s="96">
        <v>397</v>
      </c>
      <c r="G21" s="6"/>
      <c r="H21" s="6" t="s">
        <v>57</v>
      </c>
      <c r="I21" s="6"/>
      <c r="J21" s="96">
        <v>397</v>
      </c>
      <c r="K21" s="6"/>
      <c r="L21" s="42"/>
      <c r="V21" s="49">
        <v>8.8999999999999999E-3</v>
      </c>
    </row>
    <row r="22" spans="2:22" s="4" customFormat="1" ht="21.75" customHeight="1" x14ac:dyDescent="0.55000000000000004">
      <c r="D22" s="68"/>
      <c r="F22" s="96"/>
      <c r="G22" s="6"/>
      <c r="H22" s="6"/>
      <c r="I22" s="6"/>
      <c r="J22" s="96"/>
      <c r="K22" s="6"/>
      <c r="L22" s="42"/>
      <c r="V22" s="49">
        <v>-1E-3</v>
      </c>
    </row>
    <row r="23" spans="2:22" ht="21.75" customHeight="1" thickBot="1" x14ac:dyDescent="0.6">
      <c r="B23" s="186" t="s">
        <v>84</v>
      </c>
      <c r="C23" s="186"/>
      <c r="D23" s="186"/>
      <c r="F23" s="98">
        <f>SUM(F10:F21)</f>
        <v>1160498675</v>
      </c>
      <c r="G23" s="99"/>
      <c r="H23" s="100"/>
      <c r="I23" s="99"/>
      <c r="J23" s="98">
        <f>SUM(J10:J21)</f>
        <v>1160498675</v>
      </c>
      <c r="K23" s="99"/>
      <c r="L23" s="139"/>
      <c r="V23" s="131">
        <v>-2.8E-3</v>
      </c>
    </row>
    <row r="24" spans="2:22" ht="21.75" customHeight="1" thickTop="1" x14ac:dyDescent="0.55000000000000004">
      <c r="L24" s="131"/>
      <c r="V24" s="131">
        <v>-6.1000000000000004E-3</v>
      </c>
    </row>
    <row r="25" spans="2:22" ht="30" x14ac:dyDescent="0.75">
      <c r="F25" s="58">
        <v>15</v>
      </c>
    </row>
    <row r="26" spans="2:22" ht="21.75" customHeight="1" x14ac:dyDescent="0.55000000000000004">
      <c r="L26" s="131"/>
      <c r="V26" s="2">
        <f>SUM(V10:V24)</f>
        <v>0.33600000000000002</v>
      </c>
    </row>
  </sheetData>
  <sortState xmlns:xlrd2="http://schemas.microsoft.com/office/spreadsheetml/2017/richdata2" ref="B10:J21">
    <sortCondition descending="1" ref="J10:J21"/>
  </sortState>
  <mergeCells count="13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41"/>
  <sheetViews>
    <sheetView rightToLeft="1" view="pageBreakPreview" zoomScale="60" zoomScaleNormal="70" workbookViewId="0">
      <selection activeCell="D15" sqref="D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2" t="s">
        <v>124</v>
      </c>
      <c r="C2" s="142"/>
      <c r="D2" s="142"/>
      <c r="E2" s="142"/>
      <c r="F2" s="142"/>
    </row>
    <row r="3" spans="2:28" ht="30" x14ac:dyDescent="0.55000000000000004">
      <c r="B3" s="142" t="s">
        <v>48</v>
      </c>
      <c r="C3" s="142"/>
      <c r="D3" s="142"/>
      <c r="E3" s="142"/>
      <c r="F3" s="142"/>
    </row>
    <row r="4" spans="2:28" ht="30" x14ac:dyDescent="0.55000000000000004">
      <c r="B4" s="142" t="s">
        <v>205</v>
      </c>
      <c r="C4" s="142"/>
      <c r="D4" s="142"/>
      <c r="E4" s="142"/>
      <c r="F4" s="142"/>
    </row>
    <row r="5" spans="2:28" ht="125.25" customHeight="1" x14ac:dyDescent="0.55000000000000004"/>
    <row r="6" spans="2:28" s="26" customFormat="1" ht="24" x14ac:dyDescent="0.6">
      <c r="B6" s="63" t="s">
        <v>123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2" t="s">
        <v>79</v>
      </c>
      <c r="D8" s="142" t="s">
        <v>50</v>
      </c>
      <c r="F8" s="142" t="s">
        <v>206</v>
      </c>
    </row>
    <row r="9" spans="2:28" ht="30" x14ac:dyDescent="0.55000000000000004">
      <c r="B9" s="188" t="s">
        <v>79</v>
      </c>
      <c r="D9" s="189" t="s">
        <v>41</v>
      </c>
      <c r="F9" s="189" t="s">
        <v>41</v>
      </c>
    </row>
    <row r="10" spans="2:28" x14ac:dyDescent="0.55000000000000004">
      <c r="B10" s="2" t="s">
        <v>149</v>
      </c>
      <c r="D10" s="101">
        <v>1518987</v>
      </c>
      <c r="E10" s="99"/>
      <c r="F10" s="101">
        <v>1518987</v>
      </c>
      <c r="L10" s="131">
        <v>0</v>
      </c>
      <c r="V10" s="131">
        <v>6.5500000000000003E-2</v>
      </c>
    </row>
    <row r="11" spans="2:28" x14ac:dyDescent="0.55000000000000004">
      <c r="B11" s="2" t="s">
        <v>80</v>
      </c>
      <c r="D11" s="101">
        <v>1313704</v>
      </c>
      <c r="E11" s="99"/>
      <c r="F11" s="101">
        <v>1313704</v>
      </c>
      <c r="L11" s="131">
        <v>0</v>
      </c>
      <c r="V11" s="131">
        <v>5.4600000000000003E-2</v>
      </c>
    </row>
    <row r="12" spans="2:28" x14ac:dyDescent="0.55000000000000004">
      <c r="B12" s="2" t="s">
        <v>79</v>
      </c>
      <c r="D12" s="101">
        <v>354354</v>
      </c>
      <c r="E12" s="99"/>
      <c r="F12" s="101">
        <v>354354</v>
      </c>
      <c r="L12" s="131">
        <v>0</v>
      </c>
      <c r="V12" s="131">
        <v>5.3400000000000003E-2</v>
      </c>
    </row>
    <row r="13" spans="2:28" x14ac:dyDescent="0.55000000000000004">
      <c r="D13" s="101"/>
      <c r="E13" s="99"/>
      <c r="F13" s="101"/>
      <c r="L13" s="131">
        <v>0.3836</v>
      </c>
      <c r="V13" s="131">
        <v>4.36E-2</v>
      </c>
    </row>
    <row r="14" spans="2:28" ht="21.75" thickBot="1" x14ac:dyDescent="0.6">
      <c r="B14" s="32" t="s">
        <v>84</v>
      </c>
      <c r="D14" s="98">
        <f>SUM(D10:D12)</f>
        <v>3187045</v>
      </c>
      <c r="E14" s="99"/>
      <c r="F14" s="98">
        <f>SUM(F10:F12)</f>
        <v>3187045</v>
      </c>
      <c r="L14" s="131">
        <v>0</v>
      </c>
      <c r="V14" s="131">
        <v>2.8000000000000001E-2</v>
      </c>
    </row>
    <row r="15" spans="2:28" ht="21.75" thickTop="1" x14ac:dyDescent="0.55000000000000004">
      <c r="L15" s="131">
        <v>0.25369999999999998</v>
      </c>
      <c r="V15" s="131">
        <v>2.2200000000000001E-2</v>
      </c>
    </row>
    <row r="16" spans="2:28" ht="85.5" customHeight="1" x14ac:dyDescent="0.55000000000000004">
      <c r="L16" s="131">
        <v>0</v>
      </c>
      <c r="V16" s="131">
        <v>1.9199999999999998E-2</v>
      </c>
    </row>
    <row r="17" spans="1:22" ht="54" customHeight="1" x14ac:dyDescent="0.55000000000000004">
      <c r="L17" s="131">
        <v>0.2044</v>
      </c>
      <c r="V17" s="131">
        <v>1.38E-2</v>
      </c>
    </row>
    <row r="18" spans="1:22" ht="27" customHeight="1" x14ac:dyDescent="0.75">
      <c r="A18" s="187">
        <v>16</v>
      </c>
      <c r="B18" s="187"/>
      <c r="C18" s="187"/>
      <c r="D18" s="187"/>
      <c r="E18" s="187"/>
      <c r="F18" s="187"/>
      <c r="L18" s="131">
        <v>0.11650000000000001</v>
      </c>
      <c r="V18" s="131">
        <v>1.32E-2</v>
      </c>
    </row>
    <row r="19" spans="1:22" x14ac:dyDescent="0.55000000000000004">
      <c r="L19" s="131">
        <v>0</v>
      </c>
      <c r="V19" s="131">
        <v>1.21E-2</v>
      </c>
    </row>
    <row r="20" spans="1:22" x14ac:dyDescent="0.55000000000000004">
      <c r="L20" s="131">
        <v>6.3700000000000007E-2</v>
      </c>
      <c r="V20" s="131">
        <v>1.14E-2</v>
      </c>
    </row>
    <row r="21" spans="1:22" x14ac:dyDescent="0.55000000000000004">
      <c r="L21" s="131">
        <v>0</v>
      </c>
      <c r="V21" s="131">
        <v>8.8999999999999999E-3</v>
      </c>
    </row>
    <row r="22" spans="1:22" x14ac:dyDescent="0.55000000000000004">
      <c r="L22" s="131">
        <v>0.13189999999999999</v>
      </c>
      <c r="V22" s="131">
        <v>8.3999999999999995E-3</v>
      </c>
    </row>
    <row r="23" spans="1:22" x14ac:dyDescent="0.55000000000000004">
      <c r="L23" s="131">
        <v>3.9899999999999998E-2</v>
      </c>
      <c r="V23" s="131">
        <v>7.9000000000000008E-3</v>
      </c>
    </row>
    <row r="24" spans="1:22" x14ac:dyDescent="0.55000000000000004">
      <c r="L24" s="131">
        <v>0.18509999999999999</v>
      </c>
      <c r="V24" s="131">
        <v>7.7999999999999996E-3</v>
      </c>
    </row>
    <row r="25" spans="1:22" x14ac:dyDescent="0.55000000000000004">
      <c r="L25" s="131">
        <v>1.89E-2</v>
      </c>
      <c r="V25" s="131">
        <v>6.6E-3</v>
      </c>
    </row>
    <row r="26" spans="1:22" x14ac:dyDescent="0.55000000000000004">
      <c r="L26" s="131">
        <v>5.16E-2</v>
      </c>
      <c r="V26" s="131">
        <v>5.1000000000000004E-3</v>
      </c>
    </row>
    <row r="27" spans="1:22" x14ac:dyDescent="0.55000000000000004">
      <c r="L27" s="131">
        <v>3.6200000000000003E-2</v>
      </c>
      <c r="V27" s="131">
        <v>4.1000000000000003E-3</v>
      </c>
    </row>
    <row r="28" spans="1:22" x14ac:dyDescent="0.55000000000000004">
      <c r="L28" s="131">
        <v>0</v>
      </c>
      <c r="V28" s="131">
        <v>2.7000000000000001E-3</v>
      </c>
    </row>
    <row r="29" spans="1:22" x14ac:dyDescent="0.55000000000000004">
      <c r="L29" s="131">
        <v>1.8200000000000001E-2</v>
      </c>
      <c r="V29" s="131">
        <v>1.6999999999999999E-3</v>
      </c>
    </row>
    <row r="30" spans="1:22" x14ac:dyDescent="0.55000000000000004">
      <c r="L30" s="131">
        <v>3.3000000000000002E-2</v>
      </c>
      <c r="V30" s="131">
        <v>1.4E-3</v>
      </c>
    </row>
    <row r="31" spans="1:22" x14ac:dyDescent="0.55000000000000004">
      <c r="L31" s="131">
        <v>5.7999999999999996E-3</v>
      </c>
      <c r="V31" s="131">
        <v>6.9999999999999999E-4</v>
      </c>
    </row>
    <row r="32" spans="1:22" x14ac:dyDescent="0.55000000000000004">
      <c r="L32" s="131">
        <v>2.0000000000000001E-4</v>
      </c>
      <c r="V32" s="131">
        <v>0</v>
      </c>
    </row>
    <row r="33" spans="12:22" x14ac:dyDescent="0.55000000000000004">
      <c r="L33" s="131">
        <v>0</v>
      </c>
      <c r="V33" s="131">
        <v>0</v>
      </c>
    </row>
    <row r="34" spans="12:22" x14ac:dyDescent="0.55000000000000004">
      <c r="L34" s="131">
        <v>0</v>
      </c>
      <c r="V34" s="131">
        <v>0</v>
      </c>
    </row>
    <row r="35" spans="12:22" x14ac:dyDescent="0.55000000000000004">
      <c r="L35" s="131">
        <v>0</v>
      </c>
      <c r="V35" s="131">
        <v>0</v>
      </c>
    </row>
    <row r="36" spans="12:22" x14ac:dyDescent="0.55000000000000004">
      <c r="L36" s="131">
        <v>1E-4</v>
      </c>
      <c r="V36" s="131">
        <v>-1E-4</v>
      </c>
    </row>
    <row r="37" spans="12:22" x14ac:dyDescent="0.55000000000000004">
      <c r="L37" s="131">
        <v>-9.1000000000000004E-3</v>
      </c>
      <c r="V37" s="131">
        <v>-1E-3</v>
      </c>
    </row>
    <row r="38" spans="12:22" x14ac:dyDescent="0.55000000000000004">
      <c r="L38" s="131">
        <v>0</v>
      </c>
      <c r="V38" s="131">
        <v>-2.8E-3</v>
      </c>
    </row>
    <row r="39" spans="12:22" x14ac:dyDescent="0.55000000000000004">
      <c r="L39" s="131">
        <v>0</v>
      </c>
      <c r="V39" s="131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="85" zoomScaleNormal="110" zoomScaleSheetLayoutView="85" workbookViewId="0">
      <selection activeCell="Q14" sqref="Q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42" t="s">
        <v>124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3:22" ht="30" x14ac:dyDescent="0.55000000000000004">
      <c r="C3" s="142" t="s">
        <v>0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3:22" ht="30" x14ac:dyDescent="0.55000000000000004">
      <c r="C4" s="142" t="s">
        <v>205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3:22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 x14ac:dyDescent="0.55000000000000004">
      <c r="C7" s="54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 x14ac:dyDescent="0.25">
      <c r="C9" s="143" t="s">
        <v>91</v>
      </c>
      <c r="D9" s="144" t="s">
        <v>194</v>
      </c>
      <c r="E9" s="144" t="s">
        <v>2</v>
      </c>
      <c r="F9" s="144" t="s">
        <v>2</v>
      </c>
      <c r="G9" s="144" t="s">
        <v>2</v>
      </c>
      <c r="I9" s="144" t="s">
        <v>3</v>
      </c>
      <c r="J9" s="144" t="s">
        <v>3</v>
      </c>
      <c r="K9" s="144" t="s">
        <v>3</v>
      </c>
      <c r="M9" s="144" t="s">
        <v>206</v>
      </c>
      <c r="N9" s="144" t="s">
        <v>4</v>
      </c>
      <c r="O9" s="144" t="s">
        <v>4</v>
      </c>
      <c r="P9" s="144" t="s">
        <v>4</v>
      </c>
      <c r="Q9" s="144" t="s">
        <v>4</v>
      </c>
    </row>
    <row r="10" spans="3:22" s="6" customFormat="1" ht="44.25" customHeight="1" x14ac:dyDescent="0.25">
      <c r="C10" s="143"/>
      <c r="D10" s="12"/>
      <c r="E10" s="145" t="s">
        <v>6</v>
      </c>
      <c r="F10" s="12"/>
      <c r="G10" s="145" t="s">
        <v>7</v>
      </c>
      <c r="I10" s="145" t="s">
        <v>92</v>
      </c>
      <c r="J10" s="12"/>
      <c r="K10" s="145" t="s">
        <v>93</v>
      </c>
      <c r="L10" s="42">
        <v>0</v>
      </c>
      <c r="M10" s="145" t="s">
        <v>6</v>
      </c>
      <c r="N10" s="12"/>
      <c r="O10" s="145" t="s">
        <v>7</v>
      </c>
      <c r="Q10" s="147" t="s">
        <v>11</v>
      </c>
      <c r="V10" s="42">
        <v>6.5500000000000003E-2</v>
      </c>
    </row>
    <row r="11" spans="3:22" s="6" customFormat="1" ht="39.75" customHeight="1" x14ac:dyDescent="0.25">
      <c r="C11" s="143"/>
      <c r="D11" s="11"/>
      <c r="E11" s="146" t="s">
        <v>6</v>
      </c>
      <c r="F11" s="11"/>
      <c r="G11" s="146" t="s">
        <v>7</v>
      </c>
      <c r="I11" s="146"/>
      <c r="J11" s="11"/>
      <c r="K11" s="146"/>
      <c r="L11" s="42">
        <v>0</v>
      </c>
      <c r="M11" s="146" t="s">
        <v>6</v>
      </c>
      <c r="N11" s="11"/>
      <c r="O11" s="146" t="s">
        <v>7</v>
      </c>
      <c r="Q11" s="148" t="s">
        <v>11</v>
      </c>
      <c r="V11" s="42">
        <v>5.4600000000000003E-2</v>
      </c>
    </row>
    <row r="12" spans="3:22" x14ac:dyDescent="0.55000000000000004">
      <c r="C12" s="41" t="s">
        <v>88</v>
      </c>
      <c r="E12" s="3">
        <f>'اوراق مشارکت'!R33</f>
        <v>139218378987</v>
      </c>
      <c r="G12" s="3">
        <f>'اوراق مشارکت'!T33</f>
        <v>136620959157</v>
      </c>
      <c r="I12" s="3">
        <f>'اوراق مشارکت'!X33</f>
        <v>35332397777</v>
      </c>
      <c r="K12" s="3">
        <f>'اوراق مشارکت'!AB33</f>
        <v>3428228527</v>
      </c>
      <c r="L12" s="131">
        <v>0</v>
      </c>
      <c r="M12" s="3">
        <f>'اوراق مشارکت'!AH33</f>
        <v>171285040887</v>
      </c>
      <c r="O12" s="3">
        <f>'اوراق مشارکت'!AJ33</f>
        <v>163717938738</v>
      </c>
      <c r="Q12" s="8">
        <f>O12/$O$16</f>
        <v>0.52630404002065112</v>
      </c>
      <c r="V12" s="131">
        <v>5.3400000000000003E-2</v>
      </c>
    </row>
    <row r="13" spans="3:22" x14ac:dyDescent="0.55000000000000004">
      <c r="C13" s="2" t="s">
        <v>150</v>
      </c>
      <c r="E13" s="3">
        <f>سپرده!L28</f>
        <v>63192630998.036201</v>
      </c>
      <c r="G13" s="3">
        <f>سپرده!L28</f>
        <v>63192630998.036201</v>
      </c>
      <c r="I13" s="3">
        <f>سپرده!N28</f>
        <v>51077976188</v>
      </c>
      <c r="K13" s="3">
        <f>سپرده!P28</f>
        <v>48592034624</v>
      </c>
      <c r="L13" s="131">
        <v>0.3836</v>
      </c>
      <c r="M13" s="3">
        <f>سپرده!R28</f>
        <v>65678572562</v>
      </c>
      <c r="O13" s="3">
        <f>سپرده!R28</f>
        <v>65678572562</v>
      </c>
      <c r="Q13" s="128">
        <f>O13/$O$16</f>
        <v>0.21113690013827963</v>
      </c>
      <c r="V13" s="131">
        <v>4.36E-2</v>
      </c>
    </row>
    <row r="14" spans="3:22" x14ac:dyDescent="0.55000000000000004">
      <c r="C14" s="2" t="s">
        <v>87</v>
      </c>
      <c r="E14" s="3">
        <f>سهام!G29</f>
        <v>63129388267</v>
      </c>
      <c r="G14" s="3">
        <f>سهام!I29</f>
        <v>71535830048.139145</v>
      </c>
      <c r="I14" s="3">
        <f>سهام!M29</f>
        <v>16764433303</v>
      </c>
      <c r="K14" s="3">
        <f>سهام!Q29</f>
        <v>19088401273</v>
      </c>
      <c r="L14" s="131">
        <v>0</v>
      </c>
      <c r="M14" s="3">
        <f>سهام!W29</f>
        <v>65587033589</v>
      </c>
      <c r="O14" s="3">
        <f>سهام!Y29</f>
        <v>81674516639.622162</v>
      </c>
      <c r="Q14" s="8">
        <f>O14/$O$16</f>
        <v>0.26255905984106914</v>
      </c>
      <c r="V14" s="131">
        <v>2.8000000000000001E-2</v>
      </c>
    </row>
    <row r="15" spans="3:22" x14ac:dyDescent="0.55000000000000004">
      <c r="E15" s="3"/>
      <c r="G15" s="3"/>
      <c r="I15" s="3"/>
      <c r="K15" s="3"/>
      <c r="L15" s="131">
        <v>0.25369999999999998</v>
      </c>
      <c r="M15" s="3"/>
      <c r="O15" s="3"/>
      <c r="Q15" s="8"/>
      <c r="V15" s="131">
        <v>2.2200000000000001E-2</v>
      </c>
    </row>
    <row r="16" spans="3:22" ht="21.75" thickBot="1" x14ac:dyDescent="0.6">
      <c r="C16" s="2" t="s">
        <v>84</v>
      </c>
      <c r="D16" s="3">
        <f t="shared" ref="D16:P16" si="0">SUM(D12:D14)</f>
        <v>0</v>
      </c>
      <c r="E16" s="10">
        <f>SUM(E12:E14)</f>
        <v>265540398252.03619</v>
      </c>
      <c r="F16" s="3">
        <f t="shared" si="0"/>
        <v>0</v>
      </c>
      <c r="G16" s="10">
        <f>SUM(G12:G14)</f>
        <v>271349420203.17535</v>
      </c>
      <c r="H16" s="3">
        <f t="shared" si="0"/>
        <v>0</v>
      </c>
      <c r="I16" s="10">
        <f>SUM(I12:I14)</f>
        <v>103174807268</v>
      </c>
      <c r="J16" s="3">
        <f t="shared" si="0"/>
        <v>0</v>
      </c>
      <c r="K16" s="10">
        <f>SUM(K12:K14)</f>
        <v>71108664424</v>
      </c>
      <c r="L16" s="3">
        <v>0</v>
      </c>
      <c r="M16" s="10">
        <f>SUM(M12:M14)</f>
        <v>302550647038</v>
      </c>
      <c r="N16" s="3">
        <f t="shared" si="0"/>
        <v>0</v>
      </c>
      <c r="O16" s="10">
        <f>SUM(O12:O14)</f>
        <v>311071027939.62219</v>
      </c>
      <c r="P16" s="3">
        <f t="shared" si="0"/>
        <v>0</v>
      </c>
      <c r="Q16" s="33">
        <f>O16/$O$16</f>
        <v>1</v>
      </c>
      <c r="V16" s="131">
        <v>1.9199999999999998E-2</v>
      </c>
    </row>
    <row r="17" spans="9:22" ht="21.75" thickTop="1" x14ac:dyDescent="0.55000000000000004">
      <c r="L17" s="131">
        <v>0.2044</v>
      </c>
      <c r="Q17" s="8"/>
      <c r="V17" s="131">
        <v>1.38E-2</v>
      </c>
    </row>
    <row r="18" spans="9:22" x14ac:dyDescent="0.55000000000000004">
      <c r="L18" s="131">
        <v>0.11650000000000001</v>
      </c>
      <c r="V18" s="131">
        <v>1.32E-2</v>
      </c>
    </row>
    <row r="19" spans="9:22" x14ac:dyDescent="0.55000000000000004">
      <c r="L19" s="131">
        <v>0</v>
      </c>
      <c r="V19" s="131">
        <v>1.21E-2</v>
      </c>
    </row>
    <row r="20" spans="9:22" ht="30" x14ac:dyDescent="0.75">
      <c r="I20" s="55">
        <v>1</v>
      </c>
      <c r="L20" s="131">
        <v>6.3700000000000007E-2</v>
      </c>
      <c r="V20" s="131">
        <v>1.14E-2</v>
      </c>
    </row>
    <row r="21" spans="9:22" x14ac:dyDescent="0.55000000000000004">
      <c r="L21" s="131">
        <v>0</v>
      </c>
      <c r="V21" s="131">
        <v>8.8999999999999999E-3</v>
      </c>
    </row>
    <row r="22" spans="9:22" x14ac:dyDescent="0.55000000000000004">
      <c r="L22" s="131">
        <v>0.13189999999999999</v>
      </c>
      <c r="V22" s="131">
        <v>8.3999999999999995E-3</v>
      </c>
    </row>
    <row r="23" spans="9:22" x14ac:dyDescent="0.55000000000000004">
      <c r="L23" s="131">
        <v>3.9899999999999998E-2</v>
      </c>
      <c r="V23" s="131">
        <v>7.9000000000000008E-3</v>
      </c>
    </row>
    <row r="24" spans="9:22" x14ac:dyDescent="0.55000000000000004">
      <c r="L24" s="131">
        <v>0.18509999999999999</v>
      </c>
      <c r="V24" s="131">
        <v>7.7999999999999996E-3</v>
      </c>
    </row>
    <row r="25" spans="9:22" x14ac:dyDescent="0.55000000000000004">
      <c r="L25" s="131">
        <v>1.89E-2</v>
      </c>
      <c r="V25" s="131">
        <v>6.6E-3</v>
      </c>
    </row>
    <row r="26" spans="9:22" x14ac:dyDescent="0.55000000000000004">
      <c r="L26" s="131">
        <v>5.16E-2</v>
      </c>
      <c r="V26" s="131">
        <v>5.1000000000000004E-3</v>
      </c>
    </row>
    <row r="27" spans="9:22" x14ac:dyDescent="0.55000000000000004">
      <c r="L27" s="131">
        <v>3.6200000000000003E-2</v>
      </c>
      <c r="V27" s="131">
        <v>4.1000000000000003E-3</v>
      </c>
    </row>
    <row r="28" spans="9:22" x14ac:dyDescent="0.55000000000000004">
      <c r="L28" s="131">
        <v>0</v>
      </c>
      <c r="V28" s="131">
        <v>2.7000000000000001E-3</v>
      </c>
    </row>
    <row r="29" spans="9:22" x14ac:dyDescent="0.55000000000000004">
      <c r="L29" s="131">
        <v>1.8200000000000001E-2</v>
      </c>
      <c r="V29" s="131">
        <v>1.6999999999999999E-3</v>
      </c>
    </row>
    <row r="30" spans="9:22" x14ac:dyDescent="0.55000000000000004">
      <c r="L30" s="131">
        <v>3.3000000000000002E-2</v>
      </c>
      <c r="V30" s="131">
        <v>1.4E-3</v>
      </c>
    </row>
    <row r="31" spans="9:22" x14ac:dyDescent="0.55000000000000004">
      <c r="L31" s="131">
        <v>5.7999999999999996E-3</v>
      </c>
      <c r="V31" s="131">
        <v>6.9999999999999999E-4</v>
      </c>
    </row>
    <row r="32" spans="9:22" x14ac:dyDescent="0.55000000000000004">
      <c r="L32" s="131">
        <v>2.0000000000000001E-4</v>
      </c>
      <c r="V32" s="131">
        <v>0</v>
      </c>
    </row>
    <row r="33" spans="12:22" x14ac:dyDescent="0.55000000000000004">
      <c r="L33" s="131">
        <v>0</v>
      </c>
      <c r="V33" s="131">
        <v>0</v>
      </c>
    </row>
    <row r="34" spans="12:22" x14ac:dyDescent="0.55000000000000004">
      <c r="L34" s="131">
        <v>0</v>
      </c>
      <c r="V34" s="131">
        <v>0</v>
      </c>
    </row>
    <row r="35" spans="12:22" x14ac:dyDescent="0.55000000000000004">
      <c r="L35" s="131">
        <v>0</v>
      </c>
      <c r="V35" s="131">
        <v>0</v>
      </c>
    </row>
    <row r="36" spans="12:22" x14ac:dyDescent="0.55000000000000004">
      <c r="L36" s="131">
        <v>1E-4</v>
      </c>
      <c r="V36" s="131">
        <v>-1E-4</v>
      </c>
    </row>
    <row r="37" spans="12:22" x14ac:dyDescent="0.55000000000000004">
      <c r="L37" s="131">
        <v>-9.1000000000000004E-3</v>
      </c>
      <c r="V37" s="131">
        <v>-1E-3</v>
      </c>
    </row>
    <row r="38" spans="12:22" x14ac:dyDescent="0.55000000000000004">
      <c r="L38" s="131">
        <v>0</v>
      </c>
      <c r="V38" s="131">
        <v>-2.8E-3</v>
      </c>
    </row>
    <row r="39" spans="12:22" x14ac:dyDescent="0.55000000000000004">
      <c r="L39" s="131">
        <v>0</v>
      </c>
      <c r="V39" s="131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0"/>
  <sheetViews>
    <sheetView rightToLeft="1" view="pageBreakPreview" topLeftCell="A6" zoomScale="40" zoomScaleNormal="55" zoomScaleSheetLayoutView="40" workbookViewId="0">
      <selection activeCell="AA35" sqref="AA35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.140625" style="57" bestFit="1" customWidth="1"/>
    <col min="6" max="6" width="3.5703125" style="57" bestFit="1" customWidth="1"/>
    <col min="7" max="7" width="26.28515625" style="57" bestFit="1" customWidth="1"/>
    <col min="8" max="8" width="3.5703125" style="57" bestFit="1" customWidth="1"/>
    <col min="9" max="9" width="29.140625" style="57" bestFit="1" customWidth="1"/>
    <col min="10" max="10" width="3.5703125" style="57" bestFit="1" customWidth="1"/>
    <col min="11" max="11" width="17.28515625" style="57" bestFit="1" customWidth="1"/>
    <col min="12" max="12" width="12.28515625" style="57" bestFit="1" customWidth="1"/>
    <col min="13" max="13" width="26.28515625" style="57" bestFit="1" customWidth="1"/>
    <col min="14" max="14" width="3.5703125" style="57" bestFit="1" customWidth="1"/>
    <col min="15" max="15" width="19.140625" style="57" bestFit="1" customWidth="1"/>
    <col min="16" max="16" width="3.5703125" style="57" bestFit="1" customWidth="1"/>
    <col min="17" max="17" width="26.28515625" style="57" bestFit="1" customWidth="1"/>
    <col min="18" max="18" width="3.5703125" style="57" bestFit="1" customWidth="1"/>
    <col min="19" max="19" width="17.28515625" style="57" bestFit="1" customWidth="1"/>
    <col min="20" max="20" width="3.5703125" style="57" bestFit="1" customWidth="1"/>
    <col min="21" max="21" width="16.42578125" style="57" bestFit="1" customWidth="1"/>
    <col min="22" max="22" width="12.28515625" style="57" bestFit="1" customWidth="1"/>
    <col min="23" max="23" width="26.28515625" style="57" bestFit="1" customWidth="1"/>
    <col min="24" max="24" width="3.5703125" style="57" bestFit="1" customWidth="1"/>
    <col min="25" max="25" width="29.140625" style="57" bestFit="1" customWidth="1"/>
    <col min="26" max="26" width="3.5703125" style="57" bestFit="1" customWidth="1"/>
    <col min="27" max="27" width="24.85546875" style="82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0" t="s">
        <v>124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3:27" ht="46.5" x14ac:dyDescent="0.8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3:27" ht="46.5" x14ac:dyDescent="0.8">
      <c r="C4" s="150" t="s">
        <v>205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9" t="s">
        <v>86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8" spans="3:27" s="76" customFormat="1" ht="34.5" customHeight="1" x14ac:dyDescent="0.25">
      <c r="C8" s="157" t="s">
        <v>1</v>
      </c>
      <c r="E8" s="156" t="s">
        <v>194</v>
      </c>
      <c r="F8" s="156" t="s">
        <v>2</v>
      </c>
      <c r="G8" s="156" t="s">
        <v>2</v>
      </c>
      <c r="H8" s="156" t="s">
        <v>2</v>
      </c>
      <c r="I8" s="156" t="s">
        <v>2</v>
      </c>
      <c r="J8" s="151"/>
      <c r="K8" s="156" t="s">
        <v>3</v>
      </c>
      <c r="L8" s="156" t="s">
        <v>3</v>
      </c>
      <c r="M8" s="156" t="s">
        <v>3</v>
      </c>
      <c r="N8" s="156" t="s">
        <v>3</v>
      </c>
      <c r="O8" s="156" t="s">
        <v>3</v>
      </c>
      <c r="P8" s="156" t="s">
        <v>3</v>
      </c>
      <c r="Q8" s="156" t="s">
        <v>3</v>
      </c>
      <c r="R8" s="151"/>
      <c r="S8" s="156" t="s">
        <v>206</v>
      </c>
      <c r="T8" s="156" t="s">
        <v>4</v>
      </c>
      <c r="U8" s="156" t="s">
        <v>4</v>
      </c>
      <c r="V8" s="156" t="s">
        <v>4</v>
      </c>
      <c r="W8" s="156" t="s">
        <v>4</v>
      </c>
      <c r="X8" s="156" t="s">
        <v>4</v>
      </c>
      <c r="Y8" s="156" t="s">
        <v>4</v>
      </c>
      <c r="Z8" s="156" t="s">
        <v>4</v>
      </c>
      <c r="AA8" s="156" t="s">
        <v>4</v>
      </c>
    </row>
    <row r="9" spans="3:27" s="76" customFormat="1" ht="44.25" customHeight="1" x14ac:dyDescent="0.25">
      <c r="C9" s="157" t="s">
        <v>1</v>
      </c>
      <c r="D9" s="151"/>
      <c r="E9" s="154" t="s">
        <v>5</v>
      </c>
      <c r="F9" s="152"/>
      <c r="G9" s="154" t="s">
        <v>6</v>
      </c>
      <c r="H9" s="77"/>
      <c r="I9" s="154" t="s">
        <v>7</v>
      </c>
      <c r="J9" s="151"/>
      <c r="K9" s="154" t="s">
        <v>8</v>
      </c>
      <c r="L9" s="154" t="s">
        <v>8</v>
      </c>
      <c r="M9" s="154" t="s">
        <v>8</v>
      </c>
      <c r="N9" s="77"/>
      <c r="O9" s="154" t="s">
        <v>9</v>
      </c>
      <c r="P9" s="154" t="s">
        <v>9</v>
      </c>
      <c r="Q9" s="154" t="s">
        <v>9</v>
      </c>
      <c r="R9" s="151"/>
      <c r="S9" s="154" t="s">
        <v>5</v>
      </c>
      <c r="T9" s="152"/>
      <c r="U9" s="154" t="s">
        <v>10</v>
      </c>
      <c r="V9" s="152"/>
      <c r="W9" s="154" t="s">
        <v>6</v>
      </c>
      <c r="X9" s="152"/>
      <c r="Y9" s="154" t="s">
        <v>7</v>
      </c>
      <c r="Z9" s="151"/>
      <c r="AA9" s="154" t="s">
        <v>11</v>
      </c>
    </row>
    <row r="10" spans="3:27" s="76" customFormat="1" ht="54" customHeight="1" x14ac:dyDescent="0.25">
      <c r="C10" s="157" t="s">
        <v>1</v>
      </c>
      <c r="D10" s="151"/>
      <c r="E10" s="155" t="s">
        <v>5</v>
      </c>
      <c r="F10" s="153"/>
      <c r="G10" s="155" t="s">
        <v>6</v>
      </c>
      <c r="H10" s="78"/>
      <c r="I10" s="155" t="s">
        <v>7</v>
      </c>
      <c r="J10" s="151"/>
      <c r="K10" s="155" t="s">
        <v>5</v>
      </c>
      <c r="L10" s="134">
        <v>0</v>
      </c>
      <c r="M10" s="155" t="s">
        <v>6</v>
      </c>
      <c r="N10" s="78"/>
      <c r="O10" s="155" t="s">
        <v>5</v>
      </c>
      <c r="P10" s="78"/>
      <c r="Q10" s="155" t="s">
        <v>12</v>
      </c>
      <c r="R10" s="151"/>
      <c r="S10" s="155" t="s">
        <v>5</v>
      </c>
      <c r="T10" s="153"/>
      <c r="U10" s="155" t="s">
        <v>10</v>
      </c>
      <c r="V10" s="153"/>
      <c r="W10" s="155" t="s">
        <v>6</v>
      </c>
      <c r="X10" s="153"/>
      <c r="Y10" s="155" t="s">
        <v>7</v>
      </c>
      <c r="Z10" s="151"/>
      <c r="AA10" s="155" t="s">
        <v>11</v>
      </c>
    </row>
    <row r="11" spans="3:27" x14ac:dyDescent="0.8">
      <c r="C11" s="79" t="s">
        <v>181</v>
      </c>
      <c r="E11" s="80">
        <v>400000</v>
      </c>
      <c r="G11" s="80">
        <v>11116538487</v>
      </c>
      <c r="I11" s="80">
        <v>12815292600</v>
      </c>
      <c r="K11" s="80">
        <v>0</v>
      </c>
      <c r="L11" s="136"/>
      <c r="M11" s="80">
        <v>0</v>
      </c>
      <c r="O11" s="80">
        <v>0</v>
      </c>
      <c r="Q11" s="80">
        <v>0</v>
      </c>
      <c r="S11" s="80">
        <v>400000</v>
      </c>
      <c r="U11" s="80">
        <v>36970</v>
      </c>
      <c r="V11" s="136"/>
      <c r="W11" s="80">
        <v>11116538487</v>
      </c>
      <c r="Y11" s="80">
        <v>14700011400</v>
      </c>
      <c r="AA11" s="126">
        <f>Y11/'سرمایه گذاری ها'!$O$16</f>
        <v>4.7256125063672667E-2</v>
      </c>
    </row>
    <row r="12" spans="3:27" x14ac:dyDescent="0.8">
      <c r="C12" s="57" t="s">
        <v>208</v>
      </c>
      <c r="E12" s="80">
        <v>0</v>
      </c>
      <c r="G12" s="80">
        <v>0</v>
      </c>
      <c r="I12" s="80">
        <v>0</v>
      </c>
      <c r="K12" s="80">
        <v>509000</v>
      </c>
      <c r="L12" s="136"/>
      <c r="M12" s="80">
        <v>12303484363</v>
      </c>
      <c r="O12" s="80">
        <v>0</v>
      </c>
      <c r="Q12" s="80">
        <v>0</v>
      </c>
      <c r="S12" s="80">
        <v>509000</v>
      </c>
      <c r="U12" s="80">
        <v>26900</v>
      </c>
      <c r="V12" s="136"/>
      <c r="W12" s="80">
        <v>12303484363</v>
      </c>
      <c r="Y12" s="80">
        <v>13610632005</v>
      </c>
      <c r="AA12" s="126">
        <f>Y12/'سرمایه گذاری ها'!$O$16</f>
        <v>4.3754097239945396E-2</v>
      </c>
    </row>
    <row r="13" spans="3:27" x14ac:dyDescent="0.8">
      <c r="C13" s="57" t="s">
        <v>156</v>
      </c>
      <c r="E13" s="80">
        <v>106000</v>
      </c>
      <c r="G13" s="80">
        <v>7055541458</v>
      </c>
      <c r="I13" s="80">
        <v>7659294417</v>
      </c>
      <c r="K13" s="80">
        <v>0</v>
      </c>
      <c r="L13" s="136"/>
      <c r="M13" s="80">
        <v>0</v>
      </c>
      <c r="O13" s="80">
        <v>0</v>
      </c>
      <c r="Q13" s="80">
        <v>0</v>
      </c>
      <c r="S13" s="80">
        <v>106000</v>
      </c>
      <c r="U13" s="80">
        <v>83510</v>
      </c>
      <c r="V13" s="136"/>
      <c r="W13" s="80">
        <v>7055541458</v>
      </c>
      <c r="Y13" s="80">
        <v>8799390243</v>
      </c>
      <c r="AA13" s="126">
        <f>Y13/'سرمایه گذاری ها'!$O$16</f>
        <v>2.8287398866049109E-2</v>
      </c>
    </row>
    <row r="14" spans="3:27" x14ac:dyDescent="0.8">
      <c r="C14" s="57" t="s">
        <v>196</v>
      </c>
      <c r="E14" s="80">
        <v>41000</v>
      </c>
      <c r="G14" s="80">
        <v>7241018855</v>
      </c>
      <c r="I14" s="80">
        <v>7601003325</v>
      </c>
      <c r="K14" s="80">
        <v>0</v>
      </c>
      <c r="L14" s="136"/>
      <c r="M14" s="80">
        <v>0</v>
      </c>
      <c r="O14" s="80">
        <v>0</v>
      </c>
      <c r="Q14" s="80">
        <v>0</v>
      </c>
      <c r="S14" s="80">
        <v>41000</v>
      </c>
      <c r="U14" s="80">
        <v>191200</v>
      </c>
      <c r="V14" s="136"/>
      <c r="W14" s="80">
        <v>7241018855</v>
      </c>
      <c r="Y14" s="80">
        <v>7792556760</v>
      </c>
      <c r="AA14" s="126">
        <f>Y14/'سرمایه گذاری ها'!$O$16</f>
        <v>2.5050731376734026E-2</v>
      </c>
    </row>
    <row r="15" spans="3:27" x14ac:dyDescent="0.8">
      <c r="C15" s="57" t="s">
        <v>197</v>
      </c>
      <c r="E15" s="80">
        <v>310000</v>
      </c>
      <c r="G15" s="80">
        <v>6515440689</v>
      </c>
      <c r="I15" s="80">
        <v>6425042175</v>
      </c>
      <c r="K15" s="80">
        <v>0</v>
      </c>
      <c r="L15" s="136"/>
      <c r="M15" s="80">
        <v>0</v>
      </c>
      <c r="O15" s="80">
        <v>0</v>
      </c>
      <c r="Q15" s="80">
        <v>0</v>
      </c>
      <c r="S15" s="80">
        <v>310000</v>
      </c>
      <c r="U15" s="80">
        <v>23900</v>
      </c>
      <c r="V15" s="136"/>
      <c r="W15" s="80">
        <v>6515440689</v>
      </c>
      <c r="Y15" s="80">
        <v>7364916450</v>
      </c>
      <c r="AA15" s="126">
        <f>Y15/'سرمایه گذاری ها'!$O$16</f>
        <v>2.367599611825472E-2</v>
      </c>
    </row>
    <row r="16" spans="3:27" x14ac:dyDescent="0.8">
      <c r="C16" s="57" t="s">
        <v>179</v>
      </c>
      <c r="E16" s="80">
        <v>520000</v>
      </c>
      <c r="G16" s="80">
        <v>4979116299</v>
      </c>
      <c r="I16" s="80">
        <v>5716980360</v>
      </c>
      <c r="K16" s="80">
        <v>0</v>
      </c>
      <c r="L16" s="136"/>
      <c r="M16" s="80">
        <v>0</v>
      </c>
      <c r="O16" s="80">
        <v>0</v>
      </c>
      <c r="Q16" s="80">
        <v>0</v>
      </c>
      <c r="S16" s="80">
        <v>520000</v>
      </c>
      <c r="U16" s="80">
        <v>13740</v>
      </c>
      <c r="V16" s="136"/>
      <c r="W16" s="80">
        <v>4979116299</v>
      </c>
      <c r="Y16" s="80">
        <v>7102288440</v>
      </c>
      <c r="AA16" s="126">
        <f>Y16/'سرمایه گذاری ها'!$O$16</f>
        <v>2.2831725882805548E-2</v>
      </c>
    </row>
    <row r="17" spans="3:27" x14ac:dyDescent="0.8">
      <c r="C17" s="57" t="s">
        <v>14</v>
      </c>
      <c r="E17" s="80">
        <v>1132075</v>
      </c>
      <c r="G17" s="80">
        <v>4499671798</v>
      </c>
      <c r="I17" s="80">
        <v>6628247615.5874996</v>
      </c>
      <c r="K17" s="80">
        <v>0</v>
      </c>
      <c r="L17" s="136"/>
      <c r="M17" s="80">
        <v>0</v>
      </c>
      <c r="O17" s="80">
        <v>0</v>
      </c>
      <c r="Q17" s="80">
        <v>0</v>
      </c>
      <c r="S17" s="80">
        <v>1132075</v>
      </c>
      <c r="U17" s="80">
        <v>6310</v>
      </c>
      <c r="V17" s="136"/>
      <c r="W17" s="80">
        <v>4499671798</v>
      </c>
      <c r="Y17" s="80">
        <v>7100890060.1625004</v>
      </c>
      <c r="AA17" s="126">
        <f>Y17/'سرمایه گذاری ها'!$O$16</f>
        <v>2.2827230511292613E-2</v>
      </c>
    </row>
    <row r="18" spans="3:27" x14ac:dyDescent="0.8">
      <c r="C18" s="57" t="s">
        <v>198</v>
      </c>
      <c r="E18" s="80">
        <v>500000</v>
      </c>
      <c r="G18" s="80">
        <v>3595347105</v>
      </c>
      <c r="I18" s="80">
        <v>3653133750</v>
      </c>
      <c r="K18" s="80">
        <v>0</v>
      </c>
      <c r="L18" s="136"/>
      <c r="M18" s="80">
        <v>0</v>
      </c>
      <c r="O18" s="80">
        <v>0</v>
      </c>
      <c r="Q18" s="80">
        <v>0</v>
      </c>
      <c r="S18" s="80">
        <v>500000</v>
      </c>
      <c r="U18" s="80">
        <v>9220</v>
      </c>
      <c r="V18" s="136"/>
      <c r="W18" s="80">
        <v>3595347105</v>
      </c>
      <c r="Y18" s="80">
        <v>4582570500</v>
      </c>
      <c r="AA18" s="126">
        <f>Y18/'سرمایه گذاری ها'!$O$16</f>
        <v>1.4731588892583919E-2</v>
      </c>
    </row>
    <row r="19" spans="3:27" x14ac:dyDescent="0.8">
      <c r="C19" s="57" t="s">
        <v>207</v>
      </c>
      <c r="E19" s="80">
        <v>0</v>
      </c>
      <c r="G19" s="80">
        <v>0</v>
      </c>
      <c r="I19" s="80">
        <v>0</v>
      </c>
      <c r="K19" s="80">
        <v>492596</v>
      </c>
      <c r="L19" s="136"/>
      <c r="M19" s="80">
        <v>4460948940</v>
      </c>
      <c r="O19" s="80">
        <v>0</v>
      </c>
      <c r="Q19" s="80">
        <v>0</v>
      </c>
      <c r="S19" s="80">
        <v>492596</v>
      </c>
      <c r="U19" s="80">
        <v>8920</v>
      </c>
      <c r="V19" s="136"/>
      <c r="W19" s="80">
        <v>4460948940</v>
      </c>
      <c r="Y19" s="80">
        <v>4367812279.8959999</v>
      </c>
      <c r="AA19" s="126">
        <f>Y19/'سرمایه گذاری ها'!$O$16</f>
        <v>1.4041205665555511E-2</v>
      </c>
    </row>
    <row r="20" spans="3:27" x14ac:dyDescent="0.8">
      <c r="C20" s="57" t="s">
        <v>152</v>
      </c>
      <c r="E20" s="80">
        <v>36434</v>
      </c>
      <c r="G20" s="80">
        <v>2002747543</v>
      </c>
      <c r="I20" s="80">
        <v>2920918607.5050001</v>
      </c>
      <c r="K20" s="80">
        <v>0</v>
      </c>
      <c r="L20" s="136"/>
      <c r="M20" s="80">
        <v>0</v>
      </c>
      <c r="O20" s="80">
        <v>0</v>
      </c>
      <c r="Q20" s="80">
        <v>0</v>
      </c>
      <c r="S20" s="80">
        <v>36434</v>
      </c>
      <c r="U20" s="80">
        <v>97500</v>
      </c>
      <c r="V20" s="136"/>
      <c r="W20" s="80">
        <v>2002747543</v>
      </c>
      <c r="Y20" s="80">
        <v>3531178725.75</v>
      </c>
      <c r="AA20" s="126">
        <f>Y20/'سرمایه گذاری ها'!$O$16</f>
        <v>1.1351679869188556E-2</v>
      </c>
    </row>
    <row r="21" spans="3:27" x14ac:dyDescent="0.8">
      <c r="C21" s="57" t="s">
        <v>182</v>
      </c>
      <c r="E21" s="80">
        <v>574276</v>
      </c>
      <c r="G21" s="80">
        <v>4929559109</v>
      </c>
      <c r="I21" s="80">
        <v>5503081317.1920004</v>
      </c>
      <c r="K21" s="80">
        <v>0</v>
      </c>
      <c r="L21" s="136"/>
      <c r="M21" s="80">
        <v>0</v>
      </c>
      <c r="O21" s="80">
        <v>-480610</v>
      </c>
      <c r="Q21" s="80">
        <v>6779886340</v>
      </c>
      <c r="S21" s="80">
        <v>93666</v>
      </c>
      <c r="U21" s="80">
        <v>14880</v>
      </c>
      <c r="V21" s="136"/>
      <c r="W21" s="80">
        <v>804024689</v>
      </c>
      <c r="Y21" s="80">
        <v>1385457267.0239999</v>
      </c>
      <c r="AA21" s="126">
        <f>Y21/'سرمایه گذاری ها'!$O$16</f>
        <v>4.4538293270208126E-3</v>
      </c>
    </row>
    <row r="22" spans="3:27" x14ac:dyDescent="0.8">
      <c r="C22" s="57" t="s">
        <v>154</v>
      </c>
      <c r="E22" s="80">
        <v>80706</v>
      </c>
      <c r="G22" s="80">
        <v>993552784</v>
      </c>
      <c r="I22" s="80">
        <v>1095082160.4449999</v>
      </c>
      <c r="K22" s="80">
        <v>0</v>
      </c>
      <c r="L22" s="136"/>
      <c r="M22" s="80">
        <v>0</v>
      </c>
      <c r="O22" s="80">
        <v>0</v>
      </c>
      <c r="Q22" s="80">
        <v>0</v>
      </c>
      <c r="S22" s="80">
        <v>80706</v>
      </c>
      <c r="U22" s="80">
        <v>16220</v>
      </c>
      <c r="V22" s="136"/>
      <c r="W22" s="80">
        <v>993552784</v>
      </c>
      <c r="Y22" s="80">
        <v>1301262464.6459999</v>
      </c>
      <c r="AA22" s="126">
        <f>Y22/'سرمایه گذاری ها'!$O$16</f>
        <v>4.1831683048881374E-3</v>
      </c>
    </row>
    <row r="23" spans="3:27" x14ac:dyDescent="0.8">
      <c r="C23" s="57" t="s">
        <v>199</v>
      </c>
      <c r="E23" s="80">
        <v>940</v>
      </c>
      <c r="G23" s="80">
        <v>14583519</v>
      </c>
      <c r="I23" s="80">
        <v>16753917.51</v>
      </c>
      <c r="K23" s="80">
        <v>0</v>
      </c>
      <c r="L23" s="136"/>
      <c r="M23" s="80">
        <v>0</v>
      </c>
      <c r="O23" s="80">
        <v>0</v>
      </c>
      <c r="Q23" s="80">
        <v>0</v>
      </c>
      <c r="S23" s="80">
        <v>940</v>
      </c>
      <c r="U23" s="80">
        <v>29040</v>
      </c>
      <c r="V23" s="136"/>
      <c r="W23" s="80">
        <v>14583519</v>
      </c>
      <c r="Y23" s="80">
        <v>27135179.280000001</v>
      </c>
      <c r="AA23" s="126">
        <f>Y23/'سرمایه گذاری ها'!$O$16</f>
        <v>8.7231457907635318E-5</v>
      </c>
    </row>
    <row r="24" spans="3:27" x14ac:dyDescent="0.8">
      <c r="C24" s="57" t="s">
        <v>13</v>
      </c>
      <c r="E24" s="80">
        <v>933</v>
      </c>
      <c r="G24" s="80">
        <v>3646028</v>
      </c>
      <c r="I24" s="80">
        <v>5796554.0625</v>
      </c>
      <c r="K24" s="80">
        <v>0</v>
      </c>
      <c r="L24" s="136"/>
      <c r="M24" s="80">
        <v>0</v>
      </c>
      <c r="O24" s="80">
        <v>0</v>
      </c>
      <c r="Q24" s="80">
        <v>0</v>
      </c>
      <c r="S24" s="80">
        <v>933</v>
      </c>
      <c r="U24" s="80">
        <v>7070</v>
      </c>
      <c r="V24" s="136"/>
      <c r="W24" s="80">
        <v>3646028</v>
      </c>
      <c r="Y24" s="80">
        <v>6557061.9555000002</v>
      </c>
      <c r="AA24" s="126">
        <f>Y24/'سرمایه گذاری ها'!$O$16</f>
        <v>2.1078986361830853E-5</v>
      </c>
    </row>
    <row r="25" spans="3:27" x14ac:dyDescent="0.8">
      <c r="C25" s="57" t="s">
        <v>155</v>
      </c>
      <c r="E25" s="80">
        <v>469</v>
      </c>
      <c r="G25" s="80">
        <v>1363383</v>
      </c>
      <c r="I25" s="80">
        <v>1844790.7936499999</v>
      </c>
      <c r="K25" s="80">
        <v>0</v>
      </c>
      <c r="L25" s="136"/>
      <c r="M25" s="80">
        <v>0</v>
      </c>
      <c r="O25" s="80">
        <v>0</v>
      </c>
      <c r="Q25" s="80">
        <v>0</v>
      </c>
      <c r="S25" s="80">
        <v>469</v>
      </c>
      <c r="U25" s="80">
        <v>3957</v>
      </c>
      <c r="V25" s="136"/>
      <c r="W25" s="80">
        <v>1363383</v>
      </c>
      <c r="Y25" s="80">
        <v>1844790.7936499999</v>
      </c>
      <c r="AA25" s="126">
        <f>Y25/'سرمایه گذاری ها'!$O$16</f>
        <v>5.9304487655728177E-6</v>
      </c>
    </row>
    <row r="26" spans="3:27" x14ac:dyDescent="0.8">
      <c r="C26" s="57" t="s">
        <v>153</v>
      </c>
      <c r="E26" s="80">
        <v>1</v>
      </c>
      <c r="G26" s="80">
        <v>7649</v>
      </c>
      <c r="I26" s="80">
        <v>9701.9279999999999</v>
      </c>
      <c r="K26" s="80">
        <v>0</v>
      </c>
      <c r="L26" s="136"/>
      <c r="M26" s="80">
        <v>0</v>
      </c>
      <c r="O26" s="80">
        <v>0</v>
      </c>
      <c r="Q26" s="80">
        <v>0</v>
      </c>
      <c r="S26" s="80">
        <v>1</v>
      </c>
      <c r="U26" s="80">
        <v>13090</v>
      </c>
      <c r="V26" s="136"/>
      <c r="W26" s="80">
        <v>7649</v>
      </c>
      <c r="Y26" s="80">
        <v>13012.1145</v>
      </c>
      <c r="AA26" s="126">
        <f>Y26/'سرمایه گذاری ها'!$O$16</f>
        <v>4.1830043081111387E-8</v>
      </c>
    </row>
    <row r="27" spans="3:27" x14ac:dyDescent="0.8">
      <c r="C27" s="57" t="s">
        <v>171</v>
      </c>
      <c r="E27" s="80">
        <v>60981</v>
      </c>
      <c r="G27" s="80">
        <v>697622640</v>
      </c>
      <c r="I27" s="80">
        <v>849866645.96099997</v>
      </c>
      <c r="K27" s="80">
        <v>0</v>
      </c>
      <c r="L27" s="136"/>
      <c r="M27" s="80">
        <v>0</v>
      </c>
      <c r="O27" s="80">
        <v>0</v>
      </c>
      <c r="Q27" s="80">
        <v>0</v>
      </c>
      <c r="S27" s="80">
        <v>0</v>
      </c>
      <c r="U27" s="80">
        <v>0</v>
      </c>
      <c r="V27" s="136"/>
      <c r="W27" s="80">
        <v>0</v>
      </c>
      <c r="Y27" s="80">
        <v>0</v>
      </c>
      <c r="AA27" s="126">
        <f>Y27/'سرمایه گذاری ها'!$O$16</f>
        <v>0</v>
      </c>
    </row>
    <row r="28" spans="3:27" x14ac:dyDescent="0.8">
      <c r="C28" s="57" t="s">
        <v>195</v>
      </c>
      <c r="E28" s="80">
        <v>857261</v>
      </c>
      <c r="G28" s="80">
        <v>9483630921</v>
      </c>
      <c r="I28" s="80">
        <v>10643482110.154499</v>
      </c>
      <c r="K28" s="80">
        <v>0</v>
      </c>
      <c r="L28" s="136"/>
      <c r="M28" s="80">
        <v>0</v>
      </c>
      <c r="O28" s="80">
        <v>-857261</v>
      </c>
      <c r="Q28" s="80">
        <v>12308514933</v>
      </c>
      <c r="S28" s="80">
        <v>0</v>
      </c>
      <c r="U28" s="80">
        <v>0</v>
      </c>
      <c r="V28" s="136"/>
      <c r="W28" s="80">
        <v>0</v>
      </c>
      <c r="Y28" s="80">
        <v>0</v>
      </c>
      <c r="AA28" s="126">
        <f>Y28/'سرمایه گذاری ها'!$O$16</f>
        <v>0</v>
      </c>
    </row>
    <row r="29" spans="3:27" ht="33.75" thickBot="1" x14ac:dyDescent="0.85">
      <c r="C29" s="57" t="s">
        <v>84</v>
      </c>
      <c r="E29" s="81"/>
      <c r="F29" s="80"/>
      <c r="G29" s="81">
        <f>SUM(G11:G28)</f>
        <v>63129388267</v>
      </c>
      <c r="H29" s="81"/>
      <c r="I29" s="81">
        <f>SUM(I11:I28)</f>
        <v>71535830048.139145</v>
      </c>
      <c r="J29" s="81"/>
      <c r="K29" s="81">
        <f>SUM(K11:K28)</f>
        <v>1001596</v>
      </c>
      <c r="L29" s="81">
        <v>3.3000000000000002E-2</v>
      </c>
      <c r="M29" s="81">
        <f>SUM(M11:M28)</f>
        <v>16764433303</v>
      </c>
      <c r="N29" s="81"/>
      <c r="O29" s="81">
        <f>SUM(O11:O28)</f>
        <v>-1337871</v>
      </c>
      <c r="P29" s="81"/>
      <c r="Q29" s="81">
        <f>SUM(Q11:Q28)</f>
        <v>19088401273</v>
      </c>
      <c r="R29" s="81"/>
      <c r="S29" s="81">
        <f>SUM(S11:S28)</f>
        <v>4223820</v>
      </c>
      <c r="T29" s="81"/>
      <c r="U29" s="81">
        <f>SUM(U11:U28)</f>
        <v>582427</v>
      </c>
      <c r="V29" s="81">
        <v>1.4E-3</v>
      </c>
      <c r="W29" s="81">
        <f>SUM(W11:W28)</f>
        <v>65587033589</v>
      </c>
      <c r="X29" s="81"/>
      <c r="Y29" s="81">
        <f>SUM(Y11:Y28)</f>
        <v>81674516639.622162</v>
      </c>
      <c r="Z29" s="80"/>
      <c r="AA29" s="127">
        <f>SUM(AA11:AA28)</f>
        <v>0.26255905984106914</v>
      </c>
    </row>
    <row r="30" spans="3:27" ht="63.75" customHeight="1" thickTop="1" x14ac:dyDescent="0.8">
      <c r="L30"/>
      <c r="V30"/>
    </row>
    <row r="31" spans="3:27" ht="30.75" customHeight="1" x14ac:dyDescent="0.95">
      <c r="L31"/>
      <c r="O31" s="121">
        <v>2</v>
      </c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  <row r="40" spans="12:22" x14ac:dyDescent="0.8">
      <c r="L40"/>
      <c r="V40"/>
    </row>
  </sheetData>
  <sortState xmlns:xlrd2="http://schemas.microsoft.com/office/spreadsheetml/2017/richdata2" ref="C11:AA28">
    <sortCondition descending="1" ref="Y11:Y28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topLeftCell="A5" zoomScale="60" zoomScaleNormal="110" workbookViewId="0">
      <selection activeCell="P42" sqref="P42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2:28" ht="30" x14ac:dyDescent="0.6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2:28" ht="30" x14ac:dyDescent="0.6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8" t="s">
        <v>194</v>
      </c>
      <c r="E8" s="158" t="s">
        <v>2</v>
      </c>
      <c r="F8" s="158" t="s">
        <v>2</v>
      </c>
      <c r="G8" s="158" t="s">
        <v>2</v>
      </c>
      <c r="H8" s="158" t="s">
        <v>2</v>
      </c>
      <c r="I8" s="158" t="s">
        <v>2</v>
      </c>
      <c r="J8" s="158" t="s">
        <v>2</v>
      </c>
      <c r="K8" s="15"/>
      <c r="L8" s="158" t="s">
        <v>206</v>
      </c>
      <c r="M8" s="158" t="s">
        <v>4</v>
      </c>
      <c r="N8" s="158" t="s">
        <v>4</v>
      </c>
      <c r="O8" s="158" t="s">
        <v>4</v>
      </c>
      <c r="P8" s="158" t="s">
        <v>4</v>
      </c>
      <c r="Q8" s="158" t="s">
        <v>4</v>
      </c>
      <c r="R8" s="158" t="s">
        <v>4</v>
      </c>
      <c r="S8" s="15"/>
    </row>
    <row r="9" spans="2:28" ht="30" x14ac:dyDescent="0.6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133">
        <v>0</v>
      </c>
      <c r="M10" s="85"/>
      <c r="N10" s="85">
        <v>0</v>
      </c>
      <c r="O10" s="85"/>
      <c r="P10" s="85">
        <v>0</v>
      </c>
      <c r="Q10" s="85"/>
      <c r="R10" s="85">
        <v>0</v>
      </c>
      <c r="V10"/>
    </row>
    <row r="11" spans="2:28" ht="26.25" customHeight="1" thickBot="1" x14ac:dyDescent="0.65">
      <c r="B11" s="22" t="s">
        <v>84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135">
        <v>0</v>
      </c>
      <c r="M11" s="85"/>
      <c r="N11" s="84">
        <v>0</v>
      </c>
      <c r="O11" s="85"/>
      <c r="P11" s="84">
        <v>0</v>
      </c>
      <c r="Q11" s="85"/>
      <c r="R11" s="84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55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47"/>
  <sheetViews>
    <sheetView rightToLeft="1" view="pageBreakPreview" zoomScale="55" zoomScaleNormal="70" zoomScaleSheetLayoutView="55" workbookViewId="0">
      <selection activeCell="X34" sqref="X3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1" t="s">
        <v>124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</row>
    <row r="3" spans="2:38" ht="39" x14ac:dyDescent="0.6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2:38" ht="39" x14ac:dyDescent="0.6">
      <c r="B4" s="161" t="s">
        <v>205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9" t="s">
        <v>113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42" t="s">
        <v>19</v>
      </c>
      <c r="C10" s="142" t="s">
        <v>19</v>
      </c>
      <c r="D10" s="142" t="s">
        <v>19</v>
      </c>
      <c r="E10" s="142" t="s">
        <v>19</v>
      </c>
      <c r="F10" s="142" t="s">
        <v>19</v>
      </c>
      <c r="G10" s="142" t="s">
        <v>19</v>
      </c>
      <c r="H10" s="142" t="s">
        <v>19</v>
      </c>
      <c r="I10" s="142" t="s">
        <v>19</v>
      </c>
      <c r="J10" s="142" t="s">
        <v>19</v>
      </c>
      <c r="K10" s="142" t="s">
        <v>19</v>
      </c>
      <c r="L10" s="142"/>
      <c r="M10" s="142" t="s">
        <v>19</v>
      </c>
      <c r="N10" s="142" t="s">
        <v>19</v>
      </c>
      <c r="P10" s="142" t="s">
        <v>194</v>
      </c>
      <c r="Q10" s="142" t="s">
        <v>2</v>
      </c>
      <c r="R10" s="142" t="s">
        <v>2</v>
      </c>
      <c r="S10" s="142" t="s">
        <v>2</v>
      </c>
      <c r="T10" s="142" t="s">
        <v>2</v>
      </c>
      <c r="V10" s="162" t="s">
        <v>3</v>
      </c>
      <c r="W10" s="142" t="s">
        <v>3</v>
      </c>
      <c r="X10" s="142" t="s">
        <v>3</v>
      </c>
      <c r="Y10" s="142" t="s">
        <v>3</v>
      </c>
      <c r="Z10" s="142" t="s">
        <v>3</v>
      </c>
      <c r="AA10" s="142" t="s">
        <v>3</v>
      </c>
      <c r="AB10" s="142" t="s">
        <v>3</v>
      </c>
      <c r="AD10" s="142" t="s">
        <v>206</v>
      </c>
      <c r="AE10" s="142" t="s">
        <v>4</v>
      </c>
      <c r="AF10" s="142" t="s">
        <v>4</v>
      </c>
      <c r="AG10" s="142" t="s">
        <v>4</v>
      </c>
      <c r="AH10" s="142" t="s">
        <v>4</v>
      </c>
      <c r="AI10" s="142" t="s">
        <v>4</v>
      </c>
      <c r="AJ10" s="142" t="s">
        <v>4</v>
      </c>
      <c r="AK10" s="142" t="s">
        <v>4</v>
      </c>
      <c r="AL10" s="142" t="s">
        <v>4</v>
      </c>
    </row>
    <row r="11" spans="2:38" s="16" customFormat="1" ht="45.75" customHeight="1" x14ac:dyDescent="0.6">
      <c r="B11" s="145" t="s">
        <v>20</v>
      </c>
      <c r="C11" s="23"/>
      <c r="D11" s="145" t="s">
        <v>21</v>
      </c>
      <c r="E11" s="23"/>
      <c r="F11" s="145" t="s">
        <v>22</v>
      </c>
      <c r="G11" s="23"/>
      <c r="H11" s="145" t="s">
        <v>23</v>
      </c>
      <c r="I11" s="23"/>
      <c r="J11" s="145" t="s">
        <v>90</v>
      </c>
      <c r="K11" s="23"/>
      <c r="L11" s="164">
        <v>0</v>
      </c>
      <c r="M11" s="23"/>
      <c r="N11" s="145" t="s">
        <v>18</v>
      </c>
      <c r="P11" s="145" t="s">
        <v>5</v>
      </c>
      <c r="Q11" s="23"/>
      <c r="R11" s="145" t="s">
        <v>6</v>
      </c>
      <c r="S11" s="23"/>
      <c r="T11" s="145" t="s">
        <v>7</v>
      </c>
      <c r="V11" s="164" t="s">
        <v>8</v>
      </c>
      <c r="W11" s="145" t="s">
        <v>8</v>
      </c>
      <c r="X11" s="145" t="s">
        <v>8</v>
      </c>
      <c r="Z11" s="145" t="s">
        <v>9</v>
      </c>
      <c r="AA11" s="145" t="s">
        <v>9</v>
      </c>
      <c r="AB11" s="145" t="s">
        <v>9</v>
      </c>
      <c r="AD11" s="145" t="s">
        <v>5</v>
      </c>
      <c r="AE11" s="23"/>
      <c r="AF11" s="145" t="s">
        <v>26</v>
      </c>
      <c r="AG11" s="23"/>
      <c r="AH11" s="145" t="s">
        <v>6</v>
      </c>
      <c r="AI11" s="23"/>
      <c r="AJ11" s="145" t="s">
        <v>7</v>
      </c>
      <c r="AK11" s="23"/>
      <c r="AL11" s="145" t="s">
        <v>11</v>
      </c>
    </row>
    <row r="12" spans="2:38" s="16" customFormat="1" ht="45.75" customHeight="1" x14ac:dyDescent="0.6">
      <c r="B12" s="146" t="s">
        <v>20</v>
      </c>
      <c r="C12" s="24"/>
      <c r="D12" s="146" t="s">
        <v>21</v>
      </c>
      <c r="E12" s="24"/>
      <c r="F12" s="146" t="s">
        <v>22</v>
      </c>
      <c r="G12" s="24"/>
      <c r="H12" s="146" t="s">
        <v>23</v>
      </c>
      <c r="I12" s="24"/>
      <c r="J12" s="146" t="s">
        <v>24</v>
      </c>
      <c r="K12" s="24"/>
      <c r="L12" s="146"/>
      <c r="M12" s="24"/>
      <c r="N12" s="146" t="s">
        <v>18</v>
      </c>
      <c r="P12" s="146" t="s">
        <v>5</v>
      </c>
      <c r="Q12" s="24"/>
      <c r="R12" s="146" t="s">
        <v>6</v>
      </c>
      <c r="S12" s="24"/>
      <c r="T12" s="146" t="s">
        <v>7</v>
      </c>
      <c r="V12" s="163" t="s">
        <v>5</v>
      </c>
      <c r="W12" s="24"/>
      <c r="X12" s="146" t="s">
        <v>6</v>
      </c>
      <c r="Z12" s="146" t="s">
        <v>5</v>
      </c>
      <c r="AA12" s="24"/>
      <c r="AB12" s="146" t="s">
        <v>12</v>
      </c>
      <c r="AD12" s="146" t="s">
        <v>5</v>
      </c>
      <c r="AE12" s="24"/>
      <c r="AF12" s="146" t="s">
        <v>26</v>
      </c>
      <c r="AG12" s="24"/>
      <c r="AH12" s="146" t="s">
        <v>6</v>
      </c>
      <c r="AI12" s="24"/>
      <c r="AJ12" s="146" t="s">
        <v>7</v>
      </c>
      <c r="AK12" s="24"/>
      <c r="AL12" s="146" t="s">
        <v>11</v>
      </c>
    </row>
    <row r="13" spans="2:38" ht="21.75" x14ac:dyDescent="0.6">
      <c r="B13" s="3" t="s">
        <v>183</v>
      </c>
      <c r="C13" s="3"/>
      <c r="D13" s="3" t="s">
        <v>97</v>
      </c>
      <c r="E13" s="3"/>
      <c r="F13" s="3" t="s">
        <v>97</v>
      </c>
      <c r="G13" s="3"/>
      <c r="H13" s="3" t="s">
        <v>184</v>
      </c>
      <c r="I13" s="3"/>
      <c r="J13" s="3" t="s">
        <v>185</v>
      </c>
      <c r="K13" s="3"/>
      <c r="L13" s="3">
        <v>0</v>
      </c>
      <c r="M13" s="3"/>
      <c r="N13" s="3">
        <v>0</v>
      </c>
      <c r="O13" s="3"/>
      <c r="P13" s="3">
        <v>82500</v>
      </c>
      <c r="Q13" s="3"/>
      <c r="R13" s="3">
        <v>45737106704</v>
      </c>
      <c r="S13" s="3"/>
      <c r="T13" s="3">
        <v>43717074843</v>
      </c>
      <c r="U13" s="3"/>
      <c r="V13" s="3">
        <v>4600</v>
      </c>
      <c r="W13" s="3"/>
      <c r="X13" s="3">
        <v>2693188046</v>
      </c>
      <c r="Y13" s="3"/>
      <c r="Z13" s="3">
        <v>3000</v>
      </c>
      <c r="AA13" s="3"/>
      <c r="AB13" s="3">
        <v>1745653548</v>
      </c>
      <c r="AC13" s="3"/>
      <c r="AD13" s="3">
        <v>84100</v>
      </c>
      <c r="AE13" s="3"/>
      <c r="AF13" s="3">
        <v>546000</v>
      </c>
      <c r="AG13" s="3"/>
      <c r="AH13" s="3">
        <v>46767127234</v>
      </c>
      <c r="AI13" s="3"/>
      <c r="AJ13" s="3">
        <v>45910277253</v>
      </c>
      <c r="AK13" s="2"/>
      <c r="AL13" s="65">
        <f>AJ13/'سرمایه گذاری ها'!$O$16</f>
        <v>0.14758776333844573</v>
      </c>
    </row>
    <row r="14" spans="2:38" ht="21.75" x14ac:dyDescent="0.6">
      <c r="B14" s="3" t="s">
        <v>157</v>
      </c>
      <c r="C14" s="3"/>
      <c r="D14" s="3" t="s">
        <v>97</v>
      </c>
      <c r="E14" s="3"/>
      <c r="F14" s="3" t="s">
        <v>97</v>
      </c>
      <c r="G14" s="3"/>
      <c r="H14" s="3" t="s">
        <v>158</v>
      </c>
      <c r="I14" s="3"/>
      <c r="J14" s="3" t="s">
        <v>159</v>
      </c>
      <c r="K14" s="3"/>
      <c r="L14" s="3">
        <v>18</v>
      </c>
      <c r="M14" s="3"/>
      <c r="N14" s="3">
        <v>18</v>
      </c>
      <c r="O14" s="3"/>
      <c r="P14" s="3">
        <v>41100</v>
      </c>
      <c r="Q14" s="3"/>
      <c r="R14" s="3">
        <v>39157484211</v>
      </c>
      <c r="S14" s="3"/>
      <c r="T14" s="3">
        <v>36572370056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41100</v>
      </c>
      <c r="AE14" s="3"/>
      <c r="AF14" s="3">
        <v>857000</v>
      </c>
      <c r="AG14" s="3"/>
      <c r="AH14" s="3">
        <v>39157484211</v>
      </c>
      <c r="AI14" s="3"/>
      <c r="AJ14" s="3">
        <v>35216315885</v>
      </c>
      <c r="AK14" s="2"/>
      <c r="AL14" s="65">
        <f>AJ14/'سرمایه گذاری ها'!$O$16</f>
        <v>0.11320988688099673</v>
      </c>
    </row>
    <row r="15" spans="2:38" ht="21.75" x14ac:dyDescent="0.6">
      <c r="B15" s="3" t="s">
        <v>209</v>
      </c>
      <c r="C15" s="3"/>
      <c r="D15" s="3" t="s">
        <v>97</v>
      </c>
      <c r="E15" s="3"/>
      <c r="F15" s="3" t="s">
        <v>97</v>
      </c>
      <c r="G15" s="3"/>
      <c r="H15" s="3" t="s">
        <v>210</v>
      </c>
      <c r="I15" s="3"/>
      <c r="J15" s="3" t="s">
        <v>211</v>
      </c>
      <c r="K15" s="3"/>
      <c r="L15" s="3">
        <v>0</v>
      </c>
      <c r="M15" s="3"/>
      <c r="N15" s="3">
        <v>0</v>
      </c>
      <c r="O15" s="3"/>
      <c r="P15" s="3">
        <v>0</v>
      </c>
      <c r="Q15" s="3"/>
      <c r="R15" s="3">
        <v>0</v>
      </c>
      <c r="S15" s="3"/>
      <c r="T15" s="3">
        <v>0</v>
      </c>
      <c r="U15" s="3"/>
      <c r="V15" s="3">
        <v>15600</v>
      </c>
      <c r="W15" s="3"/>
      <c r="X15" s="3">
        <v>14967613381</v>
      </c>
      <c r="Y15" s="3"/>
      <c r="Z15" s="3">
        <v>0</v>
      </c>
      <c r="AA15" s="3"/>
      <c r="AB15" s="3">
        <v>0</v>
      </c>
      <c r="AC15" s="3"/>
      <c r="AD15" s="3">
        <v>15600</v>
      </c>
      <c r="AE15" s="3"/>
      <c r="AF15" s="3">
        <v>900000</v>
      </c>
      <c r="AG15" s="3"/>
      <c r="AH15" s="3">
        <v>14967613381</v>
      </c>
      <c r="AI15" s="3"/>
      <c r="AJ15" s="3">
        <v>14037455250</v>
      </c>
      <c r="AK15" s="2"/>
      <c r="AL15" s="65">
        <f>AJ15/'سرمایه گذاری ها'!$O$16</f>
        <v>4.5126205879657239E-2</v>
      </c>
    </row>
    <row r="16" spans="2:38" ht="21.75" x14ac:dyDescent="0.6">
      <c r="B16" s="3" t="s">
        <v>186</v>
      </c>
      <c r="C16" s="3"/>
      <c r="D16" s="3" t="s">
        <v>97</v>
      </c>
      <c r="E16" s="3"/>
      <c r="F16" s="3" t="s">
        <v>97</v>
      </c>
      <c r="G16" s="3"/>
      <c r="H16" s="3" t="s">
        <v>187</v>
      </c>
      <c r="I16" s="3"/>
      <c r="J16" s="3" t="s">
        <v>188</v>
      </c>
      <c r="K16" s="3"/>
      <c r="L16" s="3">
        <v>0</v>
      </c>
      <c r="M16" s="3"/>
      <c r="N16" s="3">
        <v>0</v>
      </c>
      <c r="O16" s="3"/>
      <c r="P16" s="3">
        <v>24900</v>
      </c>
      <c r="Q16" s="3"/>
      <c r="R16" s="3">
        <v>13301317400</v>
      </c>
      <c r="S16" s="3"/>
      <c r="T16" s="3">
        <v>13568040346</v>
      </c>
      <c r="U16" s="3"/>
      <c r="V16" s="3">
        <v>900</v>
      </c>
      <c r="W16" s="3"/>
      <c r="X16" s="3">
        <v>508953224</v>
      </c>
      <c r="Y16" s="3"/>
      <c r="Z16" s="3">
        <v>3000</v>
      </c>
      <c r="AA16" s="3"/>
      <c r="AB16" s="3">
        <v>1682574979</v>
      </c>
      <c r="AC16" s="3"/>
      <c r="AD16" s="3">
        <v>22800</v>
      </c>
      <c r="AE16" s="3"/>
      <c r="AF16" s="3">
        <v>530000</v>
      </c>
      <c r="AG16" s="3"/>
      <c r="AH16" s="3">
        <v>12207702263</v>
      </c>
      <c r="AI16" s="3"/>
      <c r="AJ16" s="3">
        <v>12081809775</v>
      </c>
      <c r="AK16" s="2"/>
      <c r="AL16" s="65">
        <f>AJ16/'سرمایه گذاری ها'!$O$16</f>
        <v>3.8839392581893027E-2</v>
      </c>
    </row>
    <row r="17" spans="2:38" ht="21.75" x14ac:dyDescent="0.6">
      <c r="B17" s="3" t="s">
        <v>99</v>
      </c>
      <c r="C17" s="3"/>
      <c r="D17" s="3" t="s">
        <v>97</v>
      </c>
      <c r="E17" s="3"/>
      <c r="F17" s="3" t="s">
        <v>97</v>
      </c>
      <c r="G17" s="3"/>
      <c r="H17" s="3" t="s">
        <v>64</v>
      </c>
      <c r="I17" s="3"/>
      <c r="J17" s="3" t="s">
        <v>100</v>
      </c>
      <c r="K17" s="3"/>
      <c r="L17" s="3">
        <v>0</v>
      </c>
      <c r="M17" s="3"/>
      <c r="N17" s="3">
        <v>0</v>
      </c>
      <c r="O17" s="3"/>
      <c r="P17" s="3">
        <v>14491</v>
      </c>
      <c r="Q17" s="3"/>
      <c r="R17" s="3">
        <v>9029504678</v>
      </c>
      <c r="S17" s="3"/>
      <c r="T17" s="3">
        <v>10670687087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14491</v>
      </c>
      <c r="AE17" s="3"/>
      <c r="AF17" s="3">
        <v>680000</v>
      </c>
      <c r="AG17" s="3"/>
      <c r="AH17" s="3">
        <v>9029504678</v>
      </c>
      <c r="AI17" s="3"/>
      <c r="AJ17" s="3">
        <v>9852093984</v>
      </c>
      <c r="AK17" s="2"/>
      <c r="AL17" s="65">
        <f>AJ17/'سرمایه گذاری ها'!$O$16</f>
        <v>3.1671525468814334E-2</v>
      </c>
    </row>
    <row r="18" spans="2:38" ht="23.25" customHeight="1" x14ac:dyDescent="0.6">
      <c r="B18" s="3" t="s">
        <v>104</v>
      </c>
      <c r="C18" s="3"/>
      <c r="D18" s="3" t="s">
        <v>97</v>
      </c>
      <c r="E18" s="3"/>
      <c r="F18" s="3" t="s">
        <v>97</v>
      </c>
      <c r="G18" s="3"/>
      <c r="H18" s="3" t="s">
        <v>105</v>
      </c>
      <c r="I18" s="3"/>
      <c r="J18" s="3" t="s">
        <v>106</v>
      </c>
      <c r="K18" s="3"/>
      <c r="L18" s="3">
        <v>18</v>
      </c>
      <c r="M18" s="3"/>
      <c r="N18" s="3">
        <v>18</v>
      </c>
      <c r="O18" s="3"/>
      <c r="P18" s="3">
        <v>8000</v>
      </c>
      <c r="Q18" s="3"/>
      <c r="R18" s="3">
        <v>8003602283</v>
      </c>
      <c r="S18" s="3"/>
      <c r="T18" s="3">
        <v>7598622500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8000</v>
      </c>
      <c r="AE18" s="3"/>
      <c r="AF18" s="3">
        <v>910000</v>
      </c>
      <c r="AG18" s="3"/>
      <c r="AH18" s="3">
        <v>8003602283</v>
      </c>
      <c r="AI18" s="3"/>
      <c r="AJ18" s="3">
        <v>7278680500</v>
      </c>
      <c r="AK18" s="2"/>
      <c r="AL18" s="65">
        <f>AJ18/'سرمایه گذاری ها'!$O$16</f>
        <v>2.3398773419081531E-2</v>
      </c>
    </row>
    <row r="19" spans="2:38" ht="23.25" customHeight="1" x14ac:dyDescent="0.6">
      <c r="B19" s="3" t="s">
        <v>212</v>
      </c>
      <c r="C19" s="3"/>
      <c r="D19" s="3" t="s">
        <v>97</v>
      </c>
      <c r="E19" s="3"/>
      <c r="F19" s="3" t="s">
        <v>97</v>
      </c>
      <c r="G19" s="3"/>
      <c r="H19" s="3" t="s">
        <v>213</v>
      </c>
      <c r="I19" s="3"/>
      <c r="J19" s="3" t="s">
        <v>214</v>
      </c>
      <c r="K19" s="3"/>
      <c r="L19" s="3">
        <v>0</v>
      </c>
      <c r="M19" s="3"/>
      <c r="N19" s="3">
        <v>0</v>
      </c>
      <c r="O19" s="3"/>
      <c r="P19" s="3">
        <v>0</v>
      </c>
      <c r="Q19" s="3"/>
      <c r="R19" s="3">
        <v>0</v>
      </c>
      <c r="S19" s="3"/>
      <c r="T19" s="3">
        <v>0</v>
      </c>
      <c r="U19" s="3"/>
      <c r="V19" s="3">
        <v>7300</v>
      </c>
      <c r="W19" s="3"/>
      <c r="X19" s="3">
        <v>7183921848</v>
      </c>
      <c r="Y19" s="3"/>
      <c r="Z19" s="3">
        <v>0</v>
      </c>
      <c r="AA19" s="3"/>
      <c r="AB19" s="3">
        <v>0</v>
      </c>
      <c r="AC19" s="3"/>
      <c r="AD19" s="3">
        <v>7300</v>
      </c>
      <c r="AE19" s="3"/>
      <c r="AF19" s="3">
        <v>912000</v>
      </c>
      <c r="AG19" s="3"/>
      <c r="AH19" s="3">
        <v>7183921848</v>
      </c>
      <c r="AI19" s="3"/>
      <c r="AJ19" s="3">
        <v>6656393310</v>
      </c>
      <c r="AK19" s="2"/>
      <c r="AL19" s="65">
        <f>AJ19/'سرمایه گذاری ها'!$O$16</f>
        <v>2.1398306856439175E-2</v>
      </c>
    </row>
    <row r="20" spans="2:38" ht="23.25" customHeight="1" x14ac:dyDescent="0.6">
      <c r="B20" s="3" t="s">
        <v>162</v>
      </c>
      <c r="C20" s="3"/>
      <c r="D20" s="3" t="s">
        <v>97</v>
      </c>
      <c r="E20" s="3"/>
      <c r="F20" s="3" t="s">
        <v>97</v>
      </c>
      <c r="G20" s="3"/>
      <c r="H20" s="3" t="s">
        <v>163</v>
      </c>
      <c r="I20" s="3"/>
      <c r="J20" s="3" t="s">
        <v>164</v>
      </c>
      <c r="K20" s="3"/>
      <c r="L20" s="3">
        <v>17</v>
      </c>
      <c r="M20" s="3"/>
      <c r="N20" s="3">
        <v>17</v>
      </c>
      <c r="O20" s="3"/>
      <c r="P20" s="3">
        <v>7200</v>
      </c>
      <c r="Q20" s="3"/>
      <c r="R20" s="3">
        <v>6772827352</v>
      </c>
      <c r="S20" s="3"/>
      <c r="T20" s="3">
        <v>6478825500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7200</v>
      </c>
      <c r="AE20" s="3"/>
      <c r="AF20" s="3">
        <v>900000</v>
      </c>
      <c r="AG20" s="3"/>
      <c r="AH20" s="3">
        <v>6772827352</v>
      </c>
      <c r="AI20" s="3"/>
      <c r="AJ20" s="3">
        <v>6478825500</v>
      </c>
      <c r="AK20" s="2"/>
      <c r="AL20" s="65">
        <f>AJ20/'سرمایه گذاری ها'!$O$16</f>
        <v>2.082747963676488E-2</v>
      </c>
    </row>
    <row r="21" spans="2:38" ht="23.25" customHeight="1" x14ac:dyDescent="0.6">
      <c r="B21" s="3" t="s">
        <v>101</v>
      </c>
      <c r="C21" s="3"/>
      <c r="D21" s="3" t="s">
        <v>97</v>
      </c>
      <c r="E21" s="3"/>
      <c r="F21" s="3" t="s">
        <v>97</v>
      </c>
      <c r="G21" s="3"/>
      <c r="H21" s="3" t="s">
        <v>64</v>
      </c>
      <c r="I21" s="3"/>
      <c r="J21" s="3" t="s">
        <v>102</v>
      </c>
      <c r="K21" s="3"/>
      <c r="L21" s="3">
        <v>0</v>
      </c>
      <c r="M21" s="3"/>
      <c r="N21" s="3">
        <v>0</v>
      </c>
      <c r="O21" s="3"/>
      <c r="P21" s="3">
        <v>9710</v>
      </c>
      <c r="Q21" s="3"/>
      <c r="R21" s="3">
        <v>6255908588</v>
      </c>
      <c r="S21" s="3"/>
      <c r="T21" s="3">
        <v>6653736491</v>
      </c>
      <c r="U21" s="3"/>
      <c r="V21" s="3">
        <v>100</v>
      </c>
      <c r="W21" s="3"/>
      <c r="X21" s="3">
        <v>70361748</v>
      </c>
      <c r="Y21" s="3"/>
      <c r="Z21" s="3">
        <v>0</v>
      </c>
      <c r="AA21" s="3"/>
      <c r="AB21" s="3">
        <v>0</v>
      </c>
      <c r="AC21" s="3"/>
      <c r="AD21" s="3">
        <v>9810</v>
      </c>
      <c r="AE21" s="3"/>
      <c r="AF21" s="3">
        <v>636000</v>
      </c>
      <c r="AG21" s="3"/>
      <c r="AH21" s="3">
        <v>6326270336</v>
      </c>
      <c r="AI21" s="3"/>
      <c r="AJ21" s="3">
        <v>6238029152</v>
      </c>
      <c r="AK21" s="2"/>
      <c r="AL21" s="65">
        <f>AJ21/'سرمایه گذاری ها'!$O$16</f>
        <v>2.0053391642794776E-2</v>
      </c>
    </row>
    <row r="22" spans="2:38" ht="23.25" customHeight="1" x14ac:dyDescent="0.6">
      <c r="B22" s="3" t="s">
        <v>200</v>
      </c>
      <c r="C22" s="3"/>
      <c r="D22" s="3" t="s">
        <v>97</v>
      </c>
      <c r="E22" s="3"/>
      <c r="F22" s="3" t="s">
        <v>97</v>
      </c>
      <c r="G22" s="3"/>
      <c r="H22" s="3" t="s">
        <v>201</v>
      </c>
      <c r="I22" s="3"/>
      <c r="J22" s="3" t="s">
        <v>202</v>
      </c>
      <c r="K22" s="3"/>
      <c r="L22" s="3">
        <v>0</v>
      </c>
      <c r="M22" s="3"/>
      <c r="N22" s="3">
        <v>0</v>
      </c>
      <c r="O22" s="3"/>
      <c r="P22" s="3">
        <v>3200</v>
      </c>
      <c r="Q22" s="3"/>
      <c r="R22" s="3">
        <v>2855115393</v>
      </c>
      <c r="S22" s="3"/>
      <c r="T22" s="3">
        <v>2888980277</v>
      </c>
      <c r="U22" s="3"/>
      <c r="V22" s="3">
        <v>3400</v>
      </c>
      <c r="W22" s="3"/>
      <c r="X22" s="3">
        <v>3108010217</v>
      </c>
      <c r="Y22" s="3"/>
      <c r="Z22" s="3">
        <v>0</v>
      </c>
      <c r="AA22" s="3"/>
      <c r="AB22" s="3">
        <v>0</v>
      </c>
      <c r="AC22" s="3"/>
      <c r="AD22" s="3">
        <v>6600</v>
      </c>
      <c r="AE22" s="3"/>
      <c r="AF22" s="3">
        <v>830000</v>
      </c>
      <c r="AG22" s="3"/>
      <c r="AH22" s="3">
        <v>5963125610</v>
      </c>
      <c r="AI22" s="3"/>
      <c r="AJ22" s="3">
        <v>5477007112</v>
      </c>
      <c r="AK22" s="2"/>
      <c r="AL22" s="65">
        <f>AJ22/'سرمایه گذاری ها'!$O$16</f>
        <v>1.7606934172805924E-2</v>
      </c>
    </row>
    <row r="23" spans="2:38" ht="23.25" customHeight="1" x14ac:dyDescent="0.6">
      <c r="B23" s="3" t="s">
        <v>215</v>
      </c>
      <c r="C23" s="3"/>
      <c r="D23" s="3" t="s">
        <v>97</v>
      </c>
      <c r="E23" s="3"/>
      <c r="F23" s="3" t="s">
        <v>97</v>
      </c>
      <c r="G23" s="3"/>
      <c r="H23" s="3" t="s">
        <v>216</v>
      </c>
      <c r="I23" s="3"/>
      <c r="J23" s="3" t="s">
        <v>217</v>
      </c>
      <c r="K23" s="3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5000</v>
      </c>
      <c r="W23" s="3"/>
      <c r="X23" s="3">
        <v>4375292877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800000</v>
      </c>
      <c r="AG23" s="3"/>
      <c r="AH23" s="3">
        <v>4375292877</v>
      </c>
      <c r="AI23" s="3"/>
      <c r="AJ23" s="3">
        <v>3999275000</v>
      </c>
      <c r="AK23" s="2"/>
      <c r="AL23" s="65">
        <f>AJ23/'سرمایه گذاری ها'!$O$16</f>
        <v>1.2856468911583258E-2</v>
      </c>
    </row>
    <row r="24" spans="2:38" ht="23.25" customHeight="1" x14ac:dyDescent="0.6">
      <c r="B24" s="3" t="s">
        <v>189</v>
      </c>
      <c r="C24" s="3"/>
      <c r="D24" s="3" t="s">
        <v>97</v>
      </c>
      <c r="E24" s="3"/>
      <c r="F24" s="3" t="s">
        <v>97</v>
      </c>
      <c r="G24" s="3"/>
      <c r="H24" s="3" t="s">
        <v>190</v>
      </c>
      <c r="I24" s="3"/>
      <c r="J24" s="3" t="s">
        <v>191</v>
      </c>
      <c r="K24" s="3"/>
      <c r="L24" s="3">
        <v>0</v>
      </c>
      <c r="M24" s="3"/>
      <c r="N24" s="3">
        <v>0</v>
      </c>
      <c r="O24" s="3"/>
      <c r="P24" s="3">
        <v>5000</v>
      </c>
      <c r="Q24" s="3"/>
      <c r="R24" s="3">
        <v>4050724056</v>
      </c>
      <c r="S24" s="3"/>
      <c r="T24" s="3">
        <v>4227403644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790000</v>
      </c>
      <c r="AG24" s="3"/>
      <c r="AH24" s="3">
        <v>4050724056</v>
      </c>
      <c r="AI24" s="3"/>
      <c r="AJ24" s="3">
        <v>3949284062</v>
      </c>
      <c r="AK24" s="2"/>
      <c r="AL24" s="65">
        <f>AJ24/'سرمایه گذاری ها'!$O$16</f>
        <v>1.2695763048581119E-2</v>
      </c>
    </row>
    <row r="25" spans="2:38" ht="23.25" customHeight="1" x14ac:dyDescent="0.6">
      <c r="B25" s="3" t="s">
        <v>151</v>
      </c>
      <c r="C25" s="3"/>
      <c r="D25" s="3" t="s">
        <v>97</v>
      </c>
      <c r="E25" s="3"/>
      <c r="F25" s="3" t="s">
        <v>97</v>
      </c>
      <c r="G25" s="3"/>
      <c r="H25" s="3" t="s">
        <v>192</v>
      </c>
      <c r="I25" s="3"/>
      <c r="J25" s="3" t="s">
        <v>193</v>
      </c>
      <c r="K25" s="3"/>
      <c r="L25" s="3">
        <v>0</v>
      </c>
      <c r="M25" s="3"/>
      <c r="N25" s="3">
        <v>0</v>
      </c>
      <c r="O25" s="3"/>
      <c r="P25" s="3">
        <v>4000</v>
      </c>
      <c r="Q25" s="3"/>
      <c r="R25" s="3">
        <v>2420478632</v>
      </c>
      <c r="S25" s="3"/>
      <c r="T25" s="3">
        <v>2576372947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4000</v>
      </c>
      <c r="AE25" s="3"/>
      <c r="AF25" s="3">
        <v>600000</v>
      </c>
      <c r="AG25" s="3"/>
      <c r="AH25" s="3">
        <v>2420478632</v>
      </c>
      <c r="AI25" s="3"/>
      <c r="AJ25" s="3">
        <v>2399565000</v>
      </c>
      <c r="AK25" s="2"/>
      <c r="AL25" s="65">
        <f>AJ25/'سرمایه گذاری ها'!$O$16</f>
        <v>7.7138813469499554E-3</v>
      </c>
    </row>
    <row r="26" spans="2:38" ht="23.25" customHeight="1" x14ac:dyDescent="0.6">
      <c r="B26" s="3" t="s">
        <v>103</v>
      </c>
      <c r="C26" s="3"/>
      <c r="D26" s="3" t="s">
        <v>97</v>
      </c>
      <c r="E26" s="3"/>
      <c r="F26" s="3" t="s">
        <v>97</v>
      </c>
      <c r="G26" s="3"/>
      <c r="H26" s="3" t="s">
        <v>203</v>
      </c>
      <c r="I26" s="3"/>
      <c r="J26" s="3" t="s">
        <v>204</v>
      </c>
      <c r="K26" s="3"/>
      <c r="L26" s="3">
        <v>0</v>
      </c>
      <c r="M26" s="3"/>
      <c r="N26" s="3">
        <v>0</v>
      </c>
      <c r="O26" s="3"/>
      <c r="P26" s="3">
        <v>1600</v>
      </c>
      <c r="Q26" s="3"/>
      <c r="R26" s="3">
        <v>1046765690</v>
      </c>
      <c r="S26" s="3"/>
      <c r="T26" s="3">
        <v>1076956766</v>
      </c>
      <c r="U26" s="3"/>
      <c r="V26" s="3">
        <v>100</v>
      </c>
      <c r="W26" s="3"/>
      <c r="X26" s="3">
        <v>67661260</v>
      </c>
      <c r="Y26" s="3"/>
      <c r="Z26" s="3">
        <v>0</v>
      </c>
      <c r="AA26" s="3"/>
      <c r="AB26" s="3">
        <v>0</v>
      </c>
      <c r="AC26" s="3"/>
      <c r="AD26" s="3">
        <v>1700</v>
      </c>
      <c r="AE26" s="3"/>
      <c r="AF26" s="3">
        <v>686380</v>
      </c>
      <c r="AG26" s="3"/>
      <c r="AH26" s="3">
        <v>1114426950</v>
      </c>
      <c r="AI26" s="3"/>
      <c r="AJ26" s="3">
        <v>1166634509</v>
      </c>
      <c r="AK26" s="2"/>
      <c r="AL26" s="65">
        <f>AJ26/'سرمایه گذاری ها'!$O$16</f>
        <v>3.7503798303789308E-3</v>
      </c>
    </row>
    <row r="27" spans="2:38" ht="23.25" customHeight="1" x14ac:dyDescent="0.6">
      <c r="B27" s="3" t="s">
        <v>98</v>
      </c>
      <c r="C27" s="3"/>
      <c r="D27" s="3" t="s">
        <v>97</v>
      </c>
      <c r="E27" s="3"/>
      <c r="F27" s="3" t="s">
        <v>97</v>
      </c>
      <c r="G27" s="3"/>
      <c r="H27" s="3" t="s">
        <v>64</v>
      </c>
      <c r="I27" s="3"/>
      <c r="J27" s="3" t="s">
        <v>218</v>
      </c>
      <c r="K27" s="3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1400</v>
      </c>
      <c r="W27" s="3"/>
      <c r="X27" s="3">
        <v>964398754</v>
      </c>
      <c r="Y27" s="3"/>
      <c r="Z27" s="3">
        <v>0</v>
      </c>
      <c r="AA27" s="3"/>
      <c r="AB27" s="3">
        <v>0</v>
      </c>
      <c r="AC27" s="3"/>
      <c r="AD27" s="3">
        <v>1400</v>
      </c>
      <c r="AE27" s="3"/>
      <c r="AF27" s="3">
        <v>695640</v>
      </c>
      <c r="AG27" s="3"/>
      <c r="AH27" s="3">
        <v>964398754</v>
      </c>
      <c r="AI27" s="3"/>
      <c r="AJ27" s="3">
        <v>973719481</v>
      </c>
      <c r="AK27" s="2"/>
      <c r="AL27" s="65">
        <f>AJ27/'سرمایه گذاری ها'!$O$16</f>
        <v>3.1302159106536775E-3</v>
      </c>
    </row>
    <row r="28" spans="2:38" ht="21.75" x14ac:dyDescent="0.6">
      <c r="B28" s="3" t="s">
        <v>219</v>
      </c>
      <c r="C28" s="3"/>
      <c r="D28" s="3" t="s">
        <v>97</v>
      </c>
      <c r="E28" s="3"/>
      <c r="F28" s="3" t="s">
        <v>97</v>
      </c>
      <c r="G28" s="3"/>
      <c r="H28" s="3" t="s">
        <v>163</v>
      </c>
      <c r="I28" s="3"/>
      <c r="J28" s="3" t="s">
        <v>220</v>
      </c>
      <c r="K28" s="3"/>
      <c r="L28" s="3">
        <v>0</v>
      </c>
      <c r="M28" s="3"/>
      <c r="N28" s="3">
        <v>0</v>
      </c>
      <c r="O28" s="3"/>
      <c r="P28" s="3">
        <v>0</v>
      </c>
      <c r="Q28" s="3"/>
      <c r="R28" s="3">
        <v>0</v>
      </c>
      <c r="S28" s="3"/>
      <c r="T28" s="3">
        <v>0</v>
      </c>
      <c r="U28" s="3"/>
      <c r="V28" s="3">
        <v>1000</v>
      </c>
      <c r="W28" s="3"/>
      <c r="X28" s="3">
        <v>894783145</v>
      </c>
      <c r="Y28" s="3"/>
      <c r="Z28" s="3">
        <v>0</v>
      </c>
      <c r="AA28" s="3"/>
      <c r="AB28" s="3">
        <v>0</v>
      </c>
      <c r="AC28" s="3"/>
      <c r="AD28" s="3">
        <v>1000</v>
      </c>
      <c r="AE28" s="3"/>
      <c r="AF28" s="3">
        <v>904830</v>
      </c>
      <c r="AG28" s="3"/>
      <c r="AH28" s="3">
        <v>894783145</v>
      </c>
      <c r="AI28" s="3"/>
      <c r="AJ28" s="3">
        <v>904665999</v>
      </c>
      <c r="AK28" s="2"/>
      <c r="AL28" s="65">
        <f>AJ28/'سرمایه گذاری ها'!$O$16</f>
        <v>2.9082296895087015E-3</v>
      </c>
    </row>
    <row r="29" spans="2:38" ht="21.75" x14ac:dyDescent="0.6">
      <c r="B29" s="3" t="s">
        <v>160</v>
      </c>
      <c r="C29" s="3"/>
      <c r="D29" s="3" t="s">
        <v>97</v>
      </c>
      <c r="E29" s="3"/>
      <c r="F29" s="3" t="s">
        <v>97</v>
      </c>
      <c r="G29" s="3"/>
      <c r="H29" s="3" t="s">
        <v>158</v>
      </c>
      <c r="I29" s="3"/>
      <c r="J29" s="3" t="s">
        <v>161</v>
      </c>
      <c r="K29" s="3"/>
      <c r="L29" s="3">
        <v>18</v>
      </c>
      <c r="M29" s="3"/>
      <c r="N29" s="3">
        <v>18</v>
      </c>
      <c r="O29" s="3"/>
      <c r="P29" s="3">
        <v>600</v>
      </c>
      <c r="Q29" s="3"/>
      <c r="R29" s="3">
        <v>587544000</v>
      </c>
      <c r="S29" s="3"/>
      <c r="T29" s="3">
        <v>591888700</v>
      </c>
      <c r="U29" s="3"/>
      <c r="V29" s="3">
        <v>0</v>
      </c>
      <c r="W29" s="3"/>
      <c r="X29" s="3">
        <v>0</v>
      </c>
      <c r="Y29" s="3"/>
      <c r="Z29" s="3">
        <v>0</v>
      </c>
      <c r="AA29" s="3"/>
      <c r="AB29" s="3">
        <v>0</v>
      </c>
      <c r="AC29" s="3"/>
      <c r="AD29" s="3">
        <v>600</v>
      </c>
      <c r="AE29" s="3"/>
      <c r="AF29" s="3">
        <v>986660</v>
      </c>
      <c r="AG29" s="3"/>
      <c r="AH29" s="3">
        <v>587544000</v>
      </c>
      <c r="AI29" s="3"/>
      <c r="AJ29" s="3">
        <v>591888700</v>
      </c>
      <c r="AK29" s="2"/>
      <c r="AL29" s="65">
        <f>AJ29/'سرمایه گذاری ها'!$O$16</f>
        <v>1.9027445401147533E-3</v>
      </c>
    </row>
    <row r="30" spans="2:38" ht="21.75" x14ac:dyDescent="0.6">
      <c r="B30" s="3" t="s">
        <v>172</v>
      </c>
      <c r="C30" s="3"/>
      <c r="D30" s="3" t="s">
        <v>97</v>
      </c>
      <c r="E30" s="3"/>
      <c r="F30" s="3" t="s">
        <v>97</v>
      </c>
      <c r="G30" s="3"/>
      <c r="H30" s="3" t="s">
        <v>221</v>
      </c>
      <c r="I30" s="3"/>
      <c r="J30" s="3" t="s">
        <v>222</v>
      </c>
      <c r="K30" s="3"/>
      <c r="L30" s="3">
        <v>0</v>
      </c>
      <c r="M30" s="3"/>
      <c r="N30" s="3">
        <v>0</v>
      </c>
      <c r="O30" s="3"/>
      <c r="P30" s="3">
        <v>0</v>
      </c>
      <c r="Q30" s="3"/>
      <c r="R30" s="3">
        <v>0</v>
      </c>
      <c r="S30" s="3"/>
      <c r="T30" s="3">
        <v>0</v>
      </c>
      <c r="U30" s="3"/>
      <c r="V30" s="3">
        <v>500</v>
      </c>
      <c r="W30" s="3"/>
      <c r="X30" s="3">
        <v>326189109</v>
      </c>
      <c r="Y30" s="3"/>
      <c r="Z30" s="3">
        <v>0</v>
      </c>
      <c r="AA30" s="3"/>
      <c r="AB30" s="3">
        <v>0</v>
      </c>
      <c r="AC30" s="3"/>
      <c r="AD30" s="3">
        <v>500</v>
      </c>
      <c r="AE30" s="3"/>
      <c r="AF30" s="3">
        <v>666220</v>
      </c>
      <c r="AG30" s="3"/>
      <c r="AH30" s="3">
        <v>326189109</v>
      </c>
      <c r="AI30" s="3"/>
      <c r="AJ30" s="3">
        <v>333049623</v>
      </c>
      <c r="AK30" s="2"/>
      <c r="AL30" s="65">
        <f>AJ30/'سرمایه گذاری ها'!$O$16</f>
        <v>1.0706545871724312E-3</v>
      </c>
    </row>
    <row r="31" spans="2:38" ht="21.75" x14ac:dyDescent="0.6">
      <c r="B31" s="3" t="s">
        <v>223</v>
      </c>
      <c r="C31" s="3"/>
      <c r="D31" s="3" t="s">
        <v>97</v>
      </c>
      <c r="E31" s="3"/>
      <c r="F31" s="3" t="s">
        <v>97</v>
      </c>
      <c r="G31" s="3"/>
      <c r="H31" s="3" t="s">
        <v>224</v>
      </c>
      <c r="I31" s="3"/>
      <c r="J31" s="3" t="s">
        <v>225</v>
      </c>
      <c r="K31" s="3"/>
      <c r="L31" s="3">
        <v>0</v>
      </c>
      <c r="M31" s="3"/>
      <c r="N31" s="3">
        <v>0</v>
      </c>
      <c r="O31" s="3"/>
      <c r="P31" s="3">
        <v>0</v>
      </c>
      <c r="Q31" s="3"/>
      <c r="R31" s="3">
        <v>0</v>
      </c>
      <c r="S31" s="3"/>
      <c r="T31" s="3">
        <v>0</v>
      </c>
      <c r="U31" s="3"/>
      <c r="V31" s="3">
        <v>200</v>
      </c>
      <c r="W31" s="3"/>
      <c r="X31" s="3">
        <v>172024168</v>
      </c>
      <c r="Y31" s="3"/>
      <c r="Z31" s="3">
        <v>0</v>
      </c>
      <c r="AA31" s="3"/>
      <c r="AB31" s="3">
        <v>0</v>
      </c>
      <c r="AC31" s="3"/>
      <c r="AD31" s="3">
        <v>200</v>
      </c>
      <c r="AE31" s="3"/>
      <c r="AF31" s="3">
        <v>865000</v>
      </c>
      <c r="AG31" s="3"/>
      <c r="AH31" s="3">
        <v>172024168</v>
      </c>
      <c r="AI31" s="3"/>
      <c r="AJ31" s="3">
        <v>172968643</v>
      </c>
      <c r="AK31" s="2"/>
      <c r="AL31" s="65">
        <f>AJ31/'سرمایه گذاری ها'!$O$16</f>
        <v>5.5604227801495099E-4</v>
      </c>
    </row>
    <row r="32" spans="2:38" ht="21.75" x14ac:dyDescent="0.6">
      <c r="B32" s="3"/>
      <c r="C32" s="3"/>
      <c r="D32" s="3"/>
      <c r="E32" s="3"/>
      <c r="F32" s="3"/>
      <c r="G32" s="3"/>
      <c r="H32" s="3"/>
      <c r="I32" s="3"/>
      <c r="J32" s="3"/>
      <c r="K32" s="3"/>
      <c r="L32" s="3">
        <v>5.16E-2</v>
      </c>
      <c r="M32" s="3"/>
      <c r="N32" s="3"/>
      <c r="O32" s="3"/>
      <c r="P32" s="3"/>
      <c r="Q32" s="3"/>
      <c r="R32" s="3"/>
      <c r="S32" s="3"/>
      <c r="T32" s="3"/>
      <c r="U32" s="3"/>
      <c r="V32" s="3">
        <v>5.1000000000000004E-3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2"/>
      <c r="AL32" s="65"/>
    </row>
    <row r="33" spans="2:81" ht="27" thickBot="1" x14ac:dyDescent="0.65">
      <c r="B33" s="160" t="s">
        <v>84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2"/>
      <c r="P33" s="70">
        <f>SUM(P13:P31)</f>
        <v>202301</v>
      </c>
      <c r="Q33" s="28"/>
      <c r="R33" s="70">
        <f>SUM(R13:R31)</f>
        <v>139218378987</v>
      </c>
      <c r="S33" s="28"/>
      <c r="T33" s="70">
        <f>SUM(T13:T31)</f>
        <v>136620959157</v>
      </c>
      <c r="U33" s="28"/>
      <c r="V33" s="70">
        <f>SUM(V13:V32)</f>
        <v>40100.005100000002</v>
      </c>
      <c r="W33" s="28"/>
      <c r="X33" s="70">
        <f>SUM(X13:X31)</f>
        <v>35332397777</v>
      </c>
      <c r="Y33" s="28"/>
      <c r="Z33" s="70">
        <f>SUM(Z13:Z31)</f>
        <v>6000</v>
      </c>
      <c r="AA33" s="28"/>
      <c r="AB33" s="70">
        <f>SUM(AB13:AB31)</f>
        <v>3428228527</v>
      </c>
      <c r="AC33" s="28"/>
      <c r="AD33" s="70">
        <f>SUM(AD13:AD31)</f>
        <v>236401</v>
      </c>
      <c r="AE33" s="71"/>
      <c r="AF33" s="70"/>
      <c r="AG33" s="28"/>
      <c r="AH33" s="70">
        <f>SUM(AH13:AH31)</f>
        <v>171285040887</v>
      </c>
      <c r="AI33" s="28"/>
      <c r="AJ33" s="70">
        <f>SUM(AJ13:AJ31)</f>
        <v>163717938738</v>
      </c>
      <c r="AK33" s="28"/>
      <c r="AL33" s="83">
        <f>SUM(AL13:AL31)</f>
        <v>0.52630404002065112</v>
      </c>
    </row>
    <row r="34" spans="2:81" ht="21" customHeight="1" thickTop="1" x14ac:dyDescent="0.6">
      <c r="L34"/>
      <c r="V34"/>
      <c r="W34"/>
    </row>
    <row r="35" spans="2:81" x14ac:dyDescent="0.6">
      <c r="L35"/>
      <c r="V35"/>
      <c r="W35"/>
    </row>
    <row r="36" spans="2:81" ht="21.75" x14ac:dyDescent="0.6">
      <c r="L36"/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:81" ht="21.75" x14ac:dyDescent="0.6">
      <c r="L37"/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:81" ht="21.75" x14ac:dyDescent="0.6">
      <c r="L38"/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:81" ht="21.75" x14ac:dyDescent="0.6">
      <c r="L39"/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:81" ht="33" x14ac:dyDescent="0.8">
      <c r="L40"/>
      <c r="T40" s="57">
        <v>4</v>
      </c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:81" ht="21.75" x14ac:dyDescent="0.6">
      <c r="L41"/>
      <c r="V41"/>
      <c r="W4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2:81" ht="21.75" x14ac:dyDescent="0.6">
      <c r="L42"/>
      <c r="V42"/>
      <c r="W42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2:81" ht="21.75" x14ac:dyDescent="0.6">
      <c r="L43"/>
      <c r="V43"/>
      <c r="W4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2:81" ht="21.75" x14ac:dyDescent="0.6">
      <c r="L44"/>
      <c r="V44"/>
      <c r="W44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2:81" ht="21.75" x14ac:dyDescent="0.6">
      <c r="L45"/>
      <c r="V45"/>
      <c r="W45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2:81" ht="21.75" x14ac:dyDescent="0.6">
      <c r="L46"/>
      <c r="V46"/>
      <c r="W46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2:81" x14ac:dyDescent="0.6">
      <c r="L47"/>
      <c r="V47"/>
      <c r="W47"/>
    </row>
  </sheetData>
  <sortState xmlns:xlrd2="http://schemas.microsoft.com/office/spreadsheetml/2017/richdata2" ref="B13:AL32">
    <sortCondition descending="1" ref="AJ13:AJ32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33:N3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4"/>
  <sheetViews>
    <sheetView rightToLeft="1" view="pageBreakPreview" zoomScale="40" zoomScaleNormal="110" zoomScaleSheetLayoutView="40" workbookViewId="0">
      <selection activeCell="P34" sqref="P34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1" t="s">
        <v>124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</row>
    <row r="3" spans="2:32" ht="39" x14ac:dyDescent="0.6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</row>
    <row r="4" spans="2:32" ht="39" x14ac:dyDescent="0.6">
      <c r="B4" s="161" t="s">
        <v>205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4" t="s">
        <v>32</v>
      </c>
      <c r="C10" s="144" t="s">
        <v>32</v>
      </c>
      <c r="D10" s="144" t="s">
        <v>32</v>
      </c>
      <c r="E10" s="144" t="s">
        <v>32</v>
      </c>
      <c r="F10" s="144" t="s">
        <v>32</v>
      </c>
      <c r="G10" s="144" t="s">
        <v>32</v>
      </c>
      <c r="H10" s="144" t="s">
        <v>32</v>
      </c>
      <c r="I10" s="144" t="s">
        <v>32</v>
      </c>
      <c r="J10" s="144" t="s">
        <v>32</v>
      </c>
      <c r="L10" s="166">
        <v>0</v>
      </c>
      <c r="M10" s="144" t="s">
        <v>2</v>
      </c>
      <c r="N10" s="144" t="s">
        <v>2</v>
      </c>
      <c r="O10" s="144" t="s">
        <v>2</v>
      </c>
      <c r="P10" s="144" t="s">
        <v>2</v>
      </c>
      <c r="R10" s="144" t="s">
        <v>3</v>
      </c>
      <c r="S10" s="144" t="s">
        <v>3</v>
      </c>
      <c r="T10" s="144" t="s">
        <v>3</v>
      </c>
      <c r="U10" s="144" t="s">
        <v>3</v>
      </c>
      <c r="V10" s="144"/>
      <c r="W10" s="144" t="s">
        <v>3</v>
      </c>
      <c r="X10" s="144" t="s">
        <v>3</v>
      </c>
      <c r="Z10" s="144" t="s">
        <v>206</v>
      </c>
      <c r="AA10" s="144" t="s">
        <v>4</v>
      </c>
      <c r="AB10" s="144" t="s">
        <v>4</v>
      </c>
      <c r="AC10" s="144" t="s">
        <v>4</v>
      </c>
      <c r="AD10" s="144" t="s">
        <v>4</v>
      </c>
      <c r="AE10" s="144" t="s">
        <v>4</v>
      </c>
      <c r="AF10" s="144" t="s">
        <v>4</v>
      </c>
    </row>
    <row r="11" spans="2:32" s="16" customFormat="1" x14ac:dyDescent="0.6">
      <c r="B11" s="145" t="s">
        <v>33</v>
      </c>
      <c r="C11" s="23"/>
      <c r="D11" s="145" t="s">
        <v>90</v>
      </c>
      <c r="E11" s="23"/>
      <c r="F11" s="145" t="s">
        <v>25</v>
      </c>
      <c r="G11" s="23"/>
      <c r="H11" s="145" t="s">
        <v>34</v>
      </c>
      <c r="I11" s="23"/>
      <c r="J11" s="145" t="s">
        <v>22</v>
      </c>
      <c r="L11" s="164">
        <v>0</v>
      </c>
      <c r="M11" s="23"/>
      <c r="N11" s="145" t="s">
        <v>6</v>
      </c>
      <c r="O11" s="23"/>
      <c r="P11" s="145" t="s">
        <v>7</v>
      </c>
      <c r="R11" s="145" t="s">
        <v>8</v>
      </c>
      <c r="S11" s="145" t="s">
        <v>8</v>
      </c>
      <c r="T11" s="145" t="s">
        <v>8</v>
      </c>
      <c r="U11" s="23"/>
      <c r="V11" s="164">
        <v>5.4600000000000003E-2</v>
      </c>
      <c r="W11" s="145" t="s">
        <v>9</v>
      </c>
      <c r="X11" s="145" t="s">
        <v>9</v>
      </c>
      <c r="Z11" s="145" t="s">
        <v>5</v>
      </c>
      <c r="AA11" s="23"/>
      <c r="AB11" s="145" t="s">
        <v>6</v>
      </c>
      <c r="AC11" s="23"/>
      <c r="AD11" s="145" t="s">
        <v>7</v>
      </c>
      <c r="AE11" s="23"/>
      <c r="AF11" s="145" t="s">
        <v>35</v>
      </c>
    </row>
    <row r="12" spans="2:32" s="16" customFormat="1" ht="75.75" customHeight="1" x14ac:dyDescent="0.6">
      <c r="B12" s="146" t="s">
        <v>33</v>
      </c>
      <c r="C12" s="24"/>
      <c r="D12" s="146" t="s">
        <v>24</v>
      </c>
      <c r="E12" s="24"/>
      <c r="F12" s="146" t="s">
        <v>25</v>
      </c>
      <c r="G12" s="24"/>
      <c r="H12" s="146" t="s">
        <v>34</v>
      </c>
      <c r="I12" s="24"/>
      <c r="J12" s="146" t="s">
        <v>22</v>
      </c>
      <c r="L12" s="146"/>
      <c r="M12" s="24"/>
      <c r="N12" s="146" t="s">
        <v>6</v>
      </c>
      <c r="O12" s="24"/>
      <c r="P12" s="146" t="s">
        <v>7</v>
      </c>
      <c r="R12" s="146" t="s">
        <v>5</v>
      </c>
      <c r="S12" s="24"/>
      <c r="T12" s="146" t="s">
        <v>6</v>
      </c>
      <c r="U12" s="24"/>
      <c r="V12" s="163">
        <v>5.3400000000000003E-2</v>
      </c>
      <c r="W12" s="24"/>
      <c r="X12" s="146" t="s">
        <v>12</v>
      </c>
      <c r="Z12" s="146" t="s">
        <v>5</v>
      </c>
      <c r="AA12" s="24"/>
      <c r="AB12" s="146" t="s">
        <v>6</v>
      </c>
      <c r="AC12" s="24"/>
      <c r="AD12" s="146" t="s">
        <v>7</v>
      </c>
      <c r="AE12" s="24"/>
      <c r="AF12" s="146" t="s">
        <v>35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6">
        <v>0.3836</v>
      </c>
      <c r="M13" s="86"/>
      <c r="N13" s="86"/>
      <c r="O13" s="86"/>
      <c r="P13" s="86"/>
      <c r="Q13" s="86"/>
      <c r="R13" s="86"/>
      <c r="S13" s="86"/>
      <c r="T13" s="86"/>
      <c r="U13" s="86"/>
      <c r="V13" s="86">
        <v>4.36E-2</v>
      </c>
      <c r="W13" s="86"/>
      <c r="X13" s="86"/>
      <c r="Y13" s="86"/>
      <c r="Z13" s="86"/>
      <c r="AA13" s="86"/>
      <c r="AB13" s="86"/>
      <c r="AC13" s="86"/>
      <c r="AD13" s="86"/>
      <c r="AE13" s="27"/>
      <c r="AF13" s="87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6">
        <v>0</v>
      </c>
      <c r="M14" s="86"/>
      <c r="N14" s="86"/>
      <c r="O14" s="86"/>
      <c r="P14" s="86"/>
      <c r="Q14" s="86"/>
      <c r="R14" s="86"/>
      <c r="S14" s="86"/>
      <c r="T14" s="86"/>
      <c r="U14" s="86"/>
      <c r="V14" s="86">
        <v>2.8000000000000001E-2</v>
      </c>
      <c r="W14" s="86"/>
      <c r="X14" s="86"/>
      <c r="Y14" s="86"/>
      <c r="Z14" s="86"/>
      <c r="AA14" s="86"/>
      <c r="AB14" s="86"/>
      <c r="AC14" s="86"/>
      <c r="AD14" s="86"/>
      <c r="AE14" s="27"/>
      <c r="AF14" s="87"/>
    </row>
    <row r="15" spans="2:32" ht="27" thickBot="1" x14ac:dyDescent="0.7">
      <c r="B15" s="165" t="s">
        <v>84</v>
      </c>
      <c r="C15" s="165"/>
      <c r="D15" s="165"/>
      <c r="E15" s="165"/>
      <c r="F15" s="165"/>
      <c r="G15" s="165"/>
      <c r="H15" s="165"/>
      <c r="I15" s="165"/>
      <c r="J15" s="165"/>
      <c r="K15" s="27"/>
      <c r="L15" s="88">
        <v>0.25369999999999998</v>
      </c>
      <c r="M15" s="27"/>
      <c r="N15" s="88">
        <f>SUM(N13:N13)</f>
        <v>0</v>
      </c>
      <c r="O15" s="27"/>
      <c r="P15" s="88">
        <f>SUM(P13:P13)</f>
        <v>0</v>
      </c>
      <c r="Q15" s="27"/>
      <c r="R15" s="88">
        <f>SUM(R13:R13)</f>
        <v>0</v>
      </c>
      <c r="S15" s="27"/>
      <c r="T15" s="88">
        <f>SUM(T13:T13)</f>
        <v>0</v>
      </c>
      <c r="U15" s="27"/>
      <c r="V15" s="88">
        <v>2.2200000000000001E-2</v>
      </c>
      <c r="W15" s="27"/>
      <c r="X15" s="88">
        <f>SUM(X13:X13)</f>
        <v>0</v>
      </c>
      <c r="Y15" s="27"/>
      <c r="Z15" s="88">
        <f>SUM(Z13:Z13)</f>
        <v>0</v>
      </c>
      <c r="AA15" s="27"/>
      <c r="AB15" s="88">
        <f>SUM(AB13:AB13)</f>
        <v>0</v>
      </c>
      <c r="AC15" s="27"/>
      <c r="AD15" s="88">
        <f>SUM(AD13:AD13)</f>
        <v>0</v>
      </c>
      <c r="AE15" s="27"/>
      <c r="AF15" s="89">
        <f>SUM(AF13:AF13)</f>
        <v>0</v>
      </c>
    </row>
    <row r="16" spans="2:32" ht="21.75" thickTop="1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x14ac:dyDescent="0.6">
      <c r="L20"/>
      <c r="V20"/>
    </row>
    <row r="21" spans="12:22" ht="33" x14ac:dyDescent="0.8">
      <c r="L21"/>
      <c r="P21" s="57">
        <v>5</v>
      </c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</row>
    <row r="37" spans="12:26" x14ac:dyDescent="0.6">
      <c r="L37"/>
      <c r="V37"/>
      <c r="X37"/>
      <c r="Y37"/>
      <c r="Z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  <c r="V41"/>
    </row>
    <row r="42" spans="12:26" x14ac:dyDescent="0.6">
      <c r="L42"/>
    </row>
    <row r="43" spans="12:26" x14ac:dyDescent="0.6">
      <c r="L43"/>
    </row>
    <row r="44" spans="12:26" x14ac:dyDescent="0.6">
      <c r="L44"/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1"/>
  <sheetViews>
    <sheetView rightToLeft="1" view="pageBreakPreview" topLeftCell="A8" zoomScaleNormal="100" zoomScaleSheetLayoutView="100" workbookViewId="0">
      <selection activeCell="F10" sqref="F10:F13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2" t="s">
        <v>124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 x14ac:dyDescent="0.55000000000000004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 x14ac:dyDescent="0.55000000000000004">
      <c r="B4" s="142" t="s">
        <v>205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x14ac:dyDescent="0.55000000000000004">
      <c r="B8" s="143" t="s">
        <v>36</v>
      </c>
      <c r="D8" s="144" t="s">
        <v>37</v>
      </c>
      <c r="E8" s="144" t="s">
        <v>37</v>
      </c>
      <c r="F8" s="144" t="s">
        <v>37</v>
      </c>
      <c r="G8" s="144" t="s">
        <v>37</v>
      </c>
      <c r="H8" s="144" t="s">
        <v>37</v>
      </c>
      <c r="I8" s="144" t="s">
        <v>37</v>
      </c>
      <c r="J8" s="144" t="s">
        <v>37</v>
      </c>
      <c r="L8" s="144" t="s">
        <v>194</v>
      </c>
      <c r="N8" s="144" t="s">
        <v>3</v>
      </c>
      <c r="O8" s="144" t="s">
        <v>3</v>
      </c>
      <c r="P8" s="144" t="s">
        <v>3</v>
      </c>
      <c r="R8" s="144" t="s">
        <v>206</v>
      </c>
      <c r="S8" s="144" t="s">
        <v>4</v>
      </c>
      <c r="T8" s="144" t="s">
        <v>4</v>
      </c>
    </row>
    <row r="9" spans="2:28" s="4" customFormat="1" x14ac:dyDescent="0.55000000000000004">
      <c r="B9" s="169" t="s">
        <v>36</v>
      </c>
      <c r="D9" s="167" t="s">
        <v>38</v>
      </c>
      <c r="E9" s="38"/>
      <c r="F9" s="167" t="s">
        <v>39</v>
      </c>
      <c r="G9" s="38"/>
      <c r="H9" s="167" t="s">
        <v>40</v>
      </c>
      <c r="I9" s="38"/>
      <c r="J9" s="167" t="s">
        <v>25</v>
      </c>
      <c r="L9" s="167" t="s">
        <v>41</v>
      </c>
      <c r="N9" s="167" t="s">
        <v>42</v>
      </c>
      <c r="O9" s="38"/>
      <c r="P9" s="167" t="s">
        <v>43</v>
      </c>
      <c r="R9" s="167" t="s">
        <v>41</v>
      </c>
      <c r="S9" s="38"/>
      <c r="T9" s="168" t="s">
        <v>35</v>
      </c>
    </row>
    <row r="10" spans="2:28" s="4" customFormat="1" x14ac:dyDescent="0.55000000000000004">
      <c r="B10" s="3" t="s">
        <v>176</v>
      </c>
      <c r="C10" s="3"/>
      <c r="D10" s="3" t="s">
        <v>177</v>
      </c>
      <c r="E10" s="3"/>
      <c r="F10" s="3" t="s">
        <v>108</v>
      </c>
      <c r="G10" s="3"/>
      <c r="H10" s="3" t="s">
        <v>178</v>
      </c>
      <c r="I10" s="3"/>
      <c r="J10" s="3">
        <v>18</v>
      </c>
      <c r="K10" s="3"/>
      <c r="L10" s="3">
        <v>30600000000</v>
      </c>
      <c r="M10" s="3"/>
      <c r="N10" s="3">
        <v>0</v>
      </c>
      <c r="O10" s="3"/>
      <c r="P10" s="3">
        <v>0</v>
      </c>
      <c r="Q10" s="3"/>
      <c r="R10" s="3">
        <v>30600000000</v>
      </c>
      <c r="S10" s="5"/>
      <c r="T10" s="34">
        <f>R10/'سرمایه گذاری ها'!$O$16</f>
        <v>9.8369816702889329E-2</v>
      </c>
      <c r="V10"/>
    </row>
    <row r="11" spans="2:28" s="4" customFormat="1" x14ac:dyDescent="0.55000000000000004">
      <c r="B11" s="3" t="s">
        <v>165</v>
      </c>
      <c r="C11" s="3"/>
      <c r="D11" s="3" t="s">
        <v>168</v>
      </c>
      <c r="E11" s="3"/>
      <c r="F11" s="3" t="s">
        <v>108</v>
      </c>
      <c r="G11" s="3"/>
      <c r="H11" s="3" t="s">
        <v>167</v>
      </c>
      <c r="I11" s="3"/>
      <c r="J11" s="3">
        <v>18</v>
      </c>
      <c r="K11" s="3"/>
      <c r="L11" s="3">
        <v>30000000000</v>
      </c>
      <c r="M11" s="3"/>
      <c r="N11" s="3">
        <v>0</v>
      </c>
      <c r="O11" s="3"/>
      <c r="P11" s="3">
        <v>0</v>
      </c>
      <c r="Q11" s="3"/>
      <c r="R11" s="3">
        <v>30000000000</v>
      </c>
      <c r="S11" s="5"/>
      <c r="T11" s="34">
        <f>R11/'سرمایه گذاری ها'!$O$16</f>
        <v>9.6440996767538562E-2</v>
      </c>
      <c r="V11"/>
    </row>
    <row r="12" spans="2:28" s="4" customFormat="1" x14ac:dyDescent="0.55000000000000004">
      <c r="B12" s="3" t="s">
        <v>173</v>
      </c>
      <c r="C12" s="3"/>
      <c r="D12" s="3" t="s">
        <v>174</v>
      </c>
      <c r="E12" s="3"/>
      <c r="F12" s="3" t="s">
        <v>44</v>
      </c>
      <c r="G12" s="3"/>
      <c r="H12" s="3" t="s">
        <v>175</v>
      </c>
      <c r="I12" s="3"/>
      <c r="J12" s="3">
        <v>0</v>
      </c>
      <c r="K12" s="3"/>
      <c r="L12" s="3">
        <v>2557861765</v>
      </c>
      <c r="M12" s="3"/>
      <c r="N12" s="3">
        <v>49521187212</v>
      </c>
      <c r="O12" s="3"/>
      <c r="P12" s="3">
        <v>47038844227</v>
      </c>
      <c r="Q12" s="3"/>
      <c r="R12" s="3">
        <v>5040204750</v>
      </c>
      <c r="S12" s="5"/>
      <c r="T12" s="34">
        <f>R12/'سرمایه گذاری ها'!$O$16</f>
        <v>1.6202745666749417E-2</v>
      </c>
      <c r="V12"/>
    </row>
    <row r="13" spans="2:28" s="4" customFormat="1" x14ac:dyDescent="0.55000000000000004">
      <c r="B13" s="3" t="s">
        <v>45</v>
      </c>
      <c r="C13" s="3"/>
      <c r="D13" s="3" t="s">
        <v>125</v>
      </c>
      <c r="E13" s="3"/>
      <c r="F13" s="3" t="s">
        <v>47</v>
      </c>
      <c r="G13" s="3"/>
      <c r="H13" s="3" t="s">
        <v>126</v>
      </c>
      <c r="I13" s="3"/>
      <c r="J13" s="3">
        <v>0</v>
      </c>
      <c r="K13" s="3"/>
      <c r="L13" s="3">
        <v>20000000</v>
      </c>
      <c r="M13" s="3"/>
      <c r="N13" s="3">
        <v>0</v>
      </c>
      <c r="O13" s="3"/>
      <c r="P13" s="3">
        <v>0</v>
      </c>
      <c r="Q13" s="3"/>
      <c r="R13" s="3">
        <v>20000000</v>
      </c>
      <c r="S13" s="5"/>
      <c r="T13" s="34">
        <f>R13/'سرمایه گذاری ها'!$O$16</f>
        <v>6.4293997845025699E-5</v>
      </c>
      <c r="V13"/>
    </row>
    <row r="14" spans="2:28" s="4" customFormat="1" x14ac:dyDescent="0.55000000000000004">
      <c r="B14" s="3" t="s">
        <v>45</v>
      </c>
      <c r="C14" s="3"/>
      <c r="D14" s="3" t="s">
        <v>128</v>
      </c>
      <c r="E14" s="3"/>
      <c r="F14" s="3" t="s">
        <v>44</v>
      </c>
      <c r="G14" s="3"/>
      <c r="H14" s="3" t="s">
        <v>129</v>
      </c>
      <c r="I14" s="3"/>
      <c r="J14" s="3">
        <v>0</v>
      </c>
      <c r="K14" s="3"/>
      <c r="L14" s="3">
        <v>2769908</v>
      </c>
      <c r="M14" s="3"/>
      <c r="N14" s="3">
        <v>1008307270</v>
      </c>
      <c r="O14" s="3"/>
      <c r="P14" s="3">
        <v>1001040000</v>
      </c>
      <c r="Q14" s="3"/>
      <c r="R14" s="3">
        <v>10037178</v>
      </c>
      <c r="S14" s="5"/>
      <c r="T14" s="34">
        <f>R14/'سرمایه گذاری ها'!$O$16</f>
        <v>3.2266515035106969E-5</v>
      </c>
      <c r="V14"/>
    </row>
    <row r="15" spans="2:28" s="4" customFormat="1" x14ac:dyDescent="0.55000000000000004">
      <c r="B15" s="3" t="s">
        <v>165</v>
      </c>
      <c r="C15" s="3"/>
      <c r="D15" s="3" t="s">
        <v>166</v>
      </c>
      <c r="E15" s="3"/>
      <c r="F15" s="3" t="s">
        <v>44</v>
      </c>
      <c r="G15" s="3"/>
      <c r="H15" s="3" t="s">
        <v>167</v>
      </c>
      <c r="I15" s="3"/>
      <c r="J15" s="3">
        <v>0</v>
      </c>
      <c r="K15" s="3"/>
      <c r="L15" s="3">
        <v>5432905</v>
      </c>
      <c r="M15" s="3"/>
      <c r="N15" s="3">
        <v>548237424</v>
      </c>
      <c r="O15" s="3"/>
      <c r="P15" s="3">
        <v>550950000</v>
      </c>
      <c r="Q15" s="3"/>
      <c r="R15" s="3">
        <v>2720329</v>
      </c>
      <c r="S15" s="5"/>
      <c r="T15" s="34">
        <f>R15/'سرمایه گذاری ها'!$O$16</f>
        <v>8.7450413431880471E-6</v>
      </c>
      <c r="V15"/>
    </row>
    <row r="16" spans="2:28" s="4" customFormat="1" x14ac:dyDescent="0.55000000000000004">
      <c r="B16" s="3" t="s">
        <v>134</v>
      </c>
      <c r="C16" s="3"/>
      <c r="D16" s="3" t="s">
        <v>135</v>
      </c>
      <c r="E16" s="3"/>
      <c r="F16" s="3" t="s">
        <v>108</v>
      </c>
      <c r="G16" s="3"/>
      <c r="H16" s="3" t="s">
        <v>136</v>
      </c>
      <c r="I16" s="3"/>
      <c r="J16" s="3">
        <v>0</v>
      </c>
      <c r="K16" s="3"/>
      <c r="L16" s="3">
        <v>1970356</v>
      </c>
      <c r="M16" s="3"/>
      <c r="N16" s="3">
        <v>0</v>
      </c>
      <c r="O16" s="3"/>
      <c r="P16" s="3">
        <v>0</v>
      </c>
      <c r="Q16" s="3"/>
      <c r="R16" s="3">
        <v>1970356</v>
      </c>
      <c r="S16" s="5"/>
      <c r="T16" s="34">
        <f>R16/'سرمایه گذاری ها'!$O$16</f>
        <v>6.3341032208966736E-6</v>
      </c>
      <c r="V16"/>
    </row>
    <row r="17" spans="2:22" s="4" customFormat="1" x14ac:dyDescent="0.55000000000000004">
      <c r="B17" s="3" t="s">
        <v>112</v>
      </c>
      <c r="C17" s="3"/>
      <c r="D17" s="3" t="s">
        <v>148</v>
      </c>
      <c r="E17" s="3"/>
      <c r="F17" s="3" t="s">
        <v>44</v>
      </c>
      <c r="G17" s="3"/>
      <c r="H17" s="3" t="s">
        <v>147</v>
      </c>
      <c r="I17" s="3"/>
      <c r="J17" s="3">
        <v>0</v>
      </c>
      <c r="K17" s="3"/>
      <c r="L17" s="3">
        <v>1038722</v>
      </c>
      <c r="M17" s="3"/>
      <c r="N17" s="3">
        <v>8371</v>
      </c>
      <c r="O17" s="3"/>
      <c r="P17" s="3">
        <v>0</v>
      </c>
      <c r="Q17" s="3"/>
      <c r="R17" s="3">
        <v>1047093</v>
      </c>
      <c r="S17" s="5"/>
      <c r="T17" s="34">
        <f>R17/'سرمایه گذاری ها'!$O$16</f>
        <v>3.3660897542770752E-6</v>
      </c>
      <c r="V17"/>
    </row>
    <row r="18" spans="2:22" s="4" customFormat="1" x14ac:dyDescent="0.55000000000000004">
      <c r="B18" s="3" t="s">
        <v>45</v>
      </c>
      <c r="C18" s="3"/>
      <c r="D18" s="3" t="s">
        <v>127</v>
      </c>
      <c r="E18" s="3"/>
      <c r="F18" s="3" t="s">
        <v>44</v>
      </c>
      <c r="G18" s="3"/>
      <c r="H18" s="3" t="s">
        <v>126</v>
      </c>
      <c r="I18" s="3"/>
      <c r="J18" s="3">
        <v>0</v>
      </c>
      <c r="K18" s="3"/>
      <c r="L18" s="3">
        <v>551876</v>
      </c>
      <c r="M18" s="3"/>
      <c r="N18" s="3">
        <v>2192</v>
      </c>
      <c r="O18" s="3"/>
      <c r="P18" s="3">
        <v>0</v>
      </c>
      <c r="Q18" s="3"/>
      <c r="R18" s="3">
        <v>554068</v>
      </c>
      <c r="S18" s="5"/>
      <c r="T18" s="34">
        <f>R18/'سرمایه گذاری ها'!$O$16</f>
        <v>1.7811623398998851E-6</v>
      </c>
      <c r="V18"/>
    </row>
    <row r="19" spans="2:22" s="4" customFormat="1" x14ac:dyDescent="0.55000000000000004">
      <c r="B19" s="3" t="s">
        <v>141</v>
      </c>
      <c r="C19" s="3"/>
      <c r="D19" s="3" t="s">
        <v>142</v>
      </c>
      <c r="E19" s="3"/>
      <c r="F19" s="3" t="s">
        <v>44</v>
      </c>
      <c r="G19" s="3"/>
      <c r="H19" s="3" t="s">
        <v>143</v>
      </c>
      <c r="I19" s="3"/>
      <c r="J19" s="3">
        <v>0</v>
      </c>
      <c r="K19" s="3"/>
      <c r="L19" s="3">
        <v>448385</v>
      </c>
      <c r="M19" s="3"/>
      <c r="N19" s="3">
        <v>1771</v>
      </c>
      <c r="O19" s="3"/>
      <c r="P19" s="3">
        <v>0</v>
      </c>
      <c r="Q19" s="3"/>
      <c r="R19" s="3">
        <v>450156</v>
      </c>
      <c r="S19" s="5"/>
      <c r="T19" s="34">
        <f>R19/'سرمایه گذاری ها'!$O$16</f>
        <v>1.4471164446962696E-6</v>
      </c>
      <c r="V19"/>
    </row>
    <row r="20" spans="2:22" s="4" customFormat="1" x14ac:dyDescent="0.55000000000000004">
      <c r="B20" s="3" t="s">
        <v>46</v>
      </c>
      <c r="C20" s="3"/>
      <c r="D20" s="3" t="s">
        <v>139</v>
      </c>
      <c r="E20" s="3"/>
      <c r="F20" s="3" t="s">
        <v>44</v>
      </c>
      <c r="G20" s="3"/>
      <c r="H20" s="3" t="s">
        <v>140</v>
      </c>
      <c r="I20" s="3"/>
      <c r="J20" s="3">
        <v>0</v>
      </c>
      <c r="K20" s="3"/>
      <c r="L20" s="3">
        <v>406206</v>
      </c>
      <c r="M20" s="3"/>
      <c r="N20" s="3">
        <v>0</v>
      </c>
      <c r="O20" s="3"/>
      <c r="P20" s="3">
        <v>0</v>
      </c>
      <c r="Q20" s="3"/>
      <c r="R20" s="3">
        <v>406206</v>
      </c>
      <c r="S20" s="5"/>
      <c r="T20" s="34">
        <f>R20/'سرمایه گذاری ها'!$O$16</f>
        <v>1.3058303844318256E-6</v>
      </c>
      <c r="V20"/>
    </row>
    <row r="21" spans="2:22" s="4" customFormat="1" x14ac:dyDescent="0.55000000000000004">
      <c r="B21" s="3" t="s">
        <v>110</v>
      </c>
      <c r="C21" s="3"/>
      <c r="D21" s="3" t="s">
        <v>145</v>
      </c>
      <c r="E21" s="3"/>
      <c r="F21" s="3" t="s">
        <v>44</v>
      </c>
      <c r="G21" s="3"/>
      <c r="H21" s="3" t="s">
        <v>146</v>
      </c>
      <c r="I21" s="3"/>
      <c r="J21" s="3">
        <v>0</v>
      </c>
      <c r="K21" s="3"/>
      <c r="L21" s="3">
        <v>357854</v>
      </c>
      <c r="M21" s="3"/>
      <c r="N21" s="3">
        <v>1422</v>
      </c>
      <c r="O21" s="3"/>
      <c r="P21" s="3">
        <v>0</v>
      </c>
      <c r="Q21" s="3"/>
      <c r="R21" s="3">
        <v>359276</v>
      </c>
      <c r="S21" s="5"/>
      <c r="T21" s="34">
        <f>R21/'سرمایه گذاری ها'!$O$16</f>
        <v>1.1549645184884727E-6</v>
      </c>
      <c r="V21"/>
    </row>
    <row r="22" spans="2:22" s="4" customFormat="1" x14ac:dyDescent="0.55000000000000004">
      <c r="B22" s="3" t="s">
        <v>111</v>
      </c>
      <c r="C22" s="3"/>
      <c r="D22" s="3" t="s">
        <v>144</v>
      </c>
      <c r="E22" s="3"/>
      <c r="F22" s="3" t="s">
        <v>44</v>
      </c>
      <c r="G22" s="3"/>
      <c r="H22" s="3" t="s">
        <v>109</v>
      </c>
      <c r="I22" s="3"/>
      <c r="J22" s="3">
        <v>0</v>
      </c>
      <c r="K22" s="3"/>
      <c r="L22" s="3">
        <v>460124</v>
      </c>
      <c r="M22" s="3"/>
      <c r="N22" s="3">
        <v>1033</v>
      </c>
      <c r="O22" s="3"/>
      <c r="P22" s="3">
        <v>200000</v>
      </c>
      <c r="Q22" s="3"/>
      <c r="R22" s="3">
        <v>261157</v>
      </c>
      <c r="S22" s="5"/>
      <c r="T22" s="34">
        <f>R22/'سرمایه گذاری ها'!$O$16</f>
        <v>8.3954137976066887E-7</v>
      </c>
      <c r="V22"/>
    </row>
    <row r="23" spans="2:22" s="4" customFormat="1" x14ac:dyDescent="0.55000000000000004">
      <c r="B23" s="3" t="s">
        <v>111</v>
      </c>
      <c r="C23" s="3"/>
      <c r="D23" s="3" t="s">
        <v>169</v>
      </c>
      <c r="E23" s="3"/>
      <c r="F23" s="3" t="s">
        <v>47</v>
      </c>
      <c r="G23" s="3"/>
      <c r="H23" s="3" t="s">
        <v>170</v>
      </c>
      <c r="I23" s="3"/>
      <c r="J23" s="3">
        <v>0</v>
      </c>
      <c r="K23" s="3"/>
      <c r="L23" s="3">
        <v>389993</v>
      </c>
      <c r="M23" s="3"/>
      <c r="N23" s="3">
        <v>200000</v>
      </c>
      <c r="O23" s="3"/>
      <c r="P23" s="3">
        <v>420000</v>
      </c>
      <c r="Q23" s="3"/>
      <c r="R23" s="3">
        <v>169993</v>
      </c>
      <c r="S23" s="5"/>
      <c r="T23" s="34">
        <f>R23/'سرمایه گذاری ها'!$O$16</f>
        <v>5.4647647878347275E-7</v>
      </c>
      <c r="V23"/>
    </row>
    <row r="24" spans="2:22" s="4" customFormat="1" x14ac:dyDescent="0.55000000000000004">
      <c r="B24" s="3" t="s">
        <v>130</v>
      </c>
      <c r="C24" s="3"/>
      <c r="D24" s="3" t="s">
        <v>131</v>
      </c>
      <c r="E24" s="3"/>
      <c r="F24" s="3" t="s">
        <v>47</v>
      </c>
      <c r="G24" s="3"/>
      <c r="H24" s="3" t="s">
        <v>132</v>
      </c>
      <c r="I24" s="3"/>
      <c r="J24" s="3">
        <v>0</v>
      </c>
      <c r="K24" s="3"/>
      <c r="L24" s="3">
        <v>711840</v>
      </c>
      <c r="M24" s="3"/>
      <c r="N24" s="3">
        <v>28575</v>
      </c>
      <c r="O24" s="3"/>
      <c r="P24" s="3">
        <v>580000</v>
      </c>
      <c r="Q24" s="3"/>
      <c r="R24" s="3">
        <v>160415</v>
      </c>
      <c r="S24" s="5"/>
      <c r="T24" s="34">
        <f>R24/'سرمایه گذاری ها'!$O$16</f>
        <v>5.1568608321548996E-7</v>
      </c>
      <c r="V24"/>
    </row>
    <row r="25" spans="2:22" s="4" customFormat="1" x14ac:dyDescent="0.55000000000000004">
      <c r="B25" s="3" t="s">
        <v>130</v>
      </c>
      <c r="C25" s="3"/>
      <c r="D25" s="3" t="s">
        <v>133</v>
      </c>
      <c r="E25" s="3"/>
      <c r="F25" s="3" t="s">
        <v>44</v>
      </c>
      <c r="G25" s="3"/>
      <c r="H25" s="3" t="s">
        <v>132</v>
      </c>
      <c r="I25" s="3"/>
      <c r="J25" s="3">
        <v>0</v>
      </c>
      <c r="K25" s="3"/>
      <c r="L25" s="3">
        <v>131064</v>
      </c>
      <c r="M25" s="3"/>
      <c r="N25" s="3">
        <v>521</v>
      </c>
      <c r="O25" s="3"/>
      <c r="P25" s="3">
        <v>0</v>
      </c>
      <c r="Q25" s="3"/>
      <c r="R25" s="3">
        <v>131585</v>
      </c>
      <c r="S25" s="5"/>
      <c r="T25" s="34">
        <f>R25/'سرمایه گذاری ها'!$O$16</f>
        <v>4.2300628532188538E-7</v>
      </c>
      <c r="V25"/>
    </row>
    <row r="26" spans="2:22" s="4" customFormat="1" x14ac:dyDescent="0.55000000000000004">
      <c r="B26" s="3" t="s">
        <v>107</v>
      </c>
      <c r="C26" s="3"/>
      <c r="D26" s="3" t="s">
        <v>137</v>
      </c>
      <c r="E26" s="3"/>
      <c r="F26" s="3" t="s">
        <v>44</v>
      </c>
      <c r="G26" s="3"/>
      <c r="H26" s="3" t="s">
        <v>138</v>
      </c>
      <c r="I26" s="3"/>
      <c r="J26" s="3">
        <v>0</v>
      </c>
      <c r="K26" s="3"/>
      <c r="L26" s="3">
        <v>100000</v>
      </c>
      <c r="M26" s="3"/>
      <c r="N26" s="3">
        <v>397</v>
      </c>
      <c r="O26" s="3"/>
      <c r="P26" s="3">
        <v>397</v>
      </c>
      <c r="Q26" s="3"/>
      <c r="R26" s="3">
        <v>100000</v>
      </c>
      <c r="S26" s="5"/>
      <c r="T26" s="34">
        <f>R26/'سرمایه گذاری ها'!$O$16</f>
        <v>3.2146998922512854E-7</v>
      </c>
      <c r="V26"/>
    </row>
    <row r="27" spans="2:22" s="4" customForma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>
        <v>3.6200000000000003E-2</v>
      </c>
      <c r="M27" s="5"/>
      <c r="N27" s="31"/>
      <c r="O27" s="5"/>
      <c r="P27" s="31"/>
      <c r="Q27" s="5"/>
      <c r="R27" s="31"/>
      <c r="S27" s="5"/>
      <c r="T27" s="34"/>
      <c r="V27"/>
    </row>
    <row r="28" spans="2:22" ht="27" thickBot="1" x14ac:dyDescent="0.6">
      <c r="B28" s="67" t="s">
        <v>84</v>
      </c>
      <c r="C28" s="67"/>
      <c r="D28" s="67"/>
      <c r="E28" s="67"/>
      <c r="F28" s="67"/>
      <c r="G28" s="67"/>
      <c r="H28" s="67"/>
      <c r="I28" s="67"/>
      <c r="J28" s="67"/>
      <c r="L28" s="10">
        <f>SUM(L10:L27)</f>
        <v>63192630998.036201</v>
      </c>
      <c r="M28" s="10">
        <f t="shared" ref="M28:Q28" si="0">SUM(M10:M26)</f>
        <v>0</v>
      </c>
      <c r="N28" s="10">
        <f>SUM(N10:N26)</f>
        <v>51077976188</v>
      </c>
      <c r="O28" s="10">
        <f t="shared" si="0"/>
        <v>0</v>
      </c>
      <c r="P28" s="10">
        <f>SUM(P10:P26)</f>
        <v>48592034624</v>
      </c>
      <c r="Q28" s="10">
        <f t="shared" si="0"/>
        <v>0</v>
      </c>
      <c r="R28" s="10">
        <f>SUM(R10:R26)</f>
        <v>65678572562</v>
      </c>
      <c r="T28" s="33">
        <f>SUM(T10:T26)</f>
        <v>0.21113690013827963</v>
      </c>
      <c r="V28"/>
    </row>
    <row r="29" spans="2:22" ht="21.75" thickTop="1" x14ac:dyDescent="0.55000000000000004">
      <c r="L29"/>
      <c r="V29"/>
    </row>
    <row r="30" spans="2:22" ht="33" x14ac:dyDescent="0.8">
      <c r="J30" s="57">
        <v>6</v>
      </c>
      <c r="L30"/>
      <c r="V30"/>
    </row>
    <row r="31" spans="2:22" x14ac:dyDescent="0.55000000000000004">
      <c r="L31"/>
      <c r="V31"/>
    </row>
    <row r="32" spans="2:22" x14ac:dyDescent="0.55000000000000004">
      <c r="L32"/>
      <c r="V32"/>
    </row>
    <row r="33" spans="12:22" x14ac:dyDescent="0.55000000000000004">
      <c r="L33"/>
      <c r="V33"/>
    </row>
    <row r="34" spans="12:22" x14ac:dyDescent="0.55000000000000004">
      <c r="L34"/>
      <c r="V34"/>
    </row>
    <row r="35" spans="12:22" x14ac:dyDescent="0.55000000000000004">
      <c r="L35"/>
      <c r="V35"/>
    </row>
    <row r="36" spans="12:22" x14ac:dyDescent="0.55000000000000004">
      <c r="L36"/>
      <c r="V36"/>
    </row>
    <row r="37" spans="12:22" x14ac:dyDescent="0.55000000000000004">
      <c r="L37"/>
      <c r="V37"/>
    </row>
    <row r="38" spans="12:22" x14ac:dyDescent="0.55000000000000004">
      <c r="L38"/>
      <c r="V38"/>
    </row>
    <row r="39" spans="12:22" x14ac:dyDescent="0.55000000000000004">
      <c r="L39"/>
      <c r="V39"/>
    </row>
    <row r="40" spans="12:22" x14ac:dyDescent="0.55000000000000004">
      <c r="V40"/>
    </row>
    <row r="41" spans="12:22" x14ac:dyDescent="0.55000000000000004">
      <c r="L41" s="3"/>
      <c r="V41"/>
    </row>
  </sheetData>
  <sortState xmlns:xlrd2="http://schemas.microsoft.com/office/spreadsheetml/2017/richdata2" ref="B10:T26">
    <sortCondition descending="1" ref="R10:R26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9"/>
  <sheetViews>
    <sheetView rightToLeft="1" view="pageBreakPreview" topLeftCell="A13" zoomScale="70" zoomScaleNormal="70" zoomScaleSheetLayoutView="70" workbookViewId="0">
      <selection activeCell="A5" sqref="A5:XFD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2:28" ht="35.25" x14ac:dyDescent="0.6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2:28" ht="35.25" x14ac:dyDescent="0.6">
      <c r="B4" s="170" t="s">
        <v>205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2:28" ht="138.75" customHeight="1" x14ac:dyDescent="0.6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 x14ac:dyDescent="0.6">
      <c r="B8" s="172" t="s">
        <v>89</v>
      </c>
      <c r="D8" s="142" t="s">
        <v>206</v>
      </c>
      <c r="E8" s="142" t="s">
        <v>4</v>
      </c>
      <c r="F8" s="142" t="s">
        <v>4</v>
      </c>
      <c r="G8" s="142" t="s">
        <v>4</v>
      </c>
      <c r="H8" s="142" t="s">
        <v>4</v>
      </c>
      <c r="I8" s="142" t="s">
        <v>4</v>
      </c>
      <c r="J8" s="142" t="s">
        <v>4</v>
      </c>
      <c r="K8" s="142" t="s">
        <v>4</v>
      </c>
      <c r="L8" s="142" t="s">
        <v>4</v>
      </c>
      <c r="M8" s="142" t="s">
        <v>4</v>
      </c>
      <c r="N8" s="142" t="s">
        <v>4</v>
      </c>
    </row>
    <row r="9" spans="2:28" ht="30" x14ac:dyDescent="0.6">
      <c r="B9" s="172" t="s">
        <v>1</v>
      </c>
      <c r="D9" s="171" t="s">
        <v>5</v>
      </c>
      <c r="E9" s="25"/>
      <c r="F9" s="171" t="s">
        <v>27</v>
      </c>
      <c r="G9" s="25"/>
      <c r="H9" s="171" t="s">
        <v>28</v>
      </c>
      <c r="I9" s="25"/>
      <c r="J9" s="171" t="s">
        <v>29</v>
      </c>
      <c r="K9" s="25"/>
      <c r="L9" s="167" t="s">
        <v>30</v>
      </c>
      <c r="M9" s="25"/>
      <c r="N9" s="171" t="s">
        <v>31</v>
      </c>
    </row>
    <row r="10" spans="2:28" ht="30" x14ac:dyDescent="0.6">
      <c r="B10" s="125" t="s">
        <v>183</v>
      </c>
      <c r="D10" s="123">
        <v>84100</v>
      </c>
      <c r="E10" s="124"/>
      <c r="F10" s="123">
        <v>605890</v>
      </c>
      <c r="G10" s="124"/>
      <c r="H10" s="123">
        <v>546000</v>
      </c>
      <c r="J10" s="107" t="s">
        <v>226</v>
      </c>
      <c r="L10" s="122">
        <v>45918600000</v>
      </c>
      <c r="N10" s="13" t="s">
        <v>180</v>
      </c>
    </row>
    <row r="11" spans="2:28" ht="30" x14ac:dyDescent="0.6">
      <c r="B11" s="125" t="s">
        <v>157</v>
      </c>
      <c r="D11" s="123">
        <v>41100</v>
      </c>
      <c r="E11" s="124"/>
      <c r="F11" s="123">
        <v>951500</v>
      </c>
      <c r="G11" s="124"/>
      <c r="H11" s="123">
        <v>857000</v>
      </c>
      <c r="J11" s="107" t="s">
        <v>227</v>
      </c>
      <c r="L11" s="122">
        <v>35222700000</v>
      </c>
      <c r="N11" s="13" t="s">
        <v>180</v>
      </c>
    </row>
    <row r="12" spans="2:28" ht="30" x14ac:dyDescent="0.6">
      <c r="B12" s="125" t="s">
        <v>209</v>
      </c>
      <c r="D12" s="123">
        <v>15600</v>
      </c>
      <c r="E12" s="124"/>
      <c r="F12" s="123">
        <v>968160</v>
      </c>
      <c r="G12" s="124"/>
      <c r="H12" s="123">
        <v>900000</v>
      </c>
      <c r="J12" s="107" t="s">
        <v>228</v>
      </c>
      <c r="L12" s="122">
        <v>14040000000</v>
      </c>
      <c r="N12" s="13" t="s">
        <v>180</v>
      </c>
    </row>
    <row r="13" spans="2:28" ht="30" x14ac:dyDescent="0.6">
      <c r="B13" s="125" t="s">
        <v>186</v>
      </c>
      <c r="D13" s="123">
        <v>22800</v>
      </c>
      <c r="E13" s="124"/>
      <c r="F13" s="123">
        <v>583190</v>
      </c>
      <c r="G13" s="124"/>
      <c r="H13" s="123">
        <v>530000</v>
      </c>
      <c r="J13" s="107" t="s">
        <v>229</v>
      </c>
      <c r="L13" s="122">
        <v>12084000000</v>
      </c>
      <c r="N13" s="13" t="s">
        <v>180</v>
      </c>
    </row>
    <row r="14" spans="2:28" ht="30" x14ac:dyDescent="0.6">
      <c r="B14" s="125" t="s">
        <v>99</v>
      </c>
      <c r="D14" s="123">
        <v>14491</v>
      </c>
      <c r="E14" s="124"/>
      <c r="F14" s="123">
        <v>755260</v>
      </c>
      <c r="G14" s="124"/>
      <c r="H14" s="123">
        <v>680000</v>
      </c>
      <c r="J14" s="107" t="s">
        <v>230</v>
      </c>
      <c r="L14" s="122">
        <v>9853880000</v>
      </c>
      <c r="N14" s="13" t="s">
        <v>180</v>
      </c>
    </row>
    <row r="15" spans="2:28" ht="30" x14ac:dyDescent="0.6">
      <c r="B15" s="125" t="s">
        <v>104</v>
      </c>
      <c r="D15" s="123">
        <v>8000</v>
      </c>
      <c r="E15" s="124"/>
      <c r="F15" s="123">
        <v>1000000</v>
      </c>
      <c r="G15" s="124"/>
      <c r="H15" s="123">
        <v>910000</v>
      </c>
      <c r="J15" s="107" t="s">
        <v>231</v>
      </c>
      <c r="L15" s="122">
        <v>7280000000</v>
      </c>
      <c r="N15" s="13" t="s">
        <v>180</v>
      </c>
    </row>
    <row r="16" spans="2:28" ht="30" x14ac:dyDescent="0.6">
      <c r="B16" s="125" t="s">
        <v>212</v>
      </c>
      <c r="D16" s="123">
        <v>7300</v>
      </c>
      <c r="E16" s="124"/>
      <c r="F16" s="123">
        <v>989450</v>
      </c>
      <c r="G16" s="124"/>
      <c r="H16" s="123">
        <v>912000</v>
      </c>
      <c r="J16" s="107" t="s">
        <v>232</v>
      </c>
      <c r="L16" s="122">
        <v>6657600000</v>
      </c>
      <c r="N16" s="13" t="s">
        <v>180</v>
      </c>
    </row>
    <row r="17" spans="2:14" ht="30" x14ac:dyDescent="0.6">
      <c r="B17" s="125" t="s">
        <v>162</v>
      </c>
      <c r="D17" s="123">
        <v>7200</v>
      </c>
      <c r="E17" s="124"/>
      <c r="F17" s="123">
        <v>958200</v>
      </c>
      <c r="G17" s="124"/>
      <c r="H17" s="123">
        <v>900000</v>
      </c>
      <c r="J17" s="107" t="s">
        <v>233</v>
      </c>
      <c r="L17" s="122">
        <v>6480000000</v>
      </c>
      <c r="N17" s="13" t="s">
        <v>180</v>
      </c>
    </row>
    <row r="18" spans="2:14" ht="30" x14ac:dyDescent="0.6">
      <c r="B18" s="125" t="s">
        <v>101</v>
      </c>
      <c r="D18" s="123">
        <v>9810</v>
      </c>
      <c r="E18" s="124"/>
      <c r="F18" s="123">
        <v>706580</v>
      </c>
      <c r="G18" s="124"/>
      <c r="H18" s="123">
        <v>636000</v>
      </c>
      <c r="J18" s="107" t="s">
        <v>234</v>
      </c>
      <c r="L18" s="122">
        <v>6239160000</v>
      </c>
      <c r="N18" s="13" t="s">
        <v>180</v>
      </c>
    </row>
    <row r="19" spans="2:14" ht="30" x14ac:dyDescent="0.6">
      <c r="B19" s="125" t="s">
        <v>200</v>
      </c>
      <c r="D19" s="123">
        <v>6600</v>
      </c>
      <c r="E19" s="124"/>
      <c r="F19" s="123">
        <v>918820</v>
      </c>
      <c r="G19" s="124"/>
      <c r="H19" s="123">
        <v>830000</v>
      </c>
      <c r="J19" s="107" t="s">
        <v>235</v>
      </c>
      <c r="L19" s="122">
        <v>5478000000</v>
      </c>
      <c r="N19" s="13" t="s">
        <v>180</v>
      </c>
    </row>
    <row r="20" spans="2:14" ht="30" x14ac:dyDescent="0.6">
      <c r="B20" s="125" t="s">
        <v>215</v>
      </c>
      <c r="D20" s="123">
        <v>5000</v>
      </c>
      <c r="E20" s="124"/>
      <c r="F20" s="123">
        <v>884830</v>
      </c>
      <c r="G20" s="124"/>
      <c r="H20" s="123">
        <v>800000</v>
      </c>
      <c r="J20" s="107" t="s">
        <v>236</v>
      </c>
      <c r="L20" s="122">
        <v>4000000000</v>
      </c>
      <c r="N20" s="13" t="s">
        <v>180</v>
      </c>
    </row>
    <row r="21" spans="2:14" ht="30" x14ac:dyDescent="0.6">
      <c r="B21" s="125" t="s">
        <v>189</v>
      </c>
      <c r="D21" s="123">
        <v>5000</v>
      </c>
      <c r="E21" s="124"/>
      <c r="F21" s="123">
        <v>876255</v>
      </c>
      <c r="G21" s="124"/>
      <c r="H21" s="123">
        <v>790000</v>
      </c>
      <c r="J21" s="107" t="s">
        <v>237</v>
      </c>
      <c r="L21" s="122">
        <v>3950000000</v>
      </c>
      <c r="N21" s="13" t="s">
        <v>180</v>
      </c>
    </row>
    <row r="22" spans="2:14" ht="30" x14ac:dyDescent="0.6">
      <c r="B22" s="125" t="s">
        <v>151</v>
      </c>
      <c r="D22" s="123">
        <v>4000</v>
      </c>
      <c r="E22" s="124"/>
      <c r="F22" s="123">
        <v>658340</v>
      </c>
      <c r="G22" s="124"/>
      <c r="H22" s="123">
        <v>600000</v>
      </c>
      <c r="J22" s="107" t="s">
        <v>238</v>
      </c>
      <c r="L22" s="122">
        <v>2400000000</v>
      </c>
      <c r="N22" s="13" t="s">
        <v>180</v>
      </c>
    </row>
    <row r="23" spans="2:14" ht="19.5" customHeight="1" x14ac:dyDescent="0.6">
      <c r="B23" s="102"/>
      <c r="D23" s="103"/>
      <c r="E23" s="91"/>
      <c r="F23" s="103"/>
      <c r="G23" s="91"/>
      <c r="H23" s="104"/>
      <c r="J23" s="102"/>
      <c r="L23" s="103">
        <v>0.25369999999999998</v>
      </c>
      <c r="N23" s="13" t="s">
        <v>180</v>
      </c>
    </row>
    <row r="24" spans="2:14" ht="31.5" thickBot="1" x14ac:dyDescent="0.9">
      <c r="B24" s="90" t="s">
        <v>84</v>
      </c>
      <c r="D24" s="108"/>
      <c r="E24" s="109"/>
      <c r="F24" s="108">
        <f>SUM(F10:F23)</f>
        <v>10856475</v>
      </c>
      <c r="G24" s="109"/>
      <c r="H24" s="108">
        <f>SUM(H10:H23)</f>
        <v>9891000</v>
      </c>
      <c r="I24" s="110"/>
      <c r="J24" s="111">
        <f>SUM(J10:J10)</f>
        <v>0</v>
      </c>
      <c r="K24" s="110"/>
      <c r="L24" s="108">
        <f>SUM(L10:L23)</f>
        <v>159603940000.25369</v>
      </c>
      <c r="M24" s="110"/>
      <c r="N24" s="112"/>
    </row>
    <row r="25" spans="2:14" ht="21.75" thickTop="1" x14ac:dyDescent="0.6">
      <c r="H25"/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ht="30" x14ac:dyDescent="0.6">
      <c r="H30" s="110">
        <v>7</v>
      </c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  <row r="48" spans="12:12" x14ac:dyDescent="0.6">
      <c r="L48"/>
    </row>
    <row r="49" spans="12:12" x14ac:dyDescent="0.6">
      <c r="L49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2" t="s">
        <v>124</v>
      </c>
      <c r="C2" s="142"/>
      <c r="D2" s="142"/>
      <c r="E2" s="142"/>
      <c r="F2" s="142"/>
      <c r="G2" s="142"/>
      <c r="H2" s="142"/>
    </row>
    <row r="3" spans="2:28" ht="30" x14ac:dyDescent="0.55000000000000004">
      <c r="B3" s="142" t="s">
        <v>48</v>
      </c>
      <c r="C3" s="142"/>
      <c r="D3" s="142"/>
      <c r="E3" s="142"/>
      <c r="F3" s="142"/>
      <c r="G3" s="142"/>
      <c r="H3" s="142"/>
    </row>
    <row r="4" spans="2:28" ht="30" x14ac:dyDescent="0.55000000000000004">
      <c r="B4" s="142" t="s">
        <v>205</v>
      </c>
      <c r="C4" s="142"/>
      <c r="D4" s="142"/>
      <c r="E4" s="142"/>
      <c r="F4" s="142"/>
      <c r="G4" s="142"/>
      <c r="H4" s="142"/>
    </row>
    <row r="5" spans="2:28" ht="64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3" t="s">
        <v>52</v>
      </c>
      <c r="C8" s="40"/>
      <c r="D8" s="173" t="s">
        <v>41</v>
      </c>
      <c r="E8" s="40"/>
      <c r="F8" s="173" t="s">
        <v>72</v>
      </c>
      <c r="G8" s="40"/>
      <c r="H8" s="173" t="s">
        <v>11</v>
      </c>
    </row>
    <row r="9" spans="2:28" s="4" customFormat="1" x14ac:dyDescent="0.55000000000000004">
      <c r="B9" s="4" t="s">
        <v>81</v>
      </c>
      <c r="D9" s="92">
        <f>'سرمایه‌گذاری در سهام'!J29</f>
        <v>13312613025</v>
      </c>
      <c r="F9" s="42">
        <f>D9/$D$13</f>
        <v>1.2619838496330638</v>
      </c>
      <c r="G9" s="6"/>
      <c r="H9" s="42">
        <f>D9/'سرمایه گذاری ها'!$O$16</f>
        <v>4.2796055657050559E-2</v>
      </c>
    </row>
    <row r="10" spans="2:28" s="4" customFormat="1" x14ac:dyDescent="0.55000000000000004">
      <c r="B10" s="4" t="s">
        <v>82</v>
      </c>
      <c r="D10" s="92">
        <f>'سرمایه‌گذاری در اوراق بهادار'!J29</f>
        <v>-3924154969</v>
      </c>
      <c r="F10" s="42">
        <f>D10/$D$13</f>
        <v>-0.37199460279026147</v>
      </c>
      <c r="G10" s="6"/>
      <c r="H10" s="42">
        <f>D10/'سرمایه گذاری ها'!$O$16</f>
        <v>-1.2614980556021645E-2</v>
      </c>
      <c r="L10" s="49">
        <v>0</v>
      </c>
      <c r="V10" s="49">
        <v>6.5500000000000003E-2</v>
      </c>
    </row>
    <row r="11" spans="2:28" s="4" customFormat="1" x14ac:dyDescent="0.55000000000000004">
      <c r="B11" s="4" t="s">
        <v>83</v>
      </c>
      <c r="D11" s="92">
        <f>'درآمد سپرده بانکی'!F23</f>
        <v>1160498675</v>
      </c>
      <c r="F11" s="42">
        <f>D11/$D$13</f>
        <v>0.11001075315719769</v>
      </c>
      <c r="G11" s="6"/>
      <c r="H11" s="42">
        <f>D11/'سرمایه گذاری ها'!$O$16</f>
        <v>3.7306549654802595E-3</v>
      </c>
      <c r="L11" s="49">
        <v>0</v>
      </c>
      <c r="V11" s="49">
        <v>5.4600000000000003E-2</v>
      </c>
    </row>
    <row r="12" spans="2:28" s="4" customFormat="1" ht="12" customHeight="1" x14ac:dyDescent="0.55000000000000004">
      <c r="D12" s="92"/>
      <c r="F12" s="42"/>
      <c r="G12" s="6"/>
      <c r="H12" s="42"/>
      <c r="L12" s="49">
        <v>0</v>
      </c>
      <c r="V12" s="49">
        <v>5.3400000000000003E-2</v>
      </c>
    </row>
    <row r="13" spans="2:28" ht="24.75" thickBot="1" x14ac:dyDescent="0.65">
      <c r="B13" s="32" t="s">
        <v>84</v>
      </c>
      <c r="D13" s="93">
        <f>SUM(D9:D11)</f>
        <v>10548956731</v>
      </c>
      <c r="E13" s="26"/>
      <c r="F13" s="72">
        <f>SUM(F9:F11)</f>
        <v>1</v>
      </c>
      <c r="G13" s="66"/>
      <c r="H13" s="73">
        <f>SUM(H9:H11)</f>
        <v>3.3911730066509174E-2</v>
      </c>
      <c r="L13" s="131">
        <v>0.3836</v>
      </c>
      <c r="V13" s="131">
        <v>4.36E-2</v>
      </c>
    </row>
    <row r="14" spans="2:28" ht="21.75" thickTop="1" x14ac:dyDescent="0.55000000000000004">
      <c r="D14" s="3"/>
      <c r="L14" s="131">
        <v>0</v>
      </c>
      <c r="V14" s="131">
        <v>2.8000000000000001E-2</v>
      </c>
    </row>
    <row r="15" spans="2:28" x14ac:dyDescent="0.55000000000000004">
      <c r="L15" s="131">
        <v>0.25369999999999998</v>
      </c>
      <c r="V15" s="131">
        <v>2.2200000000000001E-2</v>
      </c>
    </row>
    <row r="16" spans="2:28" x14ac:dyDescent="0.55000000000000004">
      <c r="L16" s="131">
        <v>0</v>
      </c>
      <c r="V16" s="131">
        <v>1.9199999999999998E-2</v>
      </c>
    </row>
    <row r="17" spans="4:22" x14ac:dyDescent="0.55000000000000004">
      <c r="L17" s="131">
        <v>0.2044</v>
      </c>
      <c r="V17" s="131">
        <v>1.38E-2</v>
      </c>
    </row>
    <row r="18" spans="4:22" ht="27" customHeight="1" x14ac:dyDescent="0.75">
      <c r="D18" s="59">
        <v>8</v>
      </c>
      <c r="L18" s="131">
        <v>0.11650000000000001</v>
      </c>
      <c r="V18" s="131">
        <v>1.32E-2</v>
      </c>
    </row>
    <row r="19" spans="4:22" x14ac:dyDescent="0.55000000000000004">
      <c r="L19" s="131">
        <v>0</v>
      </c>
      <c r="V19" s="131">
        <v>1.21E-2</v>
      </c>
    </row>
    <row r="20" spans="4:22" x14ac:dyDescent="0.55000000000000004">
      <c r="L20" s="131">
        <v>6.3700000000000007E-2</v>
      </c>
      <c r="V20" s="131">
        <v>1.14E-2</v>
      </c>
    </row>
    <row r="21" spans="4:22" x14ac:dyDescent="0.55000000000000004">
      <c r="L21" s="131">
        <v>0</v>
      </c>
      <c r="V21" s="131">
        <v>8.8999999999999999E-3</v>
      </c>
    </row>
    <row r="22" spans="4:22" x14ac:dyDescent="0.55000000000000004">
      <c r="L22" s="131">
        <v>0.13189999999999999</v>
      </c>
      <c r="V22" s="131">
        <v>8.3999999999999995E-3</v>
      </c>
    </row>
    <row r="23" spans="4:22" x14ac:dyDescent="0.55000000000000004">
      <c r="L23" s="131">
        <v>3.9899999999999998E-2</v>
      </c>
      <c r="V23" s="131">
        <v>7.9000000000000008E-3</v>
      </c>
    </row>
    <row r="24" spans="4:22" x14ac:dyDescent="0.55000000000000004">
      <c r="L24" s="131">
        <v>0.18509999999999999</v>
      </c>
      <c r="V24" s="131">
        <v>7.7999999999999996E-3</v>
      </c>
    </row>
    <row r="25" spans="4:22" x14ac:dyDescent="0.55000000000000004">
      <c r="L25" s="131">
        <v>1.89E-2</v>
      </c>
      <c r="V25" s="131">
        <v>6.6E-3</v>
      </c>
    </row>
    <row r="26" spans="4:22" x14ac:dyDescent="0.55000000000000004">
      <c r="L26" s="131">
        <v>5.16E-2</v>
      </c>
      <c r="V26" s="131">
        <v>5.1000000000000004E-3</v>
      </c>
    </row>
    <row r="27" spans="4:22" x14ac:dyDescent="0.55000000000000004">
      <c r="L27" s="131">
        <v>3.6200000000000003E-2</v>
      </c>
      <c r="V27" s="131">
        <v>4.1000000000000003E-3</v>
      </c>
    </row>
    <row r="28" spans="4:22" x14ac:dyDescent="0.55000000000000004">
      <c r="L28" s="131">
        <v>0</v>
      </c>
      <c r="V28" s="131">
        <v>2.7000000000000001E-3</v>
      </c>
    </row>
    <row r="29" spans="4:22" x14ac:dyDescent="0.55000000000000004">
      <c r="L29" s="131">
        <v>1.8200000000000001E-2</v>
      </c>
      <c r="V29" s="131">
        <v>1.6999999999999999E-3</v>
      </c>
    </row>
    <row r="30" spans="4:22" x14ac:dyDescent="0.55000000000000004">
      <c r="L30" s="131">
        <v>3.3000000000000002E-2</v>
      </c>
      <c r="V30" s="131">
        <v>1.4E-3</v>
      </c>
    </row>
    <row r="31" spans="4:22" x14ac:dyDescent="0.55000000000000004">
      <c r="L31" s="131">
        <v>5.7999999999999996E-3</v>
      </c>
      <c r="V31" s="131">
        <v>6.9999999999999999E-4</v>
      </c>
    </row>
    <row r="32" spans="4:22" x14ac:dyDescent="0.55000000000000004">
      <c r="L32" s="131">
        <v>2.0000000000000001E-4</v>
      </c>
      <c r="V32" s="131">
        <v>0</v>
      </c>
    </row>
    <row r="33" spans="12:22" x14ac:dyDescent="0.55000000000000004">
      <c r="L33" s="131">
        <v>0</v>
      </c>
      <c r="V33" s="131">
        <v>0</v>
      </c>
    </row>
    <row r="34" spans="12:22" x14ac:dyDescent="0.55000000000000004">
      <c r="L34" s="131">
        <v>0</v>
      </c>
      <c r="V34" s="131">
        <v>0</v>
      </c>
    </row>
    <row r="35" spans="12:22" x14ac:dyDescent="0.55000000000000004">
      <c r="L35" s="131">
        <v>0</v>
      </c>
      <c r="V35" s="131">
        <v>0</v>
      </c>
    </row>
    <row r="36" spans="12:22" x14ac:dyDescent="0.55000000000000004">
      <c r="L36" s="131">
        <v>1E-4</v>
      </c>
      <c r="V36" s="131">
        <v>-1E-4</v>
      </c>
    </row>
    <row r="37" spans="12:22" x14ac:dyDescent="0.55000000000000004">
      <c r="L37" s="131">
        <v>-9.1000000000000004E-3</v>
      </c>
      <c r="V37" s="131">
        <v>-1E-3</v>
      </c>
    </row>
    <row r="38" spans="12:22" x14ac:dyDescent="0.55000000000000004">
      <c r="L38" s="131">
        <v>0</v>
      </c>
      <c r="V38" s="131">
        <v>-2.8E-3</v>
      </c>
    </row>
    <row r="39" spans="12:22" x14ac:dyDescent="0.55000000000000004">
      <c r="L39" s="131">
        <v>0</v>
      </c>
      <c r="V39" s="131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2023-04-26T11:29:28Z</cp:lastPrinted>
  <dcterms:created xsi:type="dcterms:W3CDTF">2021-12-28T12:49:50Z</dcterms:created>
  <dcterms:modified xsi:type="dcterms:W3CDTF">2023-04-26T11:32:15Z</dcterms:modified>
</cp:coreProperties>
</file>