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اسفند 1401\پایدار\"/>
    </mc:Choice>
  </mc:AlternateContent>
  <xr:revisionPtr revIDLastSave="0" documentId="13_ncr:1_{5BCAF299-8052-4A58-8B2A-F0E960C9B332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سهام!$C$11:$AA$29</definedName>
    <definedName name="_xlnm.Print_Area" localSheetId="4">'اوراق مشارکت'!$A$1:$AN$34</definedName>
    <definedName name="_xlnm.Print_Area" localSheetId="12">'درآمد ناشی از تغییر قیمت اوراق'!$A$1:$S$41</definedName>
    <definedName name="_xlnm.Print_Area" localSheetId="1">'سرمایه گذاری ها'!$A$1:$S$21</definedName>
    <definedName name="_xlnm.Print_Area" localSheetId="0">'صفحه اول '!$A$1:$M$53</definedName>
  </definedNames>
  <calcPr calcId="181029"/>
</workbook>
</file>

<file path=xl/calcChain.xml><?xml version="1.0" encoding="utf-8"?>
<calcChain xmlns="http://schemas.openxmlformats.org/spreadsheetml/2006/main">
  <c r="L41" i="1" l="1"/>
  <c r="L41" i="2"/>
  <c r="L41" i="3"/>
  <c r="L41" i="15"/>
  <c r="L41" i="10"/>
  <c r="L41" i="13"/>
  <c r="L41" i="14"/>
  <c r="L41" i="11"/>
  <c r="V41" i="16"/>
  <c r="V41" i="1"/>
  <c r="V41" i="2"/>
  <c r="V41" i="6"/>
  <c r="V41" i="4"/>
  <c r="V41" i="15"/>
  <c r="V41" i="7"/>
  <c r="V41" i="8"/>
  <c r="V41" i="9"/>
  <c r="V41" i="10"/>
  <c r="V41" i="12"/>
  <c r="V41" i="13"/>
  <c r="V41" i="14"/>
  <c r="V41" i="11"/>
  <c r="O14" i="16"/>
  <c r="M14" i="16"/>
  <c r="K14" i="16"/>
  <c r="I14" i="16"/>
  <c r="G14" i="16"/>
  <c r="E14" i="16"/>
  <c r="O13" i="16"/>
  <c r="M13" i="16"/>
  <c r="K13" i="16"/>
  <c r="I13" i="16"/>
  <c r="L41" i="6"/>
  <c r="N28" i="6"/>
  <c r="P28" i="6"/>
  <c r="R28" i="6"/>
  <c r="E13" i="16" l="1"/>
  <c r="F38" i="13"/>
  <c r="J38" i="13"/>
  <c r="R35" i="12"/>
  <c r="R51" i="10"/>
  <c r="P39" i="9"/>
  <c r="R39" i="9"/>
  <c r="T41" i="11"/>
  <c r="F41" i="11"/>
  <c r="H41" i="11"/>
  <c r="J41" i="11"/>
  <c r="N41" i="11"/>
  <c r="P41" i="11"/>
  <c r="R41" i="11"/>
  <c r="J39" i="7"/>
  <c r="L41" i="7"/>
  <c r="N39" i="7"/>
  <c r="P39" i="7"/>
  <c r="R39" i="7"/>
  <c r="T39" i="7"/>
  <c r="F16" i="4" l="1"/>
  <c r="H16" i="4"/>
  <c r="L41" i="4"/>
  <c r="G13" i="16"/>
  <c r="O12" i="16"/>
  <c r="O16" i="16" s="1"/>
  <c r="Q16" i="16" s="1"/>
  <c r="M12" i="16"/>
  <c r="M16" i="16" s="1"/>
  <c r="K12" i="16"/>
  <c r="K16" i="16" s="1"/>
  <c r="I12" i="16"/>
  <c r="I16" i="16" s="1"/>
  <c r="G12" i="16"/>
  <c r="E12" i="16"/>
  <c r="E16" i="16" s="1"/>
  <c r="G16" i="16" l="1"/>
  <c r="T24" i="6"/>
  <c r="AJ27" i="3"/>
  <c r="P27" i="3"/>
  <c r="R27" i="3"/>
  <c r="T27" i="3"/>
  <c r="V41" i="3"/>
  <c r="X27" i="3"/>
  <c r="Z27" i="3"/>
  <c r="AB27" i="3"/>
  <c r="AD27" i="3"/>
  <c r="AH27" i="3"/>
  <c r="W30" i="1"/>
  <c r="Y30" i="1"/>
  <c r="G30" i="1"/>
  <c r="I30" i="1"/>
  <c r="K30" i="1"/>
  <c r="M30" i="1"/>
  <c r="O30" i="1"/>
  <c r="Q30" i="1"/>
  <c r="S30" i="1"/>
  <c r="U30" i="1"/>
  <c r="T16" i="6" l="1"/>
  <c r="Q14" i="16"/>
  <c r="T13" i="6"/>
  <c r="Q13" i="16"/>
  <c r="T10" i="6"/>
  <c r="T22" i="6"/>
  <c r="H9" i="15"/>
  <c r="T23" i="6"/>
  <c r="T14" i="6"/>
  <c r="T17" i="6"/>
  <c r="AL13" i="3"/>
  <c r="T15" i="6"/>
  <c r="T26" i="6"/>
  <c r="T12" i="6"/>
  <c r="T11" i="6"/>
  <c r="AL20" i="3"/>
  <c r="Q12" i="16"/>
  <c r="AL17" i="3"/>
  <c r="AL14" i="3"/>
  <c r="AL18" i="3"/>
  <c r="AL15" i="3"/>
  <c r="AL19" i="3"/>
  <c r="AL16" i="3"/>
  <c r="D13" i="15"/>
  <c r="F11" i="15" s="1"/>
  <c r="F10" i="15" l="1"/>
  <c r="F9" i="15"/>
  <c r="D39" i="9"/>
  <c r="F39" i="9"/>
  <c r="H39" i="9"/>
  <c r="J39" i="9"/>
  <c r="L41" i="9"/>
  <c r="N39" i="9"/>
  <c r="T24" i="8"/>
  <c r="D41" i="11"/>
  <c r="D35" i="12" l="1"/>
  <c r="E35" i="12"/>
  <c r="F35" i="12"/>
  <c r="G35" i="12"/>
  <c r="H35" i="12"/>
  <c r="I35" i="12"/>
  <c r="J35" i="12"/>
  <c r="K35" i="12"/>
  <c r="L41" i="12"/>
  <c r="M35" i="12"/>
  <c r="N35" i="12"/>
  <c r="O35" i="12"/>
  <c r="P35" i="12"/>
  <c r="Q35" i="12"/>
  <c r="L51" i="10"/>
  <c r="D51" i="10"/>
  <c r="E51" i="10"/>
  <c r="F51" i="10"/>
  <c r="G51" i="10"/>
  <c r="H51" i="10"/>
  <c r="I51" i="10"/>
  <c r="J51" i="10"/>
  <c r="K51" i="10"/>
  <c r="M51" i="10"/>
  <c r="N51" i="10"/>
  <c r="O51" i="10"/>
  <c r="P51" i="10"/>
  <c r="Q51" i="10"/>
  <c r="K39" i="7"/>
  <c r="M39" i="7"/>
  <c r="O39" i="7"/>
  <c r="Q39" i="7"/>
  <c r="S39" i="7"/>
  <c r="J16" i="4"/>
  <c r="M28" i="6"/>
  <c r="O28" i="6"/>
  <c r="Q28" i="6"/>
  <c r="R24" i="8"/>
  <c r="P24" i="8"/>
  <c r="N24" i="8"/>
  <c r="L41" i="8"/>
  <c r="J24" i="8"/>
  <c r="AB15" i="5" l="1"/>
  <c r="F14" i="14"/>
  <c r="D14" i="14"/>
  <c r="Z15" i="5"/>
  <c r="X15" i="5"/>
  <c r="V41" i="5"/>
  <c r="L41" i="5"/>
  <c r="N15" i="5"/>
  <c r="P15" i="5"/>
  <c r="R15" i="5"/>
  <c r="T15" i="5"/>
  <c r="AD15" i="5"/>
  <c r="P16" i="16"/>
  <c r="N16" i="16"/>
  <c r="L41" i="16"/>
  <c r="J16" i="16"/>
  <c r="H16" i="16"/>
  <c r="F16" i="16"/>
  <c r="D16" i="16"/>
  <c r="F13" i="15" l="1"/>
  <c r="AA21" i="1" l="1"/>
  <c r="AA15" i="1"/>
  <c r="AA16" i="1"/>
  <c r="AA17" i="1"/>
  <c r="AA24" i="1"/>
  <c r="AA20" i="1"/>
  <c r="AA29" i="1"/>
  <c r="AA14" i="1"/>
  <c r="AA12" i="1"/>
  <c r="AA23" i="1"/>
  <c r="AA19" i="1"/>
  <c r="AA11" i="1"/>
  <c r="AA13" i="1"/>
  <c r="AA22" i="1"/>
  <c r="AA18" i="1"/>
  <c r="AA26" i="1"/>
  <c r="AA27" i="1"/>
  <c r="AL21" i="3"/>
  <c r="AA28" i="1"/>
  <c r="AL24" i="3"/>
  <c r="AL22" i="3"/>
  <c r="AA25" i="1"/>
  <c r="AL25" i="3"/>
  <c r="AL23" i="3"/>
  <c r="T19" i="6"/>
  <c r="T21" i="6"/>
  <c r="T20" i="6"/>
  <c r="T25" i="6"/>
  <c r="T18" i="6"/>
  <c r="H11" i="15"/>
  <c r="H10" i="15"/>
  <c r="T28" i="6" l="1"/>
  <c r="AA30" i="1"/>
  <c r="AL27" i="3"/>
  <c r="H13" i="15"/>
  <c r="AF15" i="5"/>
</calcChain>
</file>

<file path=xl/sharedStrings.xml><?xml version="1.0" encoding="utf-8"?>
<sst xmlns="http://schemas.openxmlformats.org/spreadsheetml/2006/main" count="999" uniqueCount="264">
  <si>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</si>
  <si>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</si>
  <si>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</si>
  <si>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</si>
  <si>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</si>
  <si>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</si>
  <si>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</si>
  <si>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</si>
  <si>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</si>
  <si>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</si>
  <si>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</si>
  <si>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</si>
  <si>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</si>
  <si>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</si>
  <si>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</si>
  <si>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</si>
  <si>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</si>
  <si>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</si>
  <si>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</si>
  <si>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</si>
  <si>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</si>
  <si>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</si>
  <si>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</si>
  <si>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</si>
  <si>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</si>
  <si>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</si>
  <si>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</si>
  <si>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</si>
  <si>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</si>
  <si>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</si>
  <si>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</si>
  <si>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</si>
  <si>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</si>
  <si>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</si>
  <si>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</si>
  <si>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</si>
  <si>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</si>
  <si>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</si>
  <si>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</si>
  <si>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</si>
  <si>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</si>
  <si>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</si>
  <si>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</si>
  <si>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</si>
  <si>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</si>
  <si>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</si>
  <si>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</si>
  <si>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</si>
  <si>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</si>
  <si>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</si>
  <si>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</si>
  <si>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</si>
  <si>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</si>
  <si>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</si>
  <si>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</si>
  <si>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</si>
  <si>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</si>
  <si>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</si>
  <si>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</si>
  <si>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</si>
  <si>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</si>
  <si>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</si>
  <si>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</si>
  <si>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</si>
  <si>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</si>
  <si>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</si>
  <si>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</si>
  <si>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</si>
  <si>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</si>
  <si>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</si>
  <si>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</si>
  <si>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</si>
  <si>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</si>
  <si>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</si>
  <si>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</si>
  <si>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</si>
  <si>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</si>
  <si>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</si>
  <si>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</si>
  <si>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</si>
  <si>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</si>
  <si>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</si>
  <si>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</si>
  <si>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</si>
  <si>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</si>
  <si>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</si>
  <si>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</si>
  <si>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</si>
  <si>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</si>
  <si>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</si>
  <si>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</si>
  <si>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</si>
  <si>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</si>
  <si>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</si>
  <si>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</si>
  <si>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</si>
  <si>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</si>
  <si>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</si>
  <si>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</si>
  <si>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</si>
  <si>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</si>
  <si>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</si>
  <si>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</si>
  <si>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</si>
  <si>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</si>
  <si>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</si>
  <si>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اسنادخزانه-م4بودجه00-030522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</si>
  <si>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</si>
  <si>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</si>
  <si>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</si>
  <si>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</si>
  <si>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</si>
  <si>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</si>
  <si>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</si>
  <si>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</si>
  <si>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</si>
  <si>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</si>
  <si>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</si>
  <si>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</si>
  <si>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</si>
  <si>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</si>
  <si>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</si>
  <si>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</si>
  <si>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</si>
  <si>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</si>
  <si>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</si>
  <si>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</si>
  <si>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</si>
  <si>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</si>
  <si>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</si>
  <si>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</si>
  <si>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</si>
  <si>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گواهی سپرده بلند مدت به تاریخ 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</si>
  <si>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</si>
  <si>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</si>
  <si>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</si>
  <si>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</si>
  <si>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</si>
  <si>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</si>
  <si>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</si>
  <si>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</si>
  <si>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</si>
  <si>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</si>
  <si>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</si>
  <si>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</si>
  <si>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</si>
  <si>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</si>
  <si>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</si>
  <si>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</si>
  <si>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</si>
  <si>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</si>
  <si>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</si>
  <si>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</si>
  <si>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</si>
  <si>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0201283315002</t>
  </si>
  <si>
    <t>1399/08/18</t>
  </si>
  <si>
    <t>1400/04/21</t>
  </si>
  <si>
    <t>0205494378008</t>
  </si>
  <si>
    <t>0402666195009</t>
  </si>
  <si>
    <t>تنزیل سود بانک</t>
  </si>
  <si>
    <t>سپرده های بانکی</t>
  </si>
  <si>
    <t>قنداصفهان‌</t>
  </si>
  <si>
    <t>اسنادخزانه-م2بودجه00-031024</t>
  </si>
  <si>
    <t>اسنادخزانه-م17بودجه99-010226</t>
  </si>
  <si>
    <t>اسنادخزانه-م5بودجه00-030626</t>
  </si>
  <si>
    <t>کشت و دامداری فکا</t>
  </si>
  <si>
    <t>اسنادخزانه-م17بودجه98-010512</t>
  </si>
  <si>
    <t>اسنادخزانه-م15بودجه98-010406</t>
  </si>
  <si>
    <t>اسنادخزانه-م14بودجه98-010318</t>
  </si>
  <si>
    <t>اسنادخزانه-م18بودجه99-010323</t>
  </si>
  <si>
    <t>اسناد خزانه-م10بودجه00-031115</t>
  </si>
  <si>
    <t xml:space="preserve">گواهی سپرده بانک دی به تاریخ 1403/02/11 </t>
  </si>
  <si>
    <t>0403339375002</t>
  </si>
  <si>
    <t>0403334459003</t>
  </si>
  <si>
    <t>0403393597000</t>
  </si>
  <si>
    <t>40106946997601</t>
  </si>
  <si>
    <t>1401/02/20</t>
  </si>
  <si>
    <t>1401/02/17</t>
  </si>
  <si>
    <t>کیمیدارو</t>
  </si>
  <si>
    <t>نفت ایرانول</t>
  </si>
  <si>
    <t>صنایع شیمیایی کیمیاگران امروز</t>
  </si>
  <si>
    <t>تراکتورسازی‌ایران‌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</si>
  <si>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</si>
  <si>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</si>
  <si>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</si>
  <si>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</si>
  <si>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</si>
  <si>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</si>
  <si>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اسنادخزانه-م1بودجه99-010621</t>
  </si>
  <si>
    <t>مرابحه عام دولت104-ش.خ020303</t>
  </si>
  <si>
    <t>1402/03/03</t>
  </si>
  <si>
    <t>مرابحه عام دولت69-ش.خ0310</t>
  </si>
  <si>
    <t>گواهی سپرده بانک دی به تاریخ1403/03/19</t>
  </si>
  <si>
    <t>0403425074008</t>
  </si>
  <si>
    <t>40106964403601</t>
  </si>
  <si>
    <t>11491213963201</t>
  </si>
  <si>
    <t>1401/03/28</t>
  </si>
  <si>
    <t>بورس کالای ایران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</si>
  <si>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</si>
  <si>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</si>
  <si>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</si>
  <si>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</si>
  <si>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</si>
  <si>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</si>
  <si>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</si>
  <si>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</si>
  <si>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</si>
  <si>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1401/04/22</t>
  </si>
  <si>
    <t>1401/04/29</t>
  </si>
  <si>
    <t>1401/04/30</t>
  </si>
  <si>
    <t>1401/04/15</t>
  </si>
  <si>
    <t>1401/04/14</t>
  </si>
  <si>
    <t>1401/04/26</t>
  </si>
  <si>
    <t>ح . س.نفت وگازوپتروشیمی تأمین</t>
  </si>
  <si>
    <t>اسناد خزانه-م9بودجه00-031101</t>
  </si>
  <si>
    <t>1401/05/11</t>
  </si>
  <si>
    <t>1401/05/30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</si>
  <si>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</si>
  <si>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</si>
  <si>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</si>
  <si>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</si>
  <si>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</si>
  <si>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1401/06/10</t>
  </si>
  <si>
    <t>1401/07/30</t>
  </si>
  <si>
    <t>پویا زرکان آق دره</t>
  </si>
  <si>
    <t>پالایش نفت بندرعباس</t>
  </si>
  <si>
    <t>کشتیرانی جمهوری اسلامی ایران</t>
  </si>
  <si>
    <t>کنترل نوسانات</t>
  </si>
  <si>
    <t>بانک توسعه تعاون ساوه</t>
  </si>
  <si>
    <t>35015194782812/1</t>
  </si>
  <si>
    <t>صندوق س. ارزش پاداش-د</t>
  </si>
  <si>
    <t>پتروشیمی‌شیراز</t>
  </si>
  <si>
    <t>شیر پاستوریزه پگاه فارس</t>
  </si>
  <si>
    <t>بیمه اتکایی ایرانیان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</si>
  <si>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</si>
  <si>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</si>
  <si>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</si>
  <si>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</si>
  <si>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</si>
  <si>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</si>
  <si>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</si>
  <si>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1401/04/01</t>
  </si>
  <si>
    <t>1402/07/30</t>
  </si>
  <si>
    <t>1400/06/07</t>
  </si>
  <si>
    <t>1403/11/15</t>
  </si>
  <si>
    <t>1403/10/24</t>
  </si>
  <si>
    <t>1401/11/30</t>
  </si>
  <si>
    <t>برای ماه منتهی به 1401/12/29</t>
  </si>
  <si>
    <t>1401/12/29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</si>
  <si>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</si>
  <si>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</si>
  <si>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</si>
  <si>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</si>
  <si>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</si>
  <si>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</si>
  <si>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1399/07/06</t>
  </si>
  <si>
    <t>1402/06/06</t>
  </si>
  <si>
    <t>1400/04/14</t>
  </si>
  <si>
    <t>1403/09/12</t>
  </si>
  <si>
    <t>-9.27%</t>
  </si>
  <si>
    <t>-6.87%</t>
  </si>
  <si>
    <t>-2.38%</t>
  </si>
  <si>
    <t>-5.00%</t>
  </si>
  <si>
    <t>-6.24%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</si>
</sst>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5" fontId="11" fillId="0" borderId="3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5" fontId="11" fillId="0" borderId="0" xfId="1" applyNumberFormat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0" fontId="16" fillId="0" borderId="4" xfId="2" applyNumberFormat="1" applyFont="1" applyBorder="1" applyAlignment="1">
      <alignment horizontal="center"/>
    </xf>
    <xf numFmtId="10" fontId="23" fillId="0" borderId="0" xfId="0" applyNumberFormat="1" applyFont="1" applyAlignment="1">
      <alignment horizontal="right"/>
    </xf>
    <xf numFmtId="3" fontId="2" fillId="0" borderId="0" xfId="0" applyNumberFormat="1" applyFont="1"/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65" fontId="2" fillId="0" borderId="0" xfId="0" applyNumberFormat="1" applyFont="1"/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/>
    </xf>
    <xf numFmtId="10" fontId="16" fillId="0" borderId="1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/>
    </xf>
    <xf numFmtId="10" fontId="16" fillId="0" borderId="0" xfId="0" applyNumberFormat="1" applyFont="1"/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12</xdr:col>
      <xdr:colOff>581025</xdr:colOff>
      <xdr:row>53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E4E5F4-3CAD-9AA1-74FE-E01AF4EB6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0175" y="57150"/>
          <a:ext cx="789622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view="pageBreakPreview" topLeftCell="A19" zoomScaleNormal="100" zoomScaleSheetLayoutView="100" workbookViewId="0">
      <selection activeCell="G57" sqref="G57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2"/>
  <sheetViews>
    <sheetView rightToLeft="1" topLeftCell="C16" zoomScale="110" zoomScaleNormal="110" workbookViewId="0">
      <selection activeCell="Y37" sqref="Y37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85" t="s">
        <v>130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</row>
    <row r="3" spans="2:28" ht="27" customHeight="1" x14ac:dyDescent="0.25">
      <c r="B3" s="185" t="s">
        <v>52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</row>
    <row r="4" spans="2:28" ht="27" customHeight="1" x14ac:dyDescent="0.25">
      <c r="B4" s="185" t="s">
        <v>247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</row>
    <row r="5" spans="2:28" s="36" customFormat="1" ht="21.75" customHeight="1" x14ac:dyDescent="0.25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</row>
    <row r="6" spans="2:28" s="2" customFormat="1" ht="30.75" customHeight="1" x14ac:dyDescent="0.55000000000000004">
      <c r="B6" s="183" t="s">
        <v>122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84" t="s">
        <v>53</v>
      </c>
      <c r="C8" s="184" t="s">
        <v>53</v>
      </c>
      <c r="D8" s="184" t="s">
        <v>53</v>
      </c>
      <c r="E8" s="184" t="s">
        <v>53</v>
      </c>
      <c r="F8" s="184" t="s">
        <v>53</v>
      </c>
      <c r="G8" s="184" t="s">
        <v>53</v>
      </c>
      <c r="H8" s="184" t="s">
        <v>53</v>
      </c>
      <c r="I8" s="115"/>
      <c r="J8" s="184" t="s">
        <v>54</v>
      </c>
      <c r="K8" s="184" t="s">
        <v>54</v>
      </c>
      <c r="L8" s="184" t="s">
        <v>54</v>
      </c>
      <c r="M8" s="184" t="s">
        <v>54</v>
      </c>
      <c r="N8" s="184" t="s">
        <v>54</v>
      </c>
      <c r="O8" s="115"/>
      <c r="P8" s="184" t="s">
        <v>55</v>
      </c>
      <c r="Q8" s="184" t="s">
        <v>55</v>
      </c>
      <c r="R8" s="184" t="s">
        <v>55</v>
      </c>
      <c r="S8" s="184" t="s">
        <v>55</v>
      </c>
      <c r="T8" s="184" t="s">
        <v>55</v>
      </c>
    </row>
    <row r="9" spans="2:28" s="37" customFormat="1" ht="58.5" customHeight="1" x14ac:dyDescent="0.25">
      <c r="B9" s="187" t="s">
        <v>56</v>
      </c>
      <c r="C9" s="116"/>
      <c r="D9" s="187" t="s">
        <v>57</v>
      </c>
      <c r="E9" s="116"/>
      <c r="F9" s="187" t="s">
        <v>28</v>
      </c>
      <c r="G9" s="116"/>
      <c r="H9" s="187" t="s">
        <v>29</v>
      </c>
      <c r="I9" s="115"/>
      <c r="J9" s="187" t="s">
        <v>58</v>
      </c>
      <c r="K9" s="116"/>
      <c r="L9" s="187" t="s">
        <v>59</v>
      </c>
      <c r="M9" s="116"/>
      <c r="N9" s="187" t="s">
        <v>60</v>
      </c>
      <c r="O9" s="115"/>
      <c r="P9" s="187" t="s">
        <v>58</v>
      </c>
      <c r="Q9" s="116"/>
      <c r="R9" s="187" t="s">
        <v>59</v>
      </c>
      <c r="S9" s="116"/>
      <c r="T9" s="187" t="s">
        <v>60</v>
      </c>
    </row>
    <row r="10" spans="2:28" s="36" customFormat="1" ht="23.25" customHeight="1" x14ac:dyDescent="0.25">
      <c r="B10" s="117" t="s">
        <v>110</v>
      </c>
      <c r="C10" s="115"/>
      <c r="D10" s="118" t="s">
        <v>61</v>
      </c>
      <c r="E10" s="115"/>
      <c r="F10" s="115" t="s">
        <v>112</v>
      </c>
      <c r="G10" s="115"/>
      <c r="H10" s="118">
        <v>18</v>
      </c>
      <c r="I10" s="115"/>
      <c r="J10" s="119">
        <v>120707118</v>
      </c>
      <c r="K10" s="120"/>
      <c r="L10" s="119">
        <v>0</v>
      </c>
      <c r="M10" s="120"/>
      <c r="N10" s="119">
        <v>120707118</v>
      </c>
      <c r="O10" s="120"/>
      <c r="P10" s="119">
        <v>11802003239</v>
      </c>
      <c r="Q10" s="120"/>
      <c r="R10" s="119" t="s">
        <v>61</v>
      </c>
      <c r="S10" s="120"/>
      <c r="T10" s="119">
        <v>11802003239</v>
      </c>
      <c r="V10" s="150">
        <v>6.5500000000000003E-2</v>
      </c>
    </row>
    <row r="11" spans="2:28" s="36" customFormat="1" ht="23.25" customHeight="1" x14ac:dyDescent="0.25">
      <c r="B11" s="117" t="s">
        <v>201</v>
      </c>
      <c r="C11" s="115"/>
      <c r="D11" s="118">
        <v>20</v>
      </c>
      <c r="E11" s="115"/>
      <c r="F11" s="115" t="s">
        <v>61</v>
      </c>
      <c r="G11" s="115"/>
      <c r="H11" s="118">
        <v>18</v>
      </c>
      <c r="I11" s="115"/>
      <c r="J11" s="119">
        <v>563013704</v>
      </c>
      <c r="K11" s="120"/>
      <c r="L11" s="119">
        <v>0</v>
      </c>
      <c r="M11" s="120"/>
      <c r="N11" s="119">
        <v>563423102</v>
      </c>
      <c r="O11" s="120"/>
      <c r="P11" s="119">
        <v>8374667023</v>
      </c>
      <c r="Q11" s="120"/>
      <c r="R11" s="119">
        <v>1444934</v>
      </c>
      <c r="S11" s="120"/>
      <c r="T11" s="119">
        <v>8373222089</v>
      </c>
      <c r="V11" s="150">
        <v>5.4600000000000003E-2</v>
      </c>
    </row>
    <row r="12" spans="2:28" s="36" customFormat="1" ht="23.25" customHeight="1" x14ac:dyDescent="0.25">
      <c r="B12" s="117" t="s">
        <v>185</v>
      </c>
      <c r="C12" s="115"/>
      <c r="D12" s="118" t="s">
        <v>61</v>
      </c>
      <c r="E12" s="115"/>
      <c r="F12" s="115" t="s">
        <v>187</v>
      </c>
      <c r="G12" s="115"/>
      <c r="H12" s="118">
        <v>18</v>
      </c>
      <c r="I12" s="115"/>
      <c r="J12" s="119">
        <v>594251954</v>
      </c>
      <c r="K12" s="120"/>
      <c r="L12" s="119">
        <v>0</v>
      </c>
      <c r="M12" s="120"/>
      <c r="N12" s="119">
        <v>594251954</v>
      </c>
      <c r="O12" s="120"/>
      <c r="P12" s="119">
        <v>6471313707</v>
      </c>
      <c r="Q12" s="120"/>
      <c r="R12" s="119" t="s">
        <v>61</v>
      </c>
      <c r="S12" s="120"/>
      <c r="T12" s="119">
        <v>6471313707</v>
      </c>
      <c r="V12" s="150">
        <v>5.3400000000000003E-2</v>
      </c>
    </row>
    <row r="13" spans="2:28" s="36" customFormat="1" ht="23.25" customHeight="1" x14ac:dyDescent="0.25">
      <c r="B13" s="117" t="s">
        <v>220</v>
      </c>
      <c r="C13" s="115"/>
      <c r="D13" s="118">
        <v>10</v>
      </c>
      <c r="E13" s="115"/>
      <c r="F13" s="115" t="s">
        <v>61</v>
      </c>
      <c r="G13" s="115"/>
      <c r="H13" s="118">
        <v>18</v>
      </c>
      <c r="I13" s="115"/>
      <c r="J13" s="119">
        <v>538473307</v>
      </c>
      <c r="K13" s="120"/>
      <c r="L13" s="119">
        <v>0.3836</v>
      </c>
      <c r="M13" s="120"/>
      <c r="N13" s="119">
        <v>538485407</v>
      </c>
      <c r="O13" s="120"/>
      <c r="P13" s="119">
        <v>5154758028</v>
      </c>
      <c r="Q13" s="120"/>
      <c r="R13" s="119">
        <v>74053</v>
      </c>
      <c r="S13" s="120"/>
      <c r="T13" s="119">
        <v>5154683975</v>
      </c>
      <c r="V13" s="150">
        <v>4.36E-2</v>
      </c>
    </row>
    <row r="14" spans="2:28" s="36" customFormat="1" ht="23.25" customHeight="1" x14ac:dyDescent="0.25">
      <c r="B14" s="117" t="s">
        <v>189</v>
      </c>
      <c r="C14" s="115"/>
      <c r="D14" s="118" t="s">
        <v>61</v>
      </c>
      <c r="E14" s="115"/>
      <c r="F14" s="115" t="s">
        <v>190</v>
      </c>
      <c r="G14" s="115"/>
      <c r="H14" s="118">
        <v>18</v>
      </c>
      <c r="I14" s="115"/>
      <c r="J14" s="119">
        <v>8675212</v>
      </c>
      <c r="K14" s="120"/>
      <c r="L14" s="119">
        <v>0</v>
      </c>
      <c r="M14" s="120"/>
      <c r="N14" s="119">
        <v>8675212</v>
      </c>
      <c r="O14" s="120"/>
      <c r="P14" s="119">
        <v>3333887966</v>
      </c>
      <c r="Q14" s="120"/>
      <c r="R14" s="119" t="s">
        <v>61</v>
      </c>
      <c r="S14" s="120"/>
      <c r="T14" s="119">
        <v>3333887966</v>
      </c>
      <c r="V14" s="150">
        <v>2.8000000000000001E-2</v>
      </c>
    </row>
    <row r="15" spans="2:28" s="36" customFormat="1" ht="23.25" customHeight="1" x14ac:dyDescent="0.25">
      <c r="B15" s="117" t="s">
        <v>49</v>
      </c>
      <c r="C15" s="115"/>
      <c r="D15" s="118">
        <v>29</v>
      </c>
      <c r="E15" s="115"/>
      <c r="F15" s="115" t="s">
        <v>61</v>
      </c>
      <c r="G15" s="115"/>
      <c r="H15" s="118">
        <v>18</v>
      </c>
      <c r="I15" s="115"/>
      <c r="J15" s="119">
        <v>0</v>
      </c>
      <c r="K15" s="120"/>
      <c r="L15" s="119">
        <v>0.25369999999999998</v>
      </c>
      <c r="M15" s="120"/>
      <c r="N15" s="119">
        <v>0</v>
      </c>
      <c r="O15" s="120"/>
      <c r="P15" s="119">
        <v>2757372017</v>
      </c>
      <c r="Q15" s="120"/>
      <c r="R15" s="119">
        <v>0</v>
      </c>
      <c r="S15" s="120"/>
      <c r="T15" s="119">
        <v>2757372017</v>
      </c>
      <c r="V15" s="150">
        <v>2.2200000000000001E-2</v>
      </c>
    </row>
    <row r="16" spans="2:28" s="36" customFormat="1" ht="23.25" customHeight="1" x14ac:dyDescent="0.25">
      <c r="B16" s="117" t="s">
        <v>117</v>
      </c>
      <c r="C16" s="115"/>
      <c r="D16" s="118">
        <v>30</v>
      </c>
      <c r="E16" s="115"/>
      <c r="F16" s="115" t="s">
        <v>61</v>
      </c>
      <c r="G16" s="115"/>
      <c r="H16" s="118">
        <v>18</v>
      </c>
      <c r="I16" s="115"/>
      <c r="J16" s="119">
        <v>0</v>
      </c>
      <c r="K16" s="120"/>
      <c r="L16" s="119">
        <v>0</v>
      </c>
      <c r="M16" s="120"/>
      <c r="N16" s="119">
        <v>0</v>
      </c>
      <c r="O16" s="120"/>
      <c r="P16" s="119">
        <v>1892917808</v>
      </c>
      <c r="Q16" s="120"/>
      <c r="R16" s="119">
        <v>0</v>
      </c>
      <c r="S16" s="120"/>
      <c r="T16" s="119">
        <v>1892917808</v>
      </c>
      <c r="V16" s="150">
        <v>1.9199999999999998E-2</v>
      </c>
    </row>
    <row r="17" spans="2:22" s="36" customFormat="1" ht="23.25" customHeight="1" x14ac:dyDescent="0.25">
      <c r="B17" s="117" t="s">
        <v>113</v>
      </c>
      <c r="C17" s="115"/>
      <c r="D17" s="118">
        <v>4</v>
      </c>
      <c r="E17" s="115"/>
      <c r="F17" s="115" t="s">
        <v>61</v>
      </c>
      <c r="G17" s="115"/>
      <c r="H17" s="118">
        <v>18</v>
      </c>
      <c r="I17" s="115"/>
      <c r="J17" s="119">
        <v>0</v>
      </c>
      <c r="K17" s="120"/>
      <c r="L17" s="119">
        <v>0.2044</v>
      </c>
      <c r="M17" s="120"/>
      <c r="N17" s="119">
        <v>0</v>
      </c>
      <c r="O17" s="120"/>
      <c r="P17" s="119">
        <v>1798904106</v>
      </c>
      <c r="Q17" s="120"/>
      <c r="R17" s="119">
        <v>0</v>
      </c>
      <c r="S17" s="120"/>
      <c r="T17" s="119">
        <v>1798904106</v>
      </c>
      <c r="V17" s="150">
        <v>1.38E-2</v>
      </c>
    </row>
    <row r="18" spans="2:22" s="36" customFormat="1" ht="23.25" customHeight="1" x14ac:dyDescent="0.25">
      <c r="B18" s="117" t="s">
        <v>49</v>
      </c>
      <c r="C18" s="115"/>
      <c r="D18" s="118">
        <v>4</v>
      </c>
      <c r="E18" s="115"/>
      <c r="F18" s="115" t="s">
        <v>61</v>
      </c>
      <c r="G18" s="115"/>
      <c r="H18" s="118">
        <v>18</v>
      </c>
      <c r="I18" s="115"/>
      <c r="J18" s="119">
        <v>0</v>
      </c>
      <c r="K18" s="120"/>
      <c r="L18" s="119">
        <v>0.11650000000000001</v>
      </c>
      <c r="M18" s="120"/>
      <c r="N18" s="119">
        <v>0</v>
      </c>
      <c r="O18" s="120"/>
      <c r="P18" s="119">
        <v>1725492039</v>
      </c>
      <c r="Q18" s="120"/>
      <c r="R18" s="119">
        <v>0</v>
      </c>
      <c r="S18" s="120"/>
      <c r="T18" s="119">
        <v>1725492039</v>
      </c>
      <c r="V18" s="150">
        <v>1.32E-2</v>
      </c>
    </row>
    <row r="19" spans="2:22" s="36" customFormat="1" ht="23.25" customHeight="1" x14ac:dyDescent="0.25">
      <c r="B19" s="117" t="s">
        <v>117</v>
      </c>
      <c r="C19" s="115"/>
      <c r="D19" s="118">
        <v>23</v>
      </c>
      <c r="E19" s="115"/>
      <c r="F19" s="115" t="s">
        <v>61</v>
      </c>
      <c r="G19" s="115"/>
      <c r="H19" s="118">
        <v>18</v>
      </c>
      <c r="I19" s="115"/>
      <c r="J19" s="119">
        <v>0</v>
      </c>
      <c r="K19" s="120"/>
      <c r="L19" s="119">
        <v>0</v>
      </c>
      <c r="M19" s="120"/>
      <c r="N19" s="119">
        <v>0</v>
      </c>
      <c r="O19" s="120"/>
      <c r="P19" s="119">
        <v>1152520602</v>
      </c>
      <c r="Q19" s="120"/>
      <c r="R19" s="119">
        <v>0</v>
      </c>
      <c r="S19" s="120"/>
      <c r="T19" s="119">
        <v>1152520602</v>
      </c>
      <c r="V19" s="150">
        <v>1.21E-2</v>
      </c>
    </row>
    <row r="20" spans="2:22" s="36" customFormat="1" ht="23.25" customHeight="1" x14ac:dyDescent="0.25">
      <c r="B20" s="117" t="s">
        <v>198</v>
      </c>
      <c r="C20" s="115"/>
      <c r="D20" s="118" t="s">
        <v>61</v>
      </c>
      <c r="E20" s="115"/>
      <c r="F20" s="115" t="s">
        <v>200</v>
      </c>
      <c r="G20" s="115"/>
      <c r="H20" s="118">
        <v>17</v>
      </c>
      <c r="I20" s="115"/>
      <c r="J20" s="119">
        <v>96239004</v>
      </c>
      <c r="K20" s="120"/>
      <c r="L20" s="119">
        <v>6.3700000000000007E-2</v>
      </c>
      <c r="M20" s="120"/>
      <c r="N20" s="119">
        <v>96239004</v>
      </c>
      <c r="O20" s="120"/>
      <c r="P20" s="119">
        <v>901396049</v>
      </c>
      <c r="Q20" s="120"/>
      <c r="R20" s="119" t="s">
        <v>61</v>
      </c>
      <c r="S20" s="120"/>
      <c r="T20" s="119">
        <v>901396049</v>
      </c>
      <c r="V20" s="150">
        <v>1.14E-2</v>
      </c>
    </row>
    <row r="21" spans="2:22" s="36" customFormat="1" ht="23.25" customHeight="1" x14ac:dyDescent="0.25">
      <c r="B21" s="117" t="s">
        <v>113</v>
      </c>
      <c r="C21" s="115"/>
      <c r="D21" s="118">
        <v>8</v>
      </c>
      <c r="E21" s="115"/>
      <c r="F21" s="115" t="s">
        <v>61</v>
      </c>
      <c r="G21" s="115"/>
      <c r="H21" s="118">
        <v>18</v>
      </c>
      <c r="I21" s="115"/>
      <c r="J21" s="119">
        <v>0</v>
      </c>
      <c r="K21" s="120"/>
      <c r="L21" s="119">
        <v>0</v>
      </c>
      <c r="M21" s="120"/>
      <c r="N21" s="119">
        <v>0</v>
      </c>
      <c r="O21" s="120"/>
      <c r="P21" s="119">
        <v>736986307</v>
      </c>
      <c r="Q21" s="120"/>
      <c r="R21" s="119">
        <v>0</v>
      </c>
      <c r="S21" s="120"/>
      <c r="T21" s="119">
        <v>736986307</v>
      </c>
      <c r="V21" s="150">
        <v>8.8999999999999999E-3</v>
      </c>
    </row>
    <row r="22" spans="2:22" s="36" customFormat="1" ht="23.25" customHeight="1" x14ac:dyDescent="0.25">
      <c r="B22" s="117" t="s">
        <v>113</v>
      </c>
      <c r="C22" s="115"/>
      <c r="D22" s="118">
        <v>28</v>
      </c>
      <c r="E22" s="115"/>
      <c r="F22" s="115" t="s">
        <v>61</v>
      </c>
      <c r="G22" s="115"/>
      <c r="H22" s="118">
        <v>18</v>
      </c>
      <c r="I22" s="115"/>
      <c r="J22" s="119">
        <v>0</v>
      </c>
      <c r="K22" s="120"/>
      <c r="L22" s="119">
        <v>0.13189999999999999</v>
      </c>
      <c r="M22" s="120"/>
      <c r="N22" s="119">
        <v>0</v>
      </c>
      <c r="O22" s="120"/>
      <c r="P22" s="119">
        <v>656800835</v>
      </c>
      <c r="Q22" s="120"/>
      <c r="R22" s="119">
        <v>0</v>
      </c>
      <c r="S22" s="120"/>
      <c r="T22" s="119">
        <v>656800835</v>
      </c>
      <c r="V22" s="150">
        <v>8.3999999999999995E-3</v>
      </c>
    </row>
    <row r="23" spans="2:22" s="36" customFormat="1" ht="23.25" customHeight="1" x14ac:dyDescent="0.25">
      <c r="B23" s="117" t="s">
        <v>113</v>
      </c>
      <c r="C23" s="115"/>
      <c r="D23" s="118">
        <v>11</v>
      </c>
      <c r="E23" s="115"/>
      <c r="F23" s="115" t="s">
        <v>61</v>
      </c>
      <c r="G23" s="115"/>
      <c r="H23" s="118">
        <v>18</v>
      </c>
      <c r="I23" s="115"/>
      <c r="J23" s="119">
        <v>0</v>
      </c>
      <c r="K23" s="120"/>
      <c r="L23" s="119">
        <v>3.9899999999999998E-2</v>
      </c>
      <c r="M23" s="120"/>
      <c r="N23" s="119">
        <v>0</v>
      </c>
      <c r="O23" s="120"/>
      <c r="P23" s="119">
        <v>359452050</v>
      </c>
      <c r="Q23" s="120"/>
      <c r="R23" s="119">
        <v>0</v>
      </c>
      <c r="S23" s="120"/>
      <c r="T23" s="119">
        <v>359452050</v>
      </c>
      <c r="V23" s="150">
        <v>7.9000000000000008E-3</v>
      </c>
    </row>
    <row r="24" spans="2:22" s="36" customFormat="1" ht="23.25" customHeight="1" x14ac:dyDescent="0.25">
      <c r="B24" s="117" t="s">
        <v>113</v>
      </c>
      <c r="C24" s="115"/>
      <c r="D24" s="118">
        <v>11</v>
      </c>
      <c r="E24" s="115"/>
      <c r="F24" s="115" t="s">
        <v>61</v>
      </c>
      <c r="G24" s="115"/>
      <c r="H24" s="118">
        <v>18</v>
      </c>
      <c r="I24" s="115"/>
      <c r="J24" s="119">
        <v>0</v>
      </c>
      <c r="K24" s="120"/>
      <c r="L24" s="119">
        <v>0.18509999999999999</v>
      </c>
      <c r="M24" s="120"/>
      <c r="N24" s="119">
        <v>0</v>
      </c>
      <c r="O24" s="120"/>
      <c r="P24" s="119">
        <v>227391780</v>
      </c>
      <c r="Q24" s="120"/>
      <c r="R24" s="119">
        <v>0</v>
      </c>
      <c r="S24" s="120"/>
      <c r="T24" s="119">
        <v>227391780</v>
      </c>
      <c r="V24" s="150">
        <v>7.7999999999999996E-3</v>
      </c>
    </row>
    <row r="25" spans="2:22" s="36" customFormat="1" ht="23.25" customHeight="1" x14ac:dyDescent="0.25">
      <c r="B25" s="117" t="s">
        <v>117</v>
      </c>
      <c r="C25" s="115"/>
      <c r="D25" s="118">
        <v>17</v>
      </c>
      <c r="E25" s="115"/>
      <c r="F25" s="115" t="s">
        <v>61</v>
      </c>
      <c r="G25" s="115"/>
      <c r="H25" s="118">
        <v>0</v>
      </c>
      <c r="I25" s="115"/>
      <c r="J25" s="119">
        <v>0</v>
      </c>
      <c r="K25" s="120"/>
      <c r="L25" s="119">
        <v>1.89E-2</v>
      </c>
      <c r="M25" s="120"/>
      <c r="N25" s="119">
        <v>0</v>
      </c>
      <c r="O25" s="120"/>
      <c r="P25" s="119">
        <v>150328767</v>
      </c>
      <c r="Q25" s="120"/>
      <c r="R25" s="119">
        <v>0</v>
      </c>
      <c r="S25" s="120"/>
      <c r="T25" s="119">
        <v>150328767</v>
      </c>
      <c r="V25" s="150">
        <v>6.6E-3</v>
      </c>
    </row>
    <row r="26" spans="2:22" s="36" customFormat="1" ht="23.25" customHeight="1" x14ac:dyDescent="0.25">
      <c r="B26" s="117" t="s">
        <v>49</v>
      </c>
      <c r="C26" s="115"/>
      <c r="D26" s="118">
        <v>27</v>
      </c>
      <c r="E26" s="115"/>
      <c r="F26" s="115" t="s">
        <v>61</v>
      </c>
      <c r="G26" s="115"/>
      <c r="H26" s="118">
        <v>0</v>
      </c>
      <c r="I26" s="115"/>
      <c r="J26" s="119">
        <v>11285</v>
      </c>
      <c r="K26" s="120"/>
      <c r="L26" s="119">
        <v>5.16E-2</v>
      </c>
      <c r="M26" s="120"/>
      <c r="N26" s="119">
        <v>11285</v>
      </c>
      <c r="O26" s="120"/>
      <c r="P26" s="119">
        <v>51343899</v>
      </c>
      <c r="Q26" s="120"/>
      <c r="R26" s="119">
        <v>0</v>
      </c>
      <c r="S26" s="120"/>
      <c r="T26" s="119">
        <v>51343899</v>
      </c>
      <c r="V26" s="150">
        <v>5.1000000000000004E-3</v>
      </c>
    </row>
    <row r="27" spans="2:22" s="36" customFormat="1" ht="23.25" customHeight="1" x14ac:dyDescent="0.25">
      <c r="B27" s="117" t="s">
        <v>142</v>
      </c>
      <c r="C27" s="115"/>
      <c r="D27" s="118">
        <v>13</v>
      </c>
      <c r="E27" s="115"/>
      <c r="F27" s="115" t="s">
        <v>61</v>
      </c>
      <c r="G27" s="115"/>
      <c r="H27" s="118">
        <v>0</v>
      </c>
      <c r="I27" s="115"/>
      <c r="J27" s="119">
        <v>0</v>
      </c>
      <c r="K27" s="120"/>
      <c r="L27" s="119">
        <v>3.6200000000000003E-2</v>
      </c>
      <c r="M27" s="120"/>
      <c r="N27" s="119">
        <v>0</v>
      </c>
      <c r="O27" s="120"/>
      <c r="P27" s="119">
        <v>2570664</v>
      </c>
      <c r="Q27" s="120"/>
      <c r="R27" s="119">
        <v>0</v>
      </c>
      <c r="S27" s="120"/>
      <c r="T27" s="119">
        <v>2570664</v>
      </c>
      <c r="V27" s="150">
        <v>4.1000000000000003E-3</v>
      </c>
    </row>
    <row r="28" spans="2:22" s="36" customFormat="1" ht="23.25" customHeight="1" x14ac:dyDescent="0.25">
      <c r="B28" s="117" t="s">
        <v>201</v>
      </c>
      <c r="C28" s="115"/>
      <c r="D28" s="118">
        <v>20</v>
      </c>
      <c r="E28" s="115"/>
      <c r="F28" s="115" t="s">
        <v>61</v>
      </c>
      <c r="G28" s="115"/>
      <c r="H28" s="118">
        <v>0</v>
      </c>
      <c r="I28" s="115"/>
      <c r="J28" s="119">
        <v>3554</v>
      </c>
      <c r="K28" s="120"/>
      <c r="L28" s="119">
        <v>0</v>
      </c>
      <c r="M28" s="120"/>
      <c r="N28" s="119">
        <v>3554</v>
      </c>
      <c r="O28" s="120"/>
      <c r="P28" s="119">
        <v>812315</v>
      </c>
      <c r="Q28" s="120"/>
      <c r="R28" s="119">
        <v>0</v>
      </c>
      <c r="S28" s="120"/>
      <c r="T28" s="119">
        <v>812315</v>
      </c>
      <c r="V28" s="150">
        <v>2.7000000000000001E-3</v>
      </c>
    </row>
    <row r="29" spans="2:22" s="36" customFormat="1" ht="23.25" customHeight="1" x14ac:dyDescent="0.25">
      <c r="B29" s="117" t="s">
        <v>118</v>
      </c>
      <c r="C29" s="115"/>
      <c r="D29" s="118">
        <v>21</v>
      </c>
      <c r="E29" s="115"/>
      <c r="F29" s="115" t="s">
        <v>61</v>
      </c>
      <c r="G29" s="115"/>
      <c r="H29" s="118">
        <v>0</v>
      </c>
      <c r="I29" s="115"/>
      <c r="J29" s="119">
        <v>0</v>
      </c>
      <c r="K29" s="120"/>
      <c r="L29" s="119">
        <v>1.8200000000000001E-2</v>
      </c>
      <c r="M29" s="120"/>
      <c r="N29" s="119">
        <v>0</v>
      </c>
      <c r="O29" s="120"/>
      <c r="P29" s="119">
        <v>544729</v>
      </c>
      <c r="Q29" s="120"/>
      <c r="R29" s="119">
        <v>0</v>
      </c>
      <c r="S29" s="120"/>
      <c r="T29" s="119">
        <v>544729</v>
      </c>
      <c r="V29" s="150">
        <v>1.6999999999999999E-3</v>
      </c>
    </row>
    <row r="30" spans="2:22" s="36" customFormat="1" ht="23.25" customHeight="1" x14ac:dyDescent="0.25">
      <c r="B30" s="117" t="s">
        <v>49</v>
      </c>
      <c r="C30" s="115"/>
      <c r="D30" s="118">
        <v>24</v>
      </c>
      <c r="E30" s="115"/>
      <c r="F30" s="115" t="s">
        <v>61</v>
      </c>
      <c r="G30" s="115"/>
      <c r="H30" s="118">
        <v>0</v>
      </c>
      <c r="I30" s="115"/>
      <c r="J30" s="119">
        <v>2821</v>
      </c>
      <c r="K30" s="120"/>
      <c r="L30" s="119">
        <v>3.3000000000000002E-2</v>
      </c>
      <c r="M30" s="120"/>
      <c r="N30" s="119">
        <v>2821</v>
      </c>
      <c r="O30" s="120"/>
      <c r="P30" s="119">
        <v>313481</v>
      </c>
      <c r="Q30" s="120"/>
      <c r="R30" s="119">
        <v>0</v>
      </c>
      <c r="S30" s="120"/>
      <c r="T30" s="119">
        <v>313481</v>
      </c>
      <c r="V30" s="150">
        <v>1.4E-3</v>
      </c>
    </row>
    <row r="31" spans="2:22" s="36" customFormat="1" ht="23.25" customHeight="1" x14ac:dyDescent="0.25">
      <c r="B31" s="117" t="s">
        <v>117</v>
      </c>
      <c r="C31" s="115"/>
      <c r="D31" s="118">
        <v>23</v>
      </c>
      <c r="E31" s="115"/>
      <c r="F31" s="115" t="s">
        <v>61</v>
      </c>
      <c r="G31" s="115"/>
      <c r="H31" s="118">
        <v>0</v>
      </c>
      <c r="I31" s="115"/>
      <c r="J31" s="119">
        <v>1870</v>
      </c>
      <c r="K31" s="120"/>
      <c r="L31" s="119">
        <v>5.7999999999999996E-3</v>
      </c>
      <c r="M31" s="120"/>
      <c r="N31" s="119">
        <v>1870</v>
      </c>
      <c r="O31" s="120"/>
      <c r="P31" s="119">
        <v>188380</v>
      </c>
      <c r="Q31" s="120"/>
      <c r="R31" s="119">
        <v>0</v>
      </c>
      <c r="S31" s="120"/>
      <c r="T31" s="119">
        <v>188380</v>
      </c>
      <c r="V31" s="150">
        <v>6.9999999999999999E-4</v>
      </c>
    </row>
    <row r="32" spans="2:22" s="36" customFormat="1" ht="23.25" customHeight="1" x14ac:dyDescent="0.25">
      <c r="B32" s="117" t="s">
        <v>113</v>
      </c>
      <c r="C32" s="115"/>
      <c r="D32" s="118">
        <v>18</v>
      </c>
      <c r="E32" s="115"/>
      <c r="F32" s="115" t="s">
        <v>61</v>
      </c>
      <c r="G32" s="115"/>
      <c r="H32" s="118">
        <v>0</v>
      </c>
      <c r="I32" s="115"/>
      <c r="J32" s="119">
        <v>411</v>
      </c>
      <c r="K32" s="120"/>
      <c r="L32" s="119">
        <v>2.0000000000000001E-4</v>
      </c>
      <c r="M32" s="120"/>
      <c r="N32" s="119">
        <v>411</v>
      </c>
      <c r="O32" s="120"/>
      <c r="P32" s="119">
        <v>171996</v>
      </c>
      <c r="Q32" s="120"/>
      <c r="R32" s="119">
        <v>0</v>
      </c>
      <c r="S32" s="120"/>
      <c r="T32" s="119">
        <v>171996</v>
      </c>
      <c r="V32" s="150">
        <v>0</v>
      </c>
    </row>
    <row r="33" spans="2:22" s="36" customFormat="1" ht="23.25" customHeight="1" x14ac:dyDescent="0.25">
      <c r="B33" s="117" t="s">
        <v>138</v>
      </c>
      <c r="C33" s="115"/>
      <c r="D33" s="118">
        <v>13</v>
      </c>
      <c r="E33" s="115"/>
      <c r="F33" s="115" t="s">
        <v>61</v>
      </c>
      <c r="G33" s="115"/>
      <c r="H33" s="118">
        <v>0</v>
      </c>
      <c r="I33" s="115"/>
      <c r="J33" s="119">
        <v>29150</v>
      </c>
      <c r="K33" s="120"/>
      <c r="L33" s="119">
        <v>0</v>
      </c>
      <c r="M33" s="120"/>
      <c r="N33" s="119">
        <v>29150</v>
      </c>
      <c r="O33" s="120"/>
      <c r="P33" s="119">
        <v>116600</v>
      </c>
      <c r="Q33" s="120"/>
      <c r="R33" s="119">
        <v>0</v>
      </c>
      <c r="S33" s="120"/>
      <c r="T33" s="119">
        <v>116600</v>
      </c>
      <c r="V33" s="150">
        <v>0</v>
      </c>
    </row>
    <row r="34" spans="2:22" s="36" customFormat="1" ht="23.25" customHeight="1" x14ac:dyDescent="0.25">
      <c r="B34" s="117" t="s">
        <v>149</v>
      </c>
      <c r="C34" s="115"/>
      <c r="D34" s="118">
        <v>17</v>
      </c>
      <c r="E34" s="115"/>
      <c r="F34" s="115" t="s">
        <v>61</v>
      </c>
      <c r="G34" s="115"/>
      <c r="H34" s="118">
        <v>0</v>
      </c>
      <c r="I34" s="115"/>
      <c r="J34" s="119">
        <v>2362</v>
      </c>
      <c r="K34" s="120"/>
      <c r="L34" s="119">
        <v>0</v>
      </c>
      <c r="M34" s="120"/>
      <c r="N34" s="119">
        <v>2362</v>
      </c>
      <c r="O34" s="120"/>
      <c r="P34" s="119">
        <v>80185</v>
      </c>
      <c r="Q34" s="120"/>
      <c r="R34" s="119">
        <v>0</v>
      </c>
      <c r="S34" s="120"/>
      <c r="T34" s="119">
        <v>80185</v>
      </c>
      <c r="V34" s="150">
        <v>0</v>
      </c>
    </row>
    <row r="35" spans="2:22" s="36" customFormat="1" ht="23.25" customHeight="1" x14ac:dyDescent="0.25">
      <c r="B35" s="117" t="s">
        <v>138</v>
      </c>
      <c r="C35" s="115"/>
      <c r="D35" s="118">
        <v>13</v>
      </c>
      <c r="E35" s="115"/>
      <c r="F35" s="115" t="s">
        <v>61</v>
      </c>
      <c r="G35" s="115"/>
      <c r="H35" s="118">
        <v>0</v>
      </c>
      <c r="I35" s="115"/>
      <c r="J35" s="119">
        <v>536</v>
      </c>
      <c r="K35" s="120"/>
      <c r="L35" s="119">
        <v>0</v>
      </c>
      <c r="M35" s="120"/>
      <c r="N35" s="119">
        <v>536</v>
      </c>
      <c r="O35" s="120"/>
      <c r="P35" s="119">
        <v>61622</v>
      </c>
      <c r="Q35" s="120"/>
      <c r="R35" s="119">
        <v>0</v>
      </c>
      <c r="S35" s="120"/>
      <c r="T35" s="119">
        <v>61622</v>
      </c>
      <c r="V35" s="150">
        <v>0</v>
      </c>
    </row>
    <row r="36" spans="2:22" s="36" customFormat="1" ht="23.25" customHeight="1" x14ac:dyDescent="0.25">
      <c r="B36" s="117" t="s">
        <v>116</v>
      </c>
      <c r="C36" s="115"/>
      <c r="D36" s="118">
        <v>18</v>
      </c>
      <c r="E36" s="115"/>
      <c r="F36" s="115" t="s">
        <v>61</v>
      </c>
      <c r="G36" s="115"/>
      <c r="H36" s="118">
        <v>0</v>
      </c>
      <c r="I36" s="115"/>
      <c r="J36" s="119">
        <v>1465</v>
      </c>
      <c r="K36" s="120"/>
      <c r="L36" s="119">
        <v>1E-4</v>
      </c>
      <c r="M36" s="120"/>
      <c r="N36" s="119">
        <v>1465</v>
      </c>
      <c r="O36" s="120"/>
      <c r="P36" s="119">
        <v>51982</v>
      </c>
      <c r="Q36" s="120"/>
      <c r="R36" s="119">
        <v>0</v>
      </c>
      <c r="S36" s="120"/>
      <c r="T36" s="119">
        <v>51982</v>
      </c>
      <c r="V36" s="150">
        <v>-1E-4</v>
      </c>
    </row>
    <row r="37" spans="2:22" s="36" customFormat="1" ht="23.25" customHeight="1" x14ac:dyDescent="0.25">
      <c r="B37" s="117" t="s">
        <v>228</v>
      </c>
      <c r="C37" s="115"/>
      <c r="D37" s="118">
        <v>24</v>
      </c>
      <c r="E37" s="115"/>
      <c r="F37" s="115" t="s">
        <v>61</v>
      </c>
      <c r="G37" s="115"/>
      <c r="H37" s="118">
        <v>18</v>
      </c>
      <c r="I37" s="115"/>
      <c r="J37" s="119">
        <v>0</v>
      </c>
      <c r="K37" s="120"/>
      <c r="L37" s="119">
        <v>-9.1000000000000004E-3</v>
      </c>
      <c r="M37" s="120"/>
      <c r="N37" s="119">
        <v>0</v>
      </c>
      <c r="O37" s="120"/>
      <c r="P37" s="119">
        <v>10549</v>
      </c>
      <c r="Q37" s="120"/>
      <c r="R37" s="119">
        <v>0</v>
      </c>
      <c r="S37" s="120"/>
      <c r="T37" s="119">
        <v>10549</v>
      </c>
      <c r="V37" s="150">
        <v>-1E-3</v>
      </c>
    </row>
    <row r="38" spans="2:22" s="36" customFormat="1" ht="21.75" customHeight="1" x14ac:dyDescent="0.25">
      <c r="B38" s="115"/>
      <c r="C38" s="115"/>
      <c r="D38" s="118"/>
      <c r="E38" s="115"/>
      <c r="F38" s="115"/>
      <c r="G38" s="115"/>
      <c r="H38" s="118"/>
      <c r="I38" s="115"/>
      <c r="J38" s="119"/>
      <c r="K38" s="120"/>
      <c r="L38" s="119">
        <v>0</v>
      </c>
      <c r="M38" s="120"/>
      <c r="N38" s="119"/>
      <c r="O38" s="120"/>
      <c r="P38" s="119"/>
      <c r="Q38" s="120"/>
      <c r="R38" s="119"/>
      <c r="S38" s="120"/>
      <c r="T38" s="119"/>
      <c r="V38" s="150">
        <v>-2.8E-3</v>
      </c>
    </row>
    <row r="39" spans="2:22" s="36" customFormat="1" ht="21.75" customHeight="1" thickBot="1" x14ac:dyDescent="0.3">
      <c r="B39" s="186" t="s">
        <v>89</v>
      </c>
      <c r="C39" s="186"/>
      <c r="D39" s="186"/>
      <c r="E39" s="186"/>
      <c r="F39" s="186"/>
      <c r="G39" s="186"/>
      <c r="H39" s="186"/>
      <c r="I39" s="115"/>
      <c r="J39" s="121">
        <f>SUM(J10:J37)</f>
        <v>1921413753</v>
      </c>
      <c r="K39" s="121">
        <f t="shared" ref="K39:S39" si="0">SUM(K10:K37)</f>
        <v>0</v>
      </c>
      <c r="L39" s="121">
        <v>0</v>
      </c>
      <c r="M39" s="121">
        <f t="shared" si="0"/>
        <v>0</v>
      </c>
      <c r="N39" s="121">
        <f>SUM(N10:N37)</f>
        <v>1921835251</v>
      </c>
      <c r="O39" s="121">
        <f t="shared" si="0"/>
        <v>0</v>
      </c>
      <c r="P39" s="121">
        <f>SUM(P10:P37)</f>
        <v>47552458725</v>
      </c>
      <c r="Q39" s="121">
        <f t="shared" si="0"/>
        <v>0</v>
      </c>
      <c r="R39" s="121">
        <f>SUM(R10:R37)</f>
        <v>1518987</v>
      </c>
      <c r="S39" s="121">
        <f t="shared" si="0"/>
        <v>0</v>
      </c>
      <c r="T39" s="121">
        <f>SUM(T10:T37)</f>
        <v>47550939738</v>
      </c>
      <c r="V39" s="150">
        <v>-6.1000000000000004E-3</v>
      </c>
    </row>
    <row r="40" spans="2:22" ht="21.75" customHeight="1" thickTop="1" x14ac:dyDescent="0.25"/>
    <row r="41" spans="2:22" ht="21.75" customHeight="1" x14ac:dyDescent="0.25">
      <c r="L41" s="138">
        <f>SUM(L10:L39)</f>
        <v>1.5336999999999998</v>
      </c>
      <c r="V41" s="35">
        <f>SUM(V10:V39)</f>
        <v>0.38229999999999997</v>
      </c>
    </row>
    <row r="42" spans="2:22" ht="21.75" customHeight="1" x14ac:dyDescent="0.25">
      <c r="J42" s="62">
        <v>9</v>
      </c>
    </row>
  </sheetData>
  <sortState xmlns:xlrd2="http://schemas.microsoft.com/office/spreadsheetml/2017/richdata2" ref="B10:T37">
    <sortCondition descending="1" ref="T10:T37"/>
  </sortState>
  <mergeCells count="18">
    <mergeCell ref="B39:H39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43"/>
  <sheetViews>
    <sheetView rightToLeft="1" tabSelected="1" topLeftCell="A28" zoomScale="110" zoomScaleNormal="110" zoomScaleSheetLayoutView="70" workbookViewId="0">
      <selection activeCell="Y37" sqref="Y3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8" t="s">
        <v>130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</row>
    <row r="3" spans="2:28" ht="35.25" x14ac:dyDescent="0.55000000000000004">
      <c r="B3" s="188" t="s">
        <v>52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</row>
    <row r="4" spans="2:28" ht="35.25" x14ac:dyDescent="0.55000000000000004">
      <c r="B4" s="188" t="s">
        <v>247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</row>
    <row r="7" spans="2:28" s="2" customFormat="1" ht="30" x14ac:dyDescent="0.55000000000000004">
      <c r="B7" s="14" t="s">
        <v>123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52" t="s">
        <v>1</v>
      </c>
      <c r="D8" s="153" t="s">
        <v>54</v>
      </c>
      <c r="E8" s="153" t="s">
        <v>54</v>
      </c>
      <c r="F8" s="153" t="s">
        <v>54</v>
      </c>
      <c r="G8" s="153" t="s">
        <v>54</v>
      </c>
      <c r="H8" s="153" t="s">
        <v>54</v>
      </c>
      <c r="I8" s="153" t="s">
        <v>54</v>
      </c>
      <c r="J8" s="153" t="s">
        <v>54</v>
      </c>
      <c r="K8" s="153" t="s">
        <v>54</v>
      </c>
      <c r="L8" s="153" t="s">
        <v>54</v>
      </c>
      <c r="N8" s="153" t="s">
        <v>55</v>
      </c>
      <c r="O8" s="153" t="s">
        <v>55</v>
      </c>
      <c r="P8" s="153" t="s">
        <v>55</v>
      </c>
      <c r="Q8" s="153" t="s">
        <v>55</v>
      </c>
      <c r="R8" s="153" t="s">
        <v>55</v>
      </c>
      <c r="S8" s="153" t="s">
        <v>55</v>
      </c>
      <c r="T8" s="153" t="s">
        <v>55</v>
      </c>
      <c r="U8" s="153" t="s">
        <v>55</v>
      </c>
      <c r="V8" s="153" t="s">
        <v>55</v>
      </c>
    </row>
    <row r="9" spans="2:28" s="43" customFormat="1" ht="55.5" customHeight="1" x14ac:dyDescent="0.25">
      <c r="B9" s="152" t="s">
        <v>1</v>
      </c>
      <c r="D9" s="189" t="s">
        <v>74</v>
      </c>
      <c r="E9" s="44"/>
      <c r="F9" s="189" t="s">
        <v>75</v>
      </c>
      <c r="G9" s="44"/>
      <c r="H9" s="189" t="s">
        <v>76</v>
      </c>
      <c r="I9" s="44"/>
      <c r="J9" s="189" t="s">
        <v>45</v>
      </c>
      <c r="K9" s="44"/>
      <c r="L9" s="189" t="s">
        <v>77</v>
      </c>
      <c r="N9" s="189" t="s">
        <v>74</v>
      </c>
      <c r="O9" s="44"/>
      <c r="P9" s="189" t="s">
        <v>75</v>
      </c>
      <c r="Q9" s="44"/>
      <c r="R9" s="189" t="s">
        <v>76</v>
      </c>
      <c r="S9" s="44"/>
      <c r="T9" s="189" t="s">
        <v>45</v>
      </c>
      <c r="U9" s="44"/>
      <c r="V9" s="189" t="s">
        <v>77</v>
      </c>
    </row>
    <row r="10" spans="2:28" x14ac:dyDescent="0.55000000000000004">
      <c r="B10" s="4" t="s">
        <v>165</v>
      </c>
      <c r="D10" s="29">
        <v>0</v>
      </c>
      <c r="F10" s="29">
        <v>0</v>
      </c>
      <c r="H10" s="29">
        <v>0</v>
      </c>
      <c r="J10" s="29">
        <v>0</v>
      </c>
      <c r="L10" s="49">
        <v>0</v>
      </c>
      <c r="N10" s="29">
        <v>727776000</v>
      </c>
      <c r="P10" s="29">
        <v>0</v>
      </c>
      <c r="R10" s="29">
        <v>5007276190</v>
      </c>
      <c r="T10" s="29">
        <v>5735052190</v>
      </c>
      <c r="V10" s="42">
        <v>6.5500000000000003E-2</v>
      </c>
    </row>
    <row r="11" spans="2:28" x14ac:dyDescent="0.55000000000000004">
      <c r="B11" s="4" t="s">
        <v>15</v>
      </c>
      <c r="D11" s="29">
        <v>0</v>
      </c>
      <c r="F11" s="29">
        <v>0</v>
      </c>
      <c r="H11" s="29">
        <v>0</v>
      </c>
      <c r="J11" s="29">
        <v>0</v>
      </c>
      <c r="L11" s="49">
        <v>0</v>
      </c>
      <c r="N11" s="29">
        <v>1850130000</v>
      </c>
      <c r="P11" s="29">
        <v>0</v>
      </c>
      <c r="R11" s="29">
        <v>2931812802</v>
      </c>
      <c r="T11" s="29">
        <v>4781942802</v>
      </c>
      <c r="V11" s="42">
        <v>5.4600000000000003E-2</v>
      </c>
    </row>
    <row r="12" spans="2:28" x14ac:dyDescent="0.55000000000000004">
      <c r="B12" s="4" t="s">
        <v>161</v>
      </c>
      <c r="D12" s="29">
        <v>0</v>
      </c>
      <c r="F12" s="29">
        <v>0</v>
      </c>
      <c r="H12" s="29">
        <v>0</v>
      </c>
      <c r="J12" s="29">
        <v>0</v>
      </c>
      <c r="L12" s="49">
        <v>0</v>
      </c>
      <c r="N12" s="29">
        <v>530000000</v>
      </c>
      <c r="P12" s="29">
        <v>0</v>
      </c>
      <c r="R12" s="29">
        <v>4143549212</v>
      </c>
      <c r="T12" s="29">
        <v>4673549212</v>
      </c>
      <c r="V12" s="42">
        <v>5.3400000000000003E-2</v>
      </c>
    </row>
    <row r="13" spans="2:28" x14ac:dyDescent="0.55000000000000004">
      <c r="B13" s="4" t="s">
        <v>224</v>
      </c>
      <c r="D13" s="29">
        <v>0</v>
      </c>
      <c r="F13" s="29">
        <v>0</v>
      </c>
      <c r="H13" s="29">
        <v>3817166010</v>
      </c>
      <c r="J13" s="29">
        <v>3817166010</v>
      </c>
      <c r="L13" s="49">
        <v>0.3836</v>
      </c>
      <c r="N13" s="29">
        <v>0</v>
      </c>
      <c r="P13" s="29">
        <v>0</v>
      </c>
      <c r="R13" s="29">
        <v>3817166010</v>
      </c>
      <c r="T13" s="29">
        <v>3817166010</v>
      </c>
      <c r="V13" s="42">
        <v>4.36E-2</v>
      </c>
    </row>
    <row r="14" spans="2:28" x14ac:dyDescent="0.55000000000000004">
      <c r="B14" s="4" t="s">
        <v>226</v>
      </c>
      <c r="D14" s="29">
        <v>0</v>
      </c>
      <c r="F14" s="29">
        <v>0</v>
      </c>
      <c r="H14" s="29">
        <v>0</v>
      </c>
      <c r="J14" s="29">
        <v>0</v>
      </c>
      <c r="L14" s="49">
        <v>0</v>
      </c>
      <c r="N14" s="29">
        <v>0</v>
      </c>
      <c r="P14" s="29">
        <v>0</v>
      </c>
      <c r="R14" s="29">
        <v>2455713407</v>
      </c>
      <c r="T14" s="29">
        <v>2455713407</v>
      </c>
      <c r="V14" s="42">
        <v>2.8000000000000001E-2</v>
      </c>
    </row>
    <row r="15" spans="2:28" x14ac:dyDescent="0.55000000000000004">
      <c r="B15" s="4" t="s">
        <v>231</v>
      </c>
      <c r="D15" s="29">
        <v>0</v>
      </c>
      <c r="F15" s="29">
        <v>2276199439</v>
      </c>
      <c r="H15" s="29">
        <v>248961956</v>
      </c>
      <c r="J15" s="29">
        <v>2525161395</v>
      </c>
      <c r="L15" s="49">
        <v>0.25369999999999998</v>
      </c>
      <c r="N15" s="29">
        <v>0</v>
      </c>
      <c r="P15" s="29">
        <v>1698754113</v>
      </c>
      <c r="R15" s="29">
        <v>248961956</v>
      </c>
      <c r="T15" s="29">
        <v>1947716069</v>
      </c>
      <c r="V15" s="42">
        <v>2.2200000000000001E-2</v>
      </c>
    </row>
    <row r="16" spans="2:28" x14ac:dyDescent="0.55000000000000004">
      <c r="B16" s="4" t="s">
        <v>16</v>
      </c>
      <c r="D16" s="29">
        <v>0</v>
      </c>
      <c r="F16" s="29">
        <v>0</v>
      </c>
      <c r="H16" s="29">
        <v>0</v>
      </c>
      <c r="J16" s="29">
        <v>0</v>
      </c>
      <c r="L16" s="49">
        <v>0</v>
      </c>
      <c r="N16" s="29">
        <v>436000000</v>
      </c>
      <c r="P16" s="29">
        <v>0</v>
      </c>
      <c r="R16" s="29">
        <v>1249025376</v>
      </c>
      <c r="T16" s="29">
        <v>1685025376</v>
      </c>
      <c r="V16" s="42">
        <v>1.9199999999999998E-2</v>
      </c>
    </row>
    <row r="17" spans="2:22" x14ac:dyDescent="0.55000000000000004">
      <c r="B17" s="4" t="s">
        <v>184</v>
      </c>
      <c r="D17" s="29">
        <v>0</v>
      </c>
      <c r="F17" s="29">
        <v>2034681183</v>
      </c>
      <c r="H17" s="29">
        <v>0</v>
      </c>
      <c r="J17" s="29">
        <v>2034681183</v>
      </c>
      <c r="L17" s="49">
        <v>0.2044</v>
      </c>
      <c r="N17" s="29">
        <v>604200000</v>
      </c>
      <c r="P17" s="29">
        <v>603752959</v>
      </c>
      <c r="R17" s="29">
        <v>0</v>
      </c>
      <c r="T17" s="29">
        <v>1207952959</v>
      </c>
      <c r="V17" s="42">
        <v>1.38E-2</v>
      </c>
    </row>
    <row r="18" spans="2:22" x14ac:dyDescent="0.55000000000000004">
      <c r="B18" s="4" t="s">
        <v>249</v>
      </c>
      <c r="D18" s="29">
        <v>0</v>
      </c>
      <c r="F18" s="29">
        <v>1159851189</v>
      </c>
      <c r="H18" s="29">
        <v>0</v>
      </c>
      <c r="J18" s="29">
        <v>1159851189</v>
      </c>
      <c r="L18" s="49">
        <v>0.11650000000000001</v>
      </c>
      <c r="N18" s="29">
        <v>0</v>
      </c>
      <c r="P18" s="29">
        <v>1159851189</v>
      </c>
      <c r="R18" s="29">
        <v>0</v>
      </c>
      <c r="T18" s="29">
        <v>1159851189</v>
      </c>
      <c r="V18" s="42">
        <v>1.32E-2</v>
      </c>
    </row>
    <row r="19" spans="2:22" x14ac:dyDescent="0.55000000000000004">
      <c r="B19" s="4" t="s">
        <v>14</v>
      </c>
      <c r="D19" s="29">
        <v>0</v>
      </c>
      <c r="F19" s="29">
        <v>0</v>
      </c>
      <c r="H19" s="29">
        <v>0</v>
      </c>
      <c r="J19" s="29">
        <v>0</v>
      </c>
      <c r="L19" s="49">
        <v>0</v>
      </c>
      <c r="N19" s="29">
        <v>534275000</v>
      </c>
      <c r="P19" s="29">
        <v>0</v>
      </c>
      <c r="R19" s="29">
        <v>523081287</v>
      </c>
      <c r="T19" s="29">
        <v>1057356287</v>
      </c>
      <c r="V19" s="42">
        <v>1.21E-2</v>
      </c>
    </row>
    <row r="20" spans="2:22" x14ac:dyDescent="0.55000000000000004">
      <c r="B20" s="4" t="s">
        <v>179</v>
      </c>
      <c r="D20" s="29">
        <v>0</v>
      </c>
      <c r="F20" s="29">
        <v>633801310</v>
      </c>
      <c r="H20" s="29">
        <v>0</v>
      </c>
      <c r="J20" s="29">
        <v>633801310</v>
      </c>
      <c r="L20" s="49">
        <v>6.3700000000000007E-2</v>
      </c>
      <c r="N20" s="29">
        <v>826200000</v>
      </c>
      <c r="P20" s="29">
        <v>918171064</v>
      </c>
      <c r="R20" s="29">
        <v>-741861289</v>
      </c>
      <c r="T20" s="29">
        <v>1002509775</v>
      </c>
      <c r="V20" s="42">
        <v>1.14E-2</v>
      </c>
    </row>
    <row r="21" spans="2:22" x14ac:dyDescent="0.55000000000000004">
      <c r="B21" s="4" t="s">
        <v>197</v>
      </c>
      <c r="D21" s="29">
        <v>0</v>
      </c>
      <c r="F21" s="29">
        <v>0</v>
      </c>
      <c r="H21" s="29">
        <v>0</v>
      </c>
      <c r="J21" s="29">
        <v>0</v>
      </c>
      <c r="L21" s="49">
        <v>0</v>
      </c>
      <c r="N21" s="29">
        <v>21360000</v>
      </c>
      <c r="P21" s="29">
        <v>0</v>
      </c>
      <c r="R21" s="29">
        <v>756806287</v>
      </c>
      <c r="T21" s="29">
        <v>778166287</v>
      </c>
      <c r="V21" s="42">
        <v>8.8999999999999999E-3</v>
      </c>
    </row>
    <row r="22" spans="2:22" x14ac:dyDescent="0.55000000000000004">
      <c r="B22" s="4" t="s">
        <v>225</v>
      </c>
      <c r="D22" s="29">
        <v>0</v>
      </c>
      <c r="F22" s="29">
        <v>1312941240</v>
      </c>
      <c r="H22" s="29">
        <v>0</v>
      </c>
      <c r="J22" s="29">
        <v>1312941240</v>
      </c>
      <c r="L22" s="49">
        <v>0.13189999999999999</v>
      </c>
      <c r="N22" s="29">
        <v>0</v>
      </c>
      <c r="P22" s="29">
        <v>737864061</v>
      </c>
      <c r="R22" s="29">
        <v>0</v>
      </c>
      <c r="T22" s="29">
        <v>737864061</v>
      </c>
      <c r="V22" s="42">
        <v>8.3999999999999995E-3</v>
      </c>
    </row>
    <row r="23" spans="2:22" x14ac:dyDescent="0.55000000000000004">
      <c r="B23" s="4" t="s">
        <v>18</v>
      </c>
      <c r="D23" s="29">
        <v>0</v>
      </c>
      <c r="F23" s="29">
        <v>0</v>
      </c>
      <c r="H23" s="29">
        <v>397253070</v>
      </c>
      <c r="J23" s="29">
        <v>397253070</v>
      </c>
      <c r="L23" s="49">
        <v>3.9899999999999998E-2</v>
      </c>
      <c r="N23" s="29">
        <v>292268000</v>
      </c>
      <c r="P23" s="29">
        <v>0</v>
      </c>
      <c r="R23" s="29">
        <v>397253070</v>
      </c>
      <c r="T23" s="29">
        <v>689521070</v>
      </c>
      <c r="V23" s="42">
        <v>7.9000000000000008E-3</v>
      </c>
    </row>
    <row r="24" spans="2:22" x14ac:dyDescent="0.55000000000000004">
      <c r="B24" s="4" t="s">
        <v>17</v>
      </c>
      <c r="D24" s="29">
        <v>0</v>
      </c>
      <c r="F24" s="29">
        <v>1841896865</v>
      </c>
      <c r="H24" s="29">
        <v>0</v>
      </c>
      <c r="J24" s="29">
        <v>1841896865</v>
      </c>
      <c r="L24" s="49">
        <v>0.18509999999999999</v>
      </c>
      <c r="N24" s="29">
        <v>1744674300</v>
      </c>
      <c r="P24" s="29">
        <v>2128575817</v>
      </c>
      <c r="R24" s="29">
        <v>-3188718902</v>
      </c>
      <c r="T24" s="29">
        <v>684531215</v>
      </c>
      <c r="V24" s="42">
        <v>7.7999999999999996E-3</v>
      </c>
    </row>
    <row r="25" spans="2:22" x14ac:dyDescent="0.55000000000000004">
      <c r="B25" s="4" t="s">
        <v>232</v>
      </c>
      <c r="D25" s="29">
        <v>0</v>
      </c>
      <c r="F25" s="29">
        <v>188383489</v>
      </c>
      <c r="H25" s="29">
        <v>0</v>
      </c>
      <c r="J25" s="29">
        <v>188383489</v>
      </c>
      <c r="L25" s="49">
        <v>1.89E-2</v>
      </c>
      <c r="N25" s="29">
        <v>0</v>
      </c>
      <c r="P25" s="29">
        <v>573522208</v>
      </c>
      <c r="R25" s="29">
        <v>0</v>
      </c>
      <c r="T25" s="29">
        <v>573522208</v>
      </c>
      <c r="V25" s="42">
        <v>6.6E-3</v>
      </c>
    </row>
    <row r="26" spans="2:22" x14ac:dyDescent="0.55000000000000004">
      <c r="B26" s="4" t="s">
        <v>181</v>
      </c>
      <c r="D26" s="29">
        <v>0</v>
      </c>
      <c r="F26" s="29">
        <v>0</v>
      </c>
      <c r="H26" s="29">
        <v>513253827</v>
      </c>
      <c r="J26" s="29">
        <v>513253827</v>
      </c>
      <c r="L26" s="49">
        <v>5.16E-2</v>
      </c>
      <c r="N26" s="29">
        <v>233100000</v>
      </c>
      <c r="P26" s="29">
        <v>0</v>
      </c>
      <c r="R26" s="29">
        <v>209403817</v>
      </c>
      <c r="T26" s="29">
        <v>442503817</v>
      </c>
      <c r="V26" s="42">
        <v>5.1000000000000004E-3</v>
      </c>
    </row>
    <row r="27" spans="2:22" x14ac:dyDescent="0.55000000000000004">
      <c r="B27" s="4" t="s">
        <v>250</v>
      </c>
      <c r="D27" s="29">
        <v>0</v>
      </c>
      <c r="F27" s="29">
        <v>359984470</v>
      </c>
      <c r="H27" s="29">
        <v>0</v>
      </c>
      <c r="J27" s="29">
        <v>359984470</v>
      </c>
      <c r="L27" s="49">
        <v>3.6200000000000003E-2</v>
      </c>
      <c r="N27" s="29">
        <v>0</v>
      </c>
      <c r="P27" s="29">
        <v>359984470</v>
      </c>
      <c r="R27" s="29">
        <v>0</v>
      </c>
      <c r="T27" s="29">
        <v>359984470</v>
      </c>
      <c r="V27" s="42">
        <v>4.1000000000000003E-3</v>
      </c>
    </row>
    <row r="28" spans="2:22" x14ac:dyDescent="0.55000000000000004">
      <c r="B28" s="4" t="s">
        <v>73</v>
      </c>
      <c r="D28" s="29">
        <v>0</v>
      </c>
      <c r="F28" s="29">
        <v>0</v>
      </c>
      <c r="H28" s="29">
        <v>0</v>
      </c>
      <c r="J28" s="29">
        <v>0</v>
      </c>
      <c r="L28" s="49">
        <v>0</v>
      </c>
      <c r="N28" s="29">
        <v>0</v>
      </c>
      <c r="P28" s="29">
        <v>0</v>
      </c>
      <c r="R28" s="29">
        <v>232792809</v>
      </c>
      <c r="T28" s="29">
        <v>232792809</v>
      </c>
      <c r="V28" s="42">
        <v>2.7000000000000001E-3</v>
      </c>
    </row>
    <row r="29" spans="2:22" x14ac:dyDescent="0.55000000000000004">
      <c r="B29" s="4" t="s">
        <v>213</v>
      </c>
      <c r="D29" s="29">
        <v>0</v>
      </c>
      <c r="F29" s="29">
        <v>180642125</v>
      </c>
      <c r="H29" s="29">
        <v>0</v>
      </c>
      <c r="J29" s="29">
        <v>180642125</v>
      </c>
      <c r="L29" s="49">
        <v>1.8200000000000001E-2</v>
      </c>
      <c r="N29" s="29">
        <v>0</v>
      </c>
      <c r="P29" s="29">
        <v>152244005</v>
      </c>
      <c r="R29" s="29">
        <v>0</v>
      </c>
      <c r="T29" s="29">
        <v>152244005</v>
      </c>
      <c r="V29" s="42">
        <v>1.6999999999999999E-3</v>
      </c>
    </row>
    <row r="30" spans="2:22" x14ac:dyDescent="0.55000000000000004">
      <c r="B30" s="4" t="s">
        <v>182</v>
      </c>
      <c r="D30" s="29">
        <v>0</v>
      </c>
      <c r="F30" s="29">
        <v>328123519</v>
      </c>
      <c r="H30" s="29">
        <v>0</v>
      </c>
      <c r="J30" s="29">
        <v>328123519</v>
      </c>
      <c r="L30" s="49">
        <v>3.3000000000000002E-2</v>
      </c>
      <c r="N30" s="29">
        <v>18477046</v>
      </c>
      <c r="P30" s="29">
        <v>101529376</v>
      </c>
      <c r="R30" s="29">
        <v>0</v>
      </c>
      <c r="T30" s="29">
        <v>120006422</v>
      </c>
      <c r="V30" s="42">
        <v>1.4E-3</v>
      </c>
    </row>
    <row r="31" spans="2:22" x14ac:dyDescent="0.55000000000000004">
      <c r="B31" s="4" t="s">
        <v>252</v>
      </c>
      <c r="D31" s="29">
        <v>0</v>
      </c>
      <c r="F31" s="29">
        <v>57786645</v>
      </c>
      <c r="H31" s="29">
        <v>0</v>
      </c>
      <c r="J31" s="29">
        <v>57786645</v>
      </c>
      <c r="L31" s="49">
        <v>5.7999999999999996E-3</v>
      </c>
      <c r="N31" s="29">
        <v>0</v>
      </c>
      <c r="P31" s="29">
        <v>57786645</v>
      </c>
      <c r="R31" s="29">
        <v>0</v>
      </c>
      <c r="T31" s="29">
        <v>57786645</v>
      </c>
      <c r="V31" s="42">
        <v>6.9999999999999999E-4</v>
      </c>
    </row>
    <row r="32" spans="2:22" x14ac:dyDescent="0.55000000000000004">
      <c r="B32" s="4" t="s">
        <v>253</v>
      </c>
      <c r="D32" s="29">
        <v>0</v>
      </c>
      <c r="F32" s="29">
        <v>2170398</v>
      </c>
      <c r="H32" s="29">
        <v>0</v>
      </c>
      <c r="J32" s="29">
        <v>2170398</v>
      </c>
      <c r="L32" s="49">
        <v>2.0000000000000001E-4</v>
      </c>
      <c r="N32" s="29">
        <v>0</v>
      </c>
      <c r="P32" s="29">
        <v>2170398</v>
      </c>
      <c r="R32" s="29">
        <v>0</v>
      </c>
      <c r="T32" s="29">
        <v>2170398</v>
      </c>
      <c r="V32" s="42">
        <v>0</v>
      </c>
    </row>
    <row r="33" spans="2:22" x14ac:dyDescent="0.55000000000000004">
      <c r="B33" s="4" t="s">
        <v>183</v>
      </c>
      <c r="D33" s="29">
        <v>0</v>
      </c>
      <c r="F33" s="29">
        <v>0</v>
      </c>
      <c r="H33" s="29">
        <v>0</v>
      </c>
      <c r="J33" s="29">
        <v>0</v>
      </c>
      <c r="L33" s="49">
        <v>0</v>
      </c>
      <c r="N33" s="29">
        <v>0</v>
      </c>
      <c r="P33" s="29">
        <v>481407</v>
      </c>
      <c r="R33" s="29">
        <v>0</v>
      </c>
      <c r="T33" s="29">
        <v>481407</v>
      </c>
      <c r="V33" s="42">
        <v>0</v>
      </c>
    </row>
    <row r="34" spans="2:22" x14ac:dyDescent="0.55000000000000004">
      <c r="B34" s="4" t="s">
        <v>230</v>
      </c>
      <c r="D34" s="29">
        <v>0</v>
      </c>
      <c r="F34" s="29">
        <v>0</v>
      </c>
      <c r="H34" s="29">
        <v>0</v>
      </c>
      <c r="J34" s="29">
        <v>0</v>
      </c>
      <c r="L34" s="49">
        <v>0</v>
      </c>
      <c r="N34" s="29">
        <v>0</v>
      </c>
      <c r="P34" s="29">
        <v>0</v>
      </c>
      <c r="R34" s="29">
        <v>-451</v>
      </c>
      <c r="T34" s="29">
        <v>-451</v>
      </c>
      <c r="V34" s="42">
        <v>0</v>
      </c>
    </row>
    <row r="35" spans="2:22" x14ac:dyDescent="0.55000000000000004">
      <c r="B35" s="4" t="s">
        <v>233</v>
      </c>
      <c r="D35" s="29">
        <v>0</v>
      </c>
      <c r="F35" s="29">
        <v>0</v>
      </c>
      <c r="H35" s="29">
        <v>0</v>
      </c>
      <c r="J35" s="29">
        <v>0</v>
      </c>
      <c r="L35" s="49">
        <v>0</v>
      </c>
      <c r="N35" s="29">
        <v>0</v>
      </c>
      <c r="P35" s="29">
        <v>0</v>
      </c>
      <c r="R35" s="29">
        <v>-3781635</v>
      </c>
      <c r="T35" s="29">
        <v>-3781635</v>
      </c>
      <c r="V35" s="42">
        <v>0</v>
      </c>
    </row>
    <row r="36" spans="2:22" x14ac:dyDescent="0.55000000000000004">
      <c r="B36" s="4" t="s">
        <v>13</v>
      </c>
      <c r="D36" s="29">
        <v>0</v>
      </c>
      <c r="F36" s="29">
        <v>1448675</v>
      </c>
      <c r="H36" s="29">
        <v>0</v>
      </c>
      <c r="J36" s="29">
        <v>1448675</v>
      </c>
      <c r="L36" s="49">
        <v>1E-4</v>
      </c>
      <c r="N36" s="29">
        <v>244800</v>
      </c>
      <c r="P36" s="29">
        <v>-128200</v>
      </c>
      <c r="R36" s="29">
        <v>-5367863</v>
      </c>
      <c r="T36" s="29">
        <v>-5251263</v>
      </c>
      <c r="V36" s="42">
        <v>-1E-4</v>
      </c>
    </row>
    <row r="37" spans="2:22" x14ac:dyDescent="0.55000000000000004">
      <c r="B37" s="4" t="s">
        <v>251</v>
      </c>
      <c r="D37" s="29">
        <v>0</v>
      </c>
      <c r="F37" s="29">
        <v>-90398514</v>
      </c>
      <c r="H37" s="29">
        <v>0</v>
      </c>
      <c r="J37" s="29">
        <v>-90398514</v>
      </c>
      <c r="L37" s="49">
        <v>-9.1000000000000004E-3</v>
      </c>
      <c r="N37" s="29">
        <v>0</v>
      </c>
      <c r="P37" s="29">
        <v>-90398514</v>
      </c>
      <c r="R37" s="29">
        <v>0</v>
      </c>
      <c r="T37" s="29">
        <v>-90398514</v>
      </c>
      <c r="V37" s="42">
        <v>-1E-3</v>
      </c>
    </row>
    <row r="38" spans="2:22" x14ac:dyDescent="0.55000000000000004">
      <c r="B38" s="4" t="s">
        <v>180</v>
      </c>
      <c r="D38" s="29">
        <v>0</v>
      </c>
      <c r="F38" s="29">
        <v>2703</v>
      </c>
      <c r="H38" s="29">
        <v>0</v>
      </c>
      <c r="J38" s="29">
        <v>2703</v>
      </c>
      <c r="L38" s="49">
        <v>0</v>
      </c>
      <c r="N38" s="29">
        <v>65700000</v>
      </c>
      <c r="P38" s="29">
        <v>2052</v>
      </c>
      <c r="R38" s="29">
        <v>-315017696</v>
      </c>
      <c r="T38" s="29">
        <v>-249315644</v>
      </c>
      <c r="V38" s="42">
        <v>-2.8E-3</v>
      </c>
    </row>
    <row r="39" spans="2:22" x14ac:dyDescent="0.55000000000000004">
      <c r="B39" s="4" t="s">
        <v>178</v>
      </c>
      <c r="D39" s="29">
        <v>0</v>
      </c>
      <c r="F39" s="29">
        <v>0</v>
      </c>
      <c r="H39" s="29">
        <v>0</v>
      </c>
      <c r="J39" s="29">
        <v>0</v>
      </c>
      <c r="L39" s="49">
        <v>0</v>
      </c>
      <c r="N39" s="29">
        <v>0</v>
      </c>
      <c r="P39" s="29">
        <v>0</v>
      </c>
      <c r="R39" s="29">
        <v>-537312289</v>
      </c>
      <c r="T39" s="29">
        <v>-537312289</v>
      </c>
      <c r="V39" s="42">
        <v>-6.1000000000000004E-3</v>
      </c>
    </row>
    <row r="40" spans="2:22" x14ac:dyDescent="0.55000000000000004">
      <c r="D40" s="29"/>
      <c r="F40" s="29"/>
      <c r="H40" s="29"/>
      <c r="J40" s="29"/>
      <c r="L40" s="49"/>
      <c r="N40" s="29"/>
      <c r="P40" s="29"/>
      <c r="R40" s="29"/>
      <c r="T40" s="29"/>
      <c r="V40" s="42"/>
    </row>
    <row r="41" spans="2:22" ht="21.75" thickBot="1" x14ac:dyDescent="0.6">
      <c r="B41" s="46" t="s">
        <v>89</v>
      </c>
      <c r="D41" s="48">
        <f>SUM(D10:D39)</f>
        <v>0</v>
      </c>
      <c r="F41" s="48">
        <f>SUM(F10:F39)</f>
        <v>10287514736</v>
      </c>
      <c r="H41" s="48">
        <f>SUM(H10:H39)</f>
        <v>4976634863</v>
      </c>
      <c r="J41" s="48">
        <f>SUM(J10:J39)</f>
        <v>15264149599</v>
      </c>
      <c r="L41" s="50">
        <f>SUM(L10:L39)</f>
        <v>1.5336999999999998</v>
      </c>
      <c r="N41" s="48">
        <f>SUM(N10:N39)</f>
        <v>7884405146</v>
      </c>
      <c r="P41" s="48">
        <f>SUM(P10:P39)</f>
        <v>8404163050</v>
      </c>
      <c r="R41" s="48">
        <f>SUM(R10:R39)</f>
        <v>17180782098</v>
      </c>
      <c r="T41" s="48">
        <f>SUM(T10:T39)</f>
        <v>33469350294</v>
      </c>
      <c r="V41" s="94">
        <f>SUM(V10:V39)</f>
        <v>0.38229999999999997</v>
      </c>
    </row>
    <row r="42" spans="2:22" ht="21.75" thickTop="1" x14ac:dyDescent="0.55000000000000004"/>
    <row r="43" spans="2:22" ht="30" x14ac:dyDescent="0.75">
      <c r="L43" s="60">
        <v>10</v>
      </c>
    </row>
  </sheetData>
  <sortState xmlns:xlrd2="http://schemas.microsoft.com/office/spreadsheetml/2017/richdata2" ref="B10:V39">
    <sortCondition descending="1" ref="T10:T39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41"/>
  <sheetViews>
    <sheetView rightToLeft="1" topLeftCell="C12" zoomScale="110" zoomScaleNormal="110" workbookViewId="0">
      <selection activeCell="Y37" sqref="Y37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1" t="s">
        <v>130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2:28" ht="30" x14ac:dyDescent="0.55000000000000004">
      <c r="B3" s="151" t="s">
        <v>52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2:28" ht="30" x14ac:dyDescent="0.55000000000000004">
      <c r="B4" s="151" t="s">
        <v>247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28" ht="67.5" customHeight="1" x14ac:dyDescent="0.55000000000000004"/>
    <row r="6" spans="2:28" ht="30" x14ac:dyDescent="0.55000000000000004">
      <c r="B6" s="168" t="s">
        <v>124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93" t="s">
        <v>1</v>
      </c>
      <c r="D7" s="190" t="s">
        <v>62</v>
      </c>
      <c r="E7" s="190" t="s">
        <v>62</v>
      </c>
      <c r="F7" s="190" t="s">
        <v>62</v>
      </c>
      <c r="G7" s="190" t="s">
        <v>62</v>
      </c>
      <c r="H7" s="190" t="s">
        <v>62</v>
      </c>
      <c r="J7" s="190" t="s">
        <v>54</v>
      </c>
      <c r="K7" s="190" t="s">
        <v>54</v>
      </c>
      <c r="L7" s="190" t="s">
        <v>54</v>
      </c>
      <c r="M7" s="190" t="s">
        <v>54</v>
      </c>
      <c r="N7" s="190" t="s">
        <v>54</v>
      </c>
      <c r="P7" s="190" t="s">
        <v>55</v>
      </c>
      <c r="Q7" s="190" t="s">
        <v>55</v>
      </c>
      <c r="R7" s="190" t="s">
        <v>55</v>
      </c>
      <c r="S7" s="190" t="s">
        <v>55</v>
      </c>
      <c r="T7" s="190" t="s">
        <v>55</v>
      </c>
    </row>
    <row r="8" spans="2:28" s="40" customFormat="1" ht="63.75" customHeight="1" x14ac:dyDescent="0.6">
      <c r="B8" s="193" t="s">
        <v>1</v>
      </c>
      <c r="D8" s="192" t="s">
        <v>63</v>
      </c>
      <c r="E8" s="61"/>
      <c r="F8" s="192" t="s">
        <v>64</v>
      </c>
      <c r="G8" s="61"/>
      <c r="H8" s="192" t="s">
        <v>65</v>
      </c>
      <c r="J8" s="192" t="s">
        <v>66</v>
      </c>
      <c r="K8" s="61"/>
      <c r="L8" s="192" t="s">
        <v>59</v>
      </c>
      <c r="M8" s="61"/>
      <c r="N8" s="192" t="s">
        <v>67</v>
      </c>
      <c r="P8" s="192" t="s">
        <v>66</v>
      </c>
      <c r="Q8" s="61"/>
      <c r="R8" s="192" t="s">
        <v>59</v>
      </c>
      <c r="S8" s="61"/>
      <c r="T8" s="192" t="s">
        <v>67</v>
      </c>
    </row>
    <row r="9" spans="2:28" s="40" customFormat="1" ht="24" x14ac:dyDescent="0.6">
      <c r="B9" s="106" t="s">
        <v>15</v>
      </c>
      <c r="C9" s="107"/>
      <c r="D9" s="105" t="s">
        <v>177</v>
      </c>
      <c r="E9" s="108"/>
      <c r="F9" s="122">
        <v>366000</v>
      </c>
      <c r="G9" s="123"/>
      <c r="H9" s="122">
        <v>5055</v>
      </c>
      <c r="I9" s="124"/>
      <c r="J9" s="122">
        <v>0</v>
      </c>
      <c r="K9" s="124"/>
      <c r="L9" s="122">
        <v>0</v>
      </c>
      <c r="M9" s="124"/>
      <c r="N9" s="122">
        <v>0</v>
      </c>
      <c r="O9" s="124"/>
      <c r="P9" s="122">
        <v>1850130000</v>
      </c>
      <c r="Q9" s="124"/>
      <c r="R9" s="122">
        <v>0</v>
      </c>
      <c r="S9" s="124"/>
      <c r="T9" s="122">
        <v>1850130000</v>
      </c>
    </row>
    <row r="10" spans="2:28" s="40" customFormat="1" ht="24" x14ac:dyDescent="0.6">
      <c r="B10" s="106" t="s">
        <v>17</v>
      </c>
      <c r="C10" s="107"/>
      <c r="D10" s="106" t="s">
        <v>215</v>
      </c>
      <c r="E10" s="107"/>
      <c r="F10" s="125">
        <v>1026279</v>
      </c>
      <c r="G10" s="126"/>
      <c r="H10" s="125">
        <v>1700</v>
      </c>
      <c r="I10" s="126"/>
      <c r="J10" s="125">
        <v>0</v>
      </c>
      <c r="K10" s="126"/>
      <c r="L10" s="125">
        <v>0</v>
      </c>
      <c r="M10" s="126"/>
      <c r="N10" s="125">
        <v>0</v>
      </c>
      <c r="O10" s="126"/>
      <c r="P10" s="125">
        <v>1744674300</v>
      </c>
      <c r="Q10" s="126"/>
      <c r="R10" s="125">
        <v>0</v>
      </c>
      <c r="S10" s="126"/>
      <c r="T10" s="125">
        <v>1744674300</v>
      </c>
      <c r="V10" s="149">
        <v>6.5500000000000003E-2</v>
      </c>
    </row>
    <row r="11" spans="2:28" s="40" customFormat="1" ht="24" x14ac:dyDescent="0.6">
      <c r="B11" s="106" t="s">
        <v>179</v>
      </c>
      <c r="C11" s="107"/>
      <c r="D11" s="106" t="s">
        <v>211</v>
      </c>
      <c r="E11" s="107"/>
      <c r="F11" s="125">
        <v>108000</v>
      </c>
      <c r="G11" s="126"/>
      <c r="H11" s="125">
        <v>7650</v>
      </c>
      <c r="I11" s="126"/>
      <c r="J11" s="125">
        <v>0</v>
      </c>
      <c r="K11" s="126"/>
      <c r="L11" s="125">
        <v>0</v>
      </c>
      <c r="M11" s="126"/>
      <c r="N11" s="125">
        <v>0</v>
      </c>
      <c r="O11" s="126"/>
      <c r="P11" s="125">
        <v>826200000</v>
      </c>
      <c r="Q11" s="126"/>
      <c r="R11" s="125">
        <v>0</v>
      </c>
      <c r="S11" s="126"/>
      <c r="T11" s="125">
        <v>826200000</v>
      </c>
      <c r="V11" s="149">
        <v>5.4600000000000003E-2</v>
      </c>
    </row>
    <row r="12" spans="2:28" s="40" customFormat="1" ht="24" x14ac:dyDescent="0.6">
      <c r="B12" s="106" t="s">
        <v>165</v>
      </c>
      <c r="C12" s="107"/>
      <c r="D12" s="106" t="s">
        <v>196</v>
      </c>
      <c r="E12" s="107"/>
      <c r="F12" s="125">
        <v>1083000</v>
      </c>
      <c r="G12" s="126"/>
      <c r="H12" s="125">
        <v>672</v>
      </c>
      <c r="I12" s="126"/>
      <c r="J12" s="125">
        <v>0</v>
      </c>
      <c r="K12" s="126"/>
      <c r="L12" s="125">
        <v>0</v>
      </c>
      <c r="M12" s="126"/>
      <c r="N12" s="125">
        <v>0</v>
      </c>
      <c r="O12" s="126"/>
      <c r="P12" s="125">
        <v>727776000</v>
      </c>
      <c r="Q12" s="126"/>
      <c r="R12" s="125">
        <v>0</v>
      </c>
      <c r="S12" s="126"/>
      <c r="T12" s="125">
        <v>727776000</v>
      </c>
      <c r="V12" s="149">
        <v>5.3400000000000003E-2</v>
      </c>
    </row>
    <row r="13" spans="2:28" s="40" customFormat="1" ht="24" x14ac:dyDescent="0.6">
      <c r="B13" s="106" t="s">
        <v>184</v>
      </c>
      <c r="C13" s="107"/>
      <c r="D13" s="106" t="s">
        <v>210</v>
      </c>
      <c r="E13" s="107"/>
      <c r="F13" s="125">
        <v>106000</v>
      </c>
      <c r="G13" s="126"/>
      <c r="H13" s="125">
        <v>5700</v>
      </c>
      <c r="I13" s="126"/>
      <c r="J13" s="125">
        <v>0</v>
      </c>
      <c r="K13" s="126"/>
      <c r="L13" s="125">
        <v>0.3836</v>
      </c>
      <c r="M13" s="126"/>
      <c r="N13" s="125">
        <v>0</v>
      </c>
      <c r="O13" s="126"/>
      <c r="P13" s="125">
        <v>604200000</v>
      </c>
      <c r="Q13" s="126"/>
      <c r="R13" s="125">
        <v>0</v>
      </c>
      <c r="S13" s="126"/>
      <c r="T13" s="125">
        <v>604200000</v>
      </c>
      <c r="V13" s="149">
        <v>4.36E-2</v>
      </c>
    </row>
    <row r="14" spans="2:28" s="40" customFormat="1" ht="24" x14ac:dyDescent="0.6">
      <c r="B14" s="106" t="s">
        <v>14</v>
      </c>
      <c r="C14" s="107"/>
      <c r="D14" s="106" t="s">
        <v>216</v>
      </c>
      <c r="E14" s="107"/>
      <c r="F14" s="125">
        <v>248500</v>
      </c>
      <c r="G14" s="126"/>
      <c r="H14" s="125">
        <v>2150</v>
      </c>
      <c r="I14" s="126"/>
      <c r="J14" s="125">
        <v>0</v>
      </c>
      <c r="K14" s="126"/>
      <c r="L14" s="125">
        <v>0</v>
      </c>
      <c r="M14" s="126"/>
      <c r="N14" s="125">
        <v>0</v>
      </c>
      <c r="O14" s="126"/>
      <c r="P14" s="125">
        <v>534275000</v>
      </c>
      <c r="Q14" s="126"/>
      <c r="R14" s="125">
        <v>0</v>
      </c>
      <c r="S14" s="126"/>
      <c r="T14" s="125">
        <v>534275000</v>
      </c>
      <c r="V14" s="149">
        <v>2.8000000000000001E-2</v>
      </c>
    </row>
    <row r="15" spans="2:28" s="40" customFormat="1" ht="24" x14ac:dyDescent="0.6">
      <c r="B15" s="106" t="s">
        <v>161</v>
      </c>
      <c r="C15" s="107"/>
      <c r="D15" s="106" t="s">
        <v>209</v>
      </c>
      <c r="E15" s="107"/>
      <c r="F15" s="125">
        <v>100000</v>
      </c>
      <c r="G15" s="126"/>
      <c r="H15" s="125">
        <v>5300</v>
      </c>
      <c r="I15" s="126"/>
      <c r="J15" s="125">
        <v>0</v>
      </c>
      <c r="K15" s="126"/>
      <c r="L15" s="125">
        <v>0.25369999999999998</v>
      </c>
      <c r="M15" s="126"/>
      <c r="N15" s="125">
        <v>0</v>
      </c>
      <c r="O15" s="126"/>
      <c r="P15" s="125">
        <v>530000000</v>
      </c>
      <c r="Q15" s="126"/>
      <c r="R15" s="125">
        <v>0</v>
      </c>
      <c r="S15" s="126"/>
      <c r="T15" s="125">
        <v>530000000</v>
      </c>
      <c r="V15" s="149">
        <v>2.2200000000000001E-2</v>
      </c>
    </row>
    <row r="16" spans="2:28" s="40" customFormat="1" ht="24" x14ac:dyDescent="0.6">
      <c r="B16" s="106" t="s">
        <v>16</v>
      </c>
      <c r="C16" s="107"/>
      <c r="D16" s="106" t="s">
        <v>176</v>
      </c>
      <c r="E16" s="107"/>
      <c r="F16" s="125">
        <v>200000</v>
      </c>
      <c r="G16" s="126"/>
      <c r="H16" s="125">
        <v>2180</v>
      </c>
      <c r="I16" s="126"/>
      <c r="J16" s="125">
        <v>0</v>
      </c>
      <c r="K16" s="126"/>
      <c r="L16" s="125">
        <v>0</v>
      </c>
      <c r="M16" s="126"/>
      <c r="N16" s="125">
        <v>0</v>
      </c>
      <c r="O16" s="126"/>
      <c r="P16" s="125">
        <v>436000000</v>
      </c>
      <c r="Q16" s="126"/>
      <c r="R16" s="125">
        <v>0</v>
      </c>
      <c r="S16" s="126"/>
      <c r="T16" s="125">
        <v>436000000</v>
      </c>
      <c r="V16" s="149">
        <v>1.9199999999999998E-2</v>
      </c>
    </row>
    <row r="17" spans="2:22" s="40" customFormat="1" ht="24" x14ac:dyDescent="0.6">
      <c r="B17" s="106" t="s">
        <v>18</v>
      </c>
      <c r="C17" s="107"/>
      <c r="D17" s="106" t="s">
        <v>208</v>
      </c>
      <c r="E17" s="107"/>
      <c r="F17" s="125">
        <v>235700</v>
      </c>
      <c r="G17" s="126"/>
      <c r="H17" s="125">
        <v>1240</v>
      </c>
      <c r="I17" s="126"/>
      <c r="J17" s="125">
        <v>0</v>
      </c>
      <c r="K17" s="126"/>
      <c r="L17" s="125">
        <v>0.2044</v>
      </c>
      <c r="M17" s="126"/>
      <c r="N17" s="125">
        <v>0</v>
      </c>
      <c r="O17" s="126"/>
      <c r="P17" s="125">
        <v>292268000</v>
      </c>
      <c r="Q17" s="126"/>
      <c r="R17" s="125">
        <v>0</v>
      </c>
      <c r="S17" s="126"/>
      <c r="T17" s="125">
        <v>292268000</v>
      </c>
      <c r="V17" s="149">
        <v>1.38E-2</v>
      </c>
    </row>
    <row r="18" spans="2:22" s="40" customFormat="1" ht="24" x14ac:dyDescent="0.6">
      <c r="B18" s="106" t="s">
        <v>181</v>
      </c>
      <c r="C18" s="107"/>
      <c r="D18" s="106" t="s">
        <v>207</v>
      </c>
      <c r="E18" s="107"/>
      <c r="F18" s="125">
        <v>333000</v>
      </c>
      <c r="G18" s="126"/>
      <c r="H18" s="125">
        <v>700</v>
      </c>
      <c r="I18" s="126"/>
      <c r="J18" s="125">
        <v>0</v>
      </c>
      <c r="K18" s="126"/>
      <c r="L18" s="125">
        <v>0.11650000000000001</v>
      </c>
      <c r="M18" s="126"/>
      <c r="N18" s="125">
        <v>0</v>
      </c>
      <c r="O18" s="126"/>
      <c r="P18" s="125">
        <v>233100000</v>
      </c>
      <c r="Q18" s="126"/>
      <c r="R18" s="125">
        <v>0</v>
      </c>
      <c r="S18" s="126"/>
      <c r="T18" s="125">
        <v>233100000</v>
      </c>
      <c r="V18" s="149">
        <v>1.32E-2</v>
      </c>
    </row>
    <row r="19" spans="2:22" s="40" customFormat="1" ht="24" x14ac:dyDescent="0.6">
      <c r="B19" s="106" t="s">
        <v>180</v>
      </c>
      <c r="C19" s="107"/>
      <c r="D19" s="106" t="s">
        <v>203</v>
      </c>
      <c r="E19" s="107"/>
      <c r="F19" s="125">
        <v>146000</v>
      </c>
      <c r="G19" s="126"/>
      <c r="H19" s="125">
        <v>450</v>
      </c>
      <c r="I19" s="126"/>
      <c r="J19" s="125">
        <v>0</v>
      </c>
      <c r="K19" s="126"/>
      <c r="L19" s="125">
        <v>0</v>
      </c>
      <c r="M19" s="126"/>
      <c r="N19" s="125">
        <v>0</v>
      </c>
      <c r="O19" s="126"/>
      <c r="P19" s="125">
        <v>65700000</v>
      </c>
      <c r="Q19" s="126"/>
      <c r="R19" s="125">
        <v>0</v>
      </c>
      <c r="S19" s="126"/>
      <c r="T19" s="125">
        <v>65700000</v>
      </c>
      <c r="V19" s="149">
        <v>1.21E-2</v>
      </c>
    </row>
    <row r="20" spans="2:22" s="40" customFormat="1" ht="24" x14ac:dyDescent="0.6">
      <c r="B20" s="106" t="s">
        <v>197</v>
      </c>
      <c r="C20" s="107"/>
      <c r="D20" s="106" t="s">
        <v>212</v>
      </c>
      <c r="E20" s="107"/>
      <c r="F20" s="125">
        <v>267000</v>
      </c>
      <c r="G20" s="126"/>
      <c r="H20" s="125">
        <v>80</v>
      </c>
      <c r="I20" s="126"/>
      <c r="J20" s="125">
        <v>0</v>
      </c>
      <c r="K20" s="126"/>
      <c r="L20" s="125">
        <v>6.3700000000000007E-2</v>
      </c>
      <c r="M20" s="126"/>
      <c r="N20" s="125">
        <v>0</v>
      </c>
      <c r="O20" s="126"/>
      <c r="P20" s="125">
        <v>21360000</v>
      </c>
      <c r="Q20" s="126"/>
      <c r="R20" s="125">
        <v>0</v>
      </c>
      <c r="S20" s="126"/>
      <c r="T20" s="125">
        <v>21360000</v>
      </c>
      <c r="V20" s="149">
        <v>1.14E-2</v>
      </c>
    </row>
    <row r="21" spans="2:22" s="40" customFormat="1" ht="24" x14ac:dyDescent="0.6">
      <c r="B21" s="106" t="s">
        <v>182</v>
      </c>
      <c r="C21" s="107"/>
      <c r="D21" s="106" t="s">
        <v>223</v>
      </c>
      <c r="E21" s="107"/>
      <c r="F21" s="125">
        <v>53804</v>
      </c>
      <c r="G21" s="126"/>
      <c r="H21" s="125">
        <v>350</v>
      </c>
      <c r="I21" s="126"/>
      <c r="J21" s="125">
        <v>0</v>
      </c>
      <c r="K21" s="126"/>
      <c r="L21" s="125">
        <v>0</v>
      </c>
      <c r="M21" s="126"/>
      <c r="N21" s="125">
        <v>0</v>
      </c>
      <c r="O21" s="126"/>
      <c r="P21" s="125">
        <v>18831400</v>
      </c>
      <c r="Q21" s="126"/>
      <c r="R21" s="125">
        <v>354354</v>
      </c>
      <c r="S21" s="126"/>
      <c r="T21" s="125">
        <v>18477046</v>
      </c>
      <c r="V21" s="149">
        <v>8.8999999999999999E-3</v>
      </c>
    </row>
    <row r="22" spans="2:22" s="40" customFormat="1" ht="24" x14ac:dyDescent="0.6">
      <c r="B22" s="106" t="s">
        <v>13</v>
      </c>
      <c r="C22" s="107"/>
      <c r="D22" s="106" t="s">
        <v>207</v>
      </c>
      <c r="E22" s="107"/>
      <c r="F22" s="125">
        <v>612</v>
      </c>
      <c r="G22" s="126"/>
      <c r="H22" s="125">
        <v>400</v>
      </c>
      <c r="I22" s="126"/>
      <c r="J22" s="125">
        <v>0</v>
      </c>
      <c r="K22" s="126"/>
      <c r="L22" s="125">
        <v>0.13189999999999999</v>
      </c>
      <c r="M22" s="126"/>
      <c r="N22" s="125">
        <v>0</v>
      </c>
      <c r="O22" s="126"/>
      <c r="P22" s="125">
        <v>244800</v>
      </c>
      <c r="Q22" s="126"/>
      <c r="R22" s="125">
        <v>0</v>
      </c>
      <c r="S22" s="126"/>
      <c r="T22" s="125">
        <v>244800</v>
      </c>
      <c r="V22" s="149">
        <v>8.3999999999999995E-3</v>
      </c>
    </row>
    <row r="23" spans="2:22" s="40" customFormat="1" ht="24" x14ac:dyDescent="0.6">
      <c r="B23" s="106"/>
      <c r="C23" s="107"/>
      <c r="D23" s="106"/>
      <c r="E23" s="107"/>
      <c r="F23" s="106"/>
      <c r="G23" s="107"/>
      <c r="H23" s="106"/>
      <c r="I23" s="107"/>
      <c r="J23" s="106"/>
      <c r="K23" s="107"/>
      <c r="L23" s="147">
        <v>3.9899999999999998E-2</v>
      </c>
      <c r="M23" s="107"/>
      <c r="N23" s="106"/>
      <c r="O23" s="107"/>
      <c r="P23" s="106"/>
      <c r="Q23" s="107"/>
      <c r="R23" s="106"/>
      <c r="S23" s="107"/>
      <c r="T23" s="106"/>
      <c r="V23" s="149">
        <v>7.9000000000000008E-3</v>
      </c>
    </row>
    <row r="24" spans="2:22" ht="21.75" thickBot="1" x14ac:dyDescent="0.6">
      <c r="B24" s="191" t="s">
        <v>89</v>
      </c>
      <c r="C24" s="191"/>
      <c r="D24" s="191"/>
      <c r="E24" s="191"/>
      <c r="F24" s="191"/>
      <c r="G24" s="191"/>
      <c r="H24" s="191"/>
      <c r="I24" s="99"/>
      <c r="J24" s="98">
        <f>SUM(J9:J23)</f>
        <v>0</v>
      </c>
      <c r="K24" s="99"/>
      <c r="L24" s="98">
        <v>0.18509999999999999</v>
      </c>
      <c r="M24" s="99"/>
      <c r="N24" s="98">
        <f>SUM(N9:N23)</f>
        <v>0</v>
      </c>
      <c r="O24" s="99"/>
      <c r="P24" s="98">
        <f>SUM(P9:P23)</f>
        <v>7884759500</v>
      </c>
      <c r="Q24" s="99"/>
      <c r="R24" s="98">
        <f>SUM(R9:R23)</f>
        <v>354354</v>
      </c>
      <c r="S24" s="99"/>
      <c r="T24" s="98">
        <f>SUM(T9:T23)</f>
        <v>7884405146</v>
      </c>
      <c r="V24" s="140">
        <v>7.7999999999999996E-3</v>
      </c>
    </row>
    <row r="25" spans="2:22" ht="21.75" thickTop="1" x14ac:dyDescent="0.55000000000000004">
      <c r="L25" s="140">
        <v>1.89E-2</v>
      </c>
      <c r="V25" s="140">
        <v>6.6E-3</v>
      </c>
    </row>
    <row r="26" spans="2:22" ht="30" x14ac:dyDescent="0.75">
      <c r="J26" s="55">
        <v>11</v>
      </c>
      <c r="L26" s="140">
        <v>5.16E-2</v>
      </c>
      <c r="V26" s="140">
        <v>5.1000000000000004E-3</v>
      </c>
    </row>
    <row r="27" spans="2:22" x14ac:dyDescent="0.55000000000000004">
      <c r="L27" s="140">
        <v>3.6200000000000003E-2</v>
      </c>
      <c r="V27" s="140">
        <v>4.1000000000000003E-3</v>
      </c>
    </row>
    <row r="28" spans="2:22" x14ac:dyDescent="0.55000000000000004">
      <c r="L28" s="140">
        <v>0</v>
      </c>
      <c r="V28" s="140">
        <v>2.7000000000000001E-3</v>
      </c>
    </row>
    <row r="29" spans="2:22" x14ac:dyDescent="0.55000000000000004">
      <c r="L29" s="140">
        <v>1.8200000000000001E-2</v>
      </c>
      <c r="V29" s="140">
        <v>1.6999999999999999E-3</v>
      </c>
    </row>
    <row r="30" spans="2:22" x14ac:dyDescent="0.55000000000000004">
      <c r="L30" s="140">
        <v>3.3000000000000002E-2</v>
      </c>
      <c r="V30" s="140">
        <v>1.4E-3</v>
      </c>
    </row>
    <row r="31" spans="2:22" x14ac:dyDescent="0.55000000000000004">
      <c r="L31" s="140">
        <v>5.7999999999999996E-3</v>
      </c>
      <c r="V31" s="140">
        <v>6.9999999999999999E-4</v>
      </c>
    </row>
    <row r="32" spans="2:22" x14ac:dyDescent="0.55000000000000004">
      <c r="L32" s="140">
        <v>2.0000000000000001E-4</v>
      </c>
      <c r="V32" s="140">
        <v>0</v>
      </c>
    </row>
    <row r="33" spans="12:22" x14ac:dyDescent="0.55000000000000004">
      <c r="L33" s="140">
        <v>0</v>
      </c>
      <c r="V33" s="140">
        <v>0</v>
      </c>
    </row>
    <row r="34" spans="12:22" x14ac:dyDescent="0.55000000000000004">
      <c r="L34" s="140">
        <v>0</v>
      </c>
      <c r="V34" s="140">
        <v>0</v>
      </c>
    </row>
    <row r="35" spans="12:22" x14ac:dyDescent="0.55000000000000004">
      <c r="L35" s="140">
        <v>0</v>
      </c>
      <c r="V35" s="140">
        <v>0</v>
      </c>
    </row>
    <row r="36" spans="12:22" x14ac:dyDescent="0.55000000000000004">
      <c r="L36" s="140">
        <v>1E-4</v>
      </c>
      <c r="V36" s="140">
        <v>-1E-4</v>
      </c>
    </row>
    <row r="37" spans="12:22" x14ac:dyDescent="0.55000000000000004">
      <c r="L37" s="140">
        <v>-9.1000000000000004E-3</v>
      </c>
      <c r="V37" s="140">
        <v>-1E-3</v>
      </c>
    </row>
    <row r="38" spans="12:22" x14ac:dyDescent="0.55000000000000004">
      <c r="L38" s="140">
        <v>0</v>
      </c>
      <c r="V38" s="140">
        <v>-2.8E-3</v>
      </c>
    </row>
    <row r="39" spans="12:22" x14ac:dyDescent="0.55000000000000004">
      <c r="L39" s="140">
        <v>0</v>
      </c>
      <c r="V39" s="140">
        <v>-6.1000000000000004E-3</v>
      </c>
    </row>
    <row r="41" spans="12:22" x14ac:dyDescent="0.55000000000000004">
      <c r="L41" s="137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T22">
    <sortCondition ref="N9:N22"/>
  </sortState>
  <mergeCells count="18">
    <mergeCell ref="B24:H24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54"/>
  <sheetViews>
    <sheetView rightToLeft="1" topLeftCell="I20" zoomScale="110" zoomScaleNormal="110" zoomScaleSheetLayoutView="70" workbookViewId="0">
      <selection activeCell="Y37" sqref="Y37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53" t="s">
        <v>130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2:28" ht="30" x14ac:dyDescent="0.55000000000000004">
      <c r="B3" s="153" t="s">
        <v>52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</row>
    <row r="4" spans="2:28" ht="30" x14ac:dyDescent="0.55000000000000004">
      <c r="B4" s="153" t="s">
        <v>247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</row>
    <row r="5" spans="2:28" ht="61.5" customHeight="1" x14ac:dyDescent="0.55000000000000004"/>
    <row r="6" spans="2:28" s="2" customFormat="1" ht="30" x14ac:dyDescent="0.55000000000000004">
      <c r="B6" s="14" t="s">
        <v>125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52" t="s">
        <v>1</v>
      </c>
      <c r="D8" s="153" t="s">
        <v>54</v>
      </c>
      <c r="E8" s="153" t="s">
        <v>54</v>
      </c>
      <c r="F8" s="153" t="s">
        <v>54</v>
      </c>
      <c r="G8" s="153" t="s">
        <v>54</v>
      </c>
      <c r="H8" s="153" t="s">
        <v>54</v>
      </c>
      <c r="I8" s="153" t="s">
        <v>54</v>
      </c>
      <c r="J8" s="153" t="s">
        <v>54</v>
      </c>
      <c r="L8" s="153" t="s">
        <v>55</v>
      </c>
      <c r="M8" s="153" t="s">
        <v>55</v>
      </c>
      <c r="N8" s="153" t="s">
        <v>55</v>
      </c>
      <c r="O8" s="153" t="s">
        <v>55</v>
      </c>
      <c r="P8" s="153" t="s">
        <v>55</v>
      </c>
      <c r="Q8" s="153" t="s">
        <v>55</v>
      </c>
      <c r="R8" s="153" t="s">
        <v>55</v>
      </c>
    </row>
    <row r="9" spans="2:28" ht="57" customHeight="1" x14ac:dyDescent="0.65">
      <c r="B9" s="152" t="s">
        <v>1</v>
      </c>
      <c r="D9" s="156" t="s">
        <v>5</v>
      </c>
      <c r="E9" s="53"/>
      <c r="F9" s="156" t="s">
        <v>69</v>
      </c>
      <c r="G9" s="53"/>
      <c r="H9" s="156" t="s">
        <v>70</v>
      </c>
      <c r="I9" s="53"/>
      <c r="J9" s="156" t="s">
        <v>71</v>
      </c>
      <c r="K9" s="39"/>
      <c r="L9" s="156" t="s">
        <v>5</v>
      </c>
      <c r="M9" s="53"/>
      <c r="N9" s="156" t="s">
        <v>69</v>
      </c>
      <c r="O9" s="53"/>
      <c r="P9" s="156" t="s">
        <v>70</v>
      </c>
      <c r="Q9" s="53"/>
      <c r="R9" s="192" t="s">
        <v>71</v>
      </c>
    </row>
    <row r="10" spans="2:28" ht="21.75" customHeight="1" x14ac:dyDescent="0.55000000000000004">
      <c r="B10" s="127" t="s">
        <v>17</v>
      </c>
      <c r="D10" s="95">
        <v>1132075</v>
      </c>
      <c r="E10" s="6"/>
      <c r="F10" s="95">
        <v>6628247615</v>
      </c>
      <c r="G10" s="6"/>
      <c r="H10" s="95">
        <v>4786350750</v>
      </c>
      <c r="I10" s="6"/>
      <c r="J10" s="95">
        <v>1841896865</v>
      </c>
      <c r="K10" s="6"/>
      <c r="L10" s="95">
        <v>0</v>
      </c>
      <c r="M10" s="6"/>
      <c r="N10" s="95">
        <v>6628247615</v>
      </c>
      <c r="O10" s="6"/>
      <c r="P10" s="95">
        <v>4499671798</v>
      </c>
      <c r="Q10" s="6"/>
      <c r="R10" s="95">
        <v>2128575817</v>
      </c>
      <c r="V10" s="49">
        <v>6.5500000000000003E-2</v>
      </c>
    </row>
    <row r="11" spans="2:28" ht="21.75" customHeight="1" x14ac:dyDescent="0.55000000000000004">
      <c r="B11" s="30" t="s">
        <v>231</v>
      </c>
      <c r="D11" s="96">
        <v>400000</v>
      </c>
      <c r="E11" s="6"/>
      <c r="F11" s="96">
        <v>12815292600</v>
      </c>
      <c r="G11" s="6"/>
      <c r="H11" s="96">
        <v>10539093161</v>
      </c>
      <c r="I11" s="6"/>
      <c r="J11" s="96">
        <v>2276199439</v>
      </c>
      <c r="K11" s="6"/>
      <c r="L11" s="96">
        <v>0</v>
      </c>
      <c r="M11" s="6"/>
      <c r="N11" s="96">
        <v>12815292600</v>
      </c>
      <c r="O11" s="6"/>
      <c r="P11" s="96">
        <v>11116538487</v>
      </c>
      <c r="Q11" s="6"/>
      <c r="R11" s="96">
        <v>1698754113</v>
      </c>
      <c r="V11" s="49">
        <v>5.4600000000000003E-2</v>
      </c>
    </row>
    <row r="12" spans="2:28" ht="21.75" customHeight="1" x14ac:dyDescent="0.55000000000000004">
      <c r="B12" s="30" t="s">
        <v>104</v>
      </c>
      <c r="D12" s="96">
        <v>14491</v>
      </c>
      <c r="E12" s="6"/>
      <c r="F12" s="96">
        <v>10670687087</v>
      </c>
      <c r="G12" s="6"/>
      <c r="H12" s="96">
        <v>10324704728</v>
      </c>
      <c r="I12" s="6"/>
      <c r="J12" s="96">
        <v>345982359</v>
      </c>
      <c r="K12" s="6"/>
      <c r="L12" s="96">
        <v>0</v>
      </c>
      <c r="M12" s="6"/>
      <c r="N12" s="96">
        <v>10670687087</v>
      </c>
      <c r="O12" s="6"/>
      <c r="P12" s="96">
        <v>9271630336</v>
      </c>
      <c r="Q12" s="6"/>
      <c r="R12" s="96">
        <v>1399056751</v>
      </c>
      <c r="V12" s="49">
        <v>5.3400000000000003E-2</v>
      </c>
    </row>
    <row r="13" spans="2:28" ht="21.75" customHeight="1" x14ac:dyDescent="0.55000000000000004">
      <c r="B13" s="30" t="s">
        <v>249</v>
      </c>
      <c r="D13" s="96">
        <v>857261</v>
      </c>
      <c r="E13" s="6"/>
      <c r="F13" s="96">
        <v>10643482110</v>
      </c>
      <c r="G13" s="6"/>
      <c r="H13" s="96">
        <v>9483630921</v>
      </c>
      <c r="I13" s="6"/>
      <c r="J13" s="96">
        <v>1159851189</v>
      </c>
      <c r="K13" s="6"/>
      <c r="L13" s="96">
        <v>0.3836</v>
      </c>
      <c r="M13" s="6"/>
      <c r="N13" s="96">
        <v>10643482110</v>
      </c>
      <c r="O13" s="6"/>
      <c r="P13" s="96">
        <v>9483630921</v>
      </c>
      <c r="Q13" s="6"/>
      <c r="R13" s="96">
        <v>1159851189</v>
      </c>
      <c r="V13" s="49">
        <v>4.36E-2</v>
      </c>
    </row>
    <row r="14" spans="2:28" ht="21.75" customHeight="1" x14ac:dyDescent="0.55000000000000004">
      <c r="B14" s="30" t="s">
        <v>179</v>
      </c>
      <c r="D14" s="96">
        <v>36434</v>
      </c>
      <c r="E14" s="6"/>
      <c r="F14" s="96">
        <v>2920918607</v>
      </c>
      <c r="G14" s="6"/>
      <c r="H14" s="96">
        <v>2287117297</v>
      </c>
      <c r="I14" s="6"/>
      <c r="J14" s="96">
        <v>633801310</v>
      </c>
      <c r="K14" s="6"/>
      <c r="L14" s="96">
        <v>0</v>
      </c>
      <c r="M14" s="6"/>
      <c r="N14" s="96">
        <v>2920918607</v>
      </c>
      <c r="O14" s="6"/>
      <c r="P14" s="96">
        <v>2002747543</v>
      </c>
      <c r="Q14" s="6"/>
      <c r="R14" s="96">
        <v>918171064</v>
      </c>
      <c r="V14" s="49">
        <v>2.8000000000000001E-2</v>
      </c>
    </row>
    <row r="15" spans="2:28" ht="21.75" customHeight="1" x14ac:dyDescent="0.55000000000000004">
      <c r="B15" s="30" t="s">
        <v>225</v>
      </c>
      <c r="D15" s="96">
        <v>520000</v>
      </c>
      <c r="E15" s="6"/>
      <c r="F15" s="96">
        <v>5716980360</v>
      </c>
      <c r="G15" s="6"/>
      <c r="H15" s="96">
        <v>4404039120</v>
      </c>
      <c r="I15" s="6"/>
      <c r="J15" s="96">
        <v>1312941240</v>
      </c>
      <c r="K15" s="6"/>
      <c r="L15" s="96">
        <v>0.25369999999999998</v>
      </c>
      <c r="M15" s="6"/>
      <c r="N15" s="96">
        <v>5716980360</v>
      </c>
      <c r="O15" s="6"/>
      <c r="P15" s="96">
        <v>4979116299</v>
      </c>
      <c r="Q15" s="6"/>
      <c r="R15" s="96">
        <v>737864061</v>
      </c>
      <c r="V15" s="49">
        <v>2.2200000000000001E-2</v>
      </c>
    </row>
    <row r="16" spans="2:28" ht="21.75" customHeight="1" x14ac:dyDescent="0.55000000000000004">
      <c r="B16" s="30" t="s">
        <v>184</v>
      </c>
      <c r="D16" s="96">
        <v>106000</v>
      </c>
      <c r="E16" s="6"/>
      <c r="F16" s="96">
        <v>7659294417</v>
      </c>
      <c r="G16" s="6"/>
      <c r="H16" s="96">
        <v>5624613234</v>
      </c>
      <c r="I16" s="6"/>
      <c r="J16" s="96">
        <v>2034681183</v>
      </c>
      <c r="K16" s="6"/>
      <c r="L16" s="96">
        <v>0</v>
      </c>
      <c r="M16" s="6"/>
      <c r="N16" s="96">
        <v>7659294417</v>
      </c>
      <c r="O16" s="6"/>
      <c r="P16" s="96">
        <v>7055541458</v>
      </c>
      <c r="Q16" s="6"/>
      <c r="R16" s="96">
        <v>603752959</v>
      </c>
      <c r="V16" s="49">
        <v>1.9199999999999998E-2</v>
      </c>
    </row>
    <row r="17" spans="2:52" ht="21.75" customHeight="1" x14ac:dyDescent="0.55000000000000004">
      <c r="B17" s="30" t="s">
        <v>232</v>
      </c>
      <c r="D17" s="96">
        <v>574276</v>
      </c>
      <c r="E17" s="6"/>
      <c r="F17" s="96">
        <v>5503081317</v>
      </c>
      <c r="G17" s="6"/>
      <c r="H17" s="96">
        <v>5314697828</v>
      </c>
      <c r="I17" s="6"/>
      <c r="J17" s="96">
        <v>188383489</v>
      </c>
      <c r="K17" s="6"/>
      <c r="L17" s="96">
        <v>0.2044</v>
      </c>
      <c r="M17" s="6"/>
      <c r="N17" s="96">
        <v>5503081317</v>
      </c>
      <c r="O17" s="6"/>
      <c r="P17" s="96">
        <v>4929559109</v>
      </c>
      <c r="Q17" s="6"/>
      <c r="R17" s="96">
        <v>573522208</v>
      </c>
      <c r="V17" s="49">
        <v>1.38E-2</v>
      </c>
    </row>
    <row r="18" spans="2:52" ht="21.75" customHeight="1" x14ac:dyDescent="0.55000000000000004">
      <c r="B18" s="30" t="s">
        <v>107</v>
      </c>
      <c r="D18" s="96">
        <v>9710</v>
      </c>
      <c r="E18" s="6"/>
      <c r="F18" s="96">
        <v>6653736491</v>
      </c>
      <c r="G18" s="6"/>
      <c r="H18" s="96">
        <v>6597432773</v>
      </c>
      <c r="I18" s="6"/>
      <c r="J18" s="96">
        <v>56303718</v>
      </c>
      <c r="K18" s="6"/>
      <c r="L18" s="96">
        <v>0.11650000000000001</v>
      </c>
      <c r="M18" s="6"/>
      <c r="N18" s="96">
        <v>6653736491</v>
      </c>
      <c r="O18" s="6"/>
      <c r="P18" s="96">
        <v>6262003521</v>
      </c>
      <c r="Q18" s="6"/>
      <c r="R18" s="96">
        <v>391732970</v>
      </c>
      <c r="V18" s="49">
        <v>1.32E-2</v>
      </c>
    </row>
    <row r="19" spans="2:52" ht="21.75" customHeight="1" x14ac:dyDescent="0.55000000000000004">
      <c r="B19" s="30" t="s">
        <v>250</v>
      </c>
      <c r="D19" s="96">
        <v>41000</v>
      </c>
      <c r="E19" s="6"/>
      <c r="F19" s="96">
        <v>7601003325</v>
      </c>
      <c r="G19" s="6"/>
      <c r="H19" s="96">
        <v>7241018855</v>
      </c>
      <c r="I19" s="6"/>
      <c r="J19" s="96">
        <v>359984470</v>
      </c>
      <c r="K19" s="6"/>
      <c r="L19" s="96">
        <v>0</v>
      </c>
      <c r="M19" s="6"/>
      <c r="N19" s="96">
        <v>7601003325</v>
      </c>
      <c r="O19" s="6"/>
      <c r="P19" s="96">
        <v>7241018855</v>
      </c>
      <c r="Q19" s="6"/>
      <c r="R19" s="96">
        <v>359984470</v>
      </c>
      <c r="V19" s="49">
        <v>1.21E-2</v>
      </c>
    </row>
    <row r="20" spans="2:52" ht="21.75" customHeight="1" x14ac:dyDescent="0.55000000000000004">
      <c r="B20" s="30" t="s">
        <v>237</v>
      </c>
      <c r="D20" s="96">
        <v>24900</v>
      </c>
      <c r="E20" s="6"/>
      <c r="F20" s="96">
        <v>13568040346</v>
      </c>
      <c r="G20" s="6"/>
      <c r="H20" s="96">
        <v>13462849330</v>
      </c>
      <c r="I20" s="6"/>
      <c r="J20" s="96">
        <v>105191016</v>
      </c>
      <c r="K20" s="6"/>
      <c r="L20" s="96">
        <v>6.3700000000000007E-2</v>
      </c>
      <c r="M20" s="6"/>
      <c r="N20" s="96">
        <v>13568040346</v>
      </c>
      <c r="O20" s="6"/>
      <c r="P20" s="96">
        <v>13301317400</v>
      </c>
      <c r="Q20" s="6"/>
      <c r="R20" s="96">
        <v>266722946</v>
      </c>
      <c r="V20" s="49">
        <v>1.14E-2</v>
      </c>
    </row>
    <row r="21" spans="2:52" ht="21.75" customHeight="1" x14ac:dyDescent="0.55000000000000004">
      <c r="B21" s="30" t="s">
        <v>240</v>
      </c>
      <c r="D21" s="96">
        <v>5000</v>
      </c>
      <c r="E21" s="6"/>
      <c r="F21" s="96">
        <v>4227403644</v>
      </c>
      <c r="G21" s="6"/>
      <c r="H21" s="96">
        <v>4136845060</v>
      </c>
      <c r="I21" s="6"/>
      <c r="J21" s="96">
        <v>90558584</v>
      </c>
      <c r="K21" s="6"/>
      <c r="L21" s="96">
        <v>0</v>
      </c>
      <c r="M21" s="6"/>
      <c r="N21" s="96">
        <v>4227403644</v>
      </c>
      <c r="O21" s="6"/>
      <c r="P21" s="96">
        <v>4050724056</v>
      </c>
      <c r="Q21" s="6"/>
      <c r="R21" s="96">
        <v>176679588</v>
      </c>
      <c r="V21" s="49">
        <v>8.8999999999999999E-3</v>
      </c>
    </row>
    <row r="22" spans="2:52" ht="21.75" customHeight="1" x14ac:dyDescent="0.55000000000000004">
      <c r="B22" s="30" t="s">
        <v>170</v>
      </c>
      <c r="D22" s="96">
        <v>4000</v>
      </c>
      <c r="E22" s="6"/>
      <c r="F22" s="96">
        <v>2576372947</v>
      </c>
      <c r="G22" s="6"/>
      <c r="H22" s="96">
        <v>2473471602</v>
      </c>
      <c r="I22" s="6"/>
      <c r="J22" s="96">
        <v>102901345</v>
      </c>
      <c r="K22" s="6"/>
      <c r="L22" s="96">
        <v>0.13189999999999999</v>
      </c>
      <c r="M22" s="6"/>
      <c r="N22" s="96">
        <v>2576372947</v>
      </c>
      <c r="O22" s="6"/>
      <c r="P22" s="96">
        <v>2420478632</v>
      </c>
      <c r="Q22" s="6"/>
      <c r="R22" s="96">
        <v>155894315</v>
      </c>
      <c r="V22" s="49">
        <v>8.3999999999999995E-3</v>
      </c>
    </row>
    <row r="23" spans="2:52" ht="21.75" customHeight="1" x14ac:dyDescent="0.55000000000000004">
      <c r="B23" s="30" t="s">
        <v>213</v>
      </c>
      <c r="D23" s="96">
        <v>60981</v>
      </c>
      <c r="E23" s="6"/>
      <c r="F23" s="96">
        <v>849866645</v>
      </c>
      <c r="G23" s="6"/>
      <c r="H23" s="96">
        <v>669224520</v>
      </c>
      <c r="I23" s="6"/>
      <c r="J23" s="96">
        <v>180642125</v>
      </c>
      <c r="K23" s="6"/>
      <c r="L23" s="96">
        <v>3.9899999999999998E-2</v>
      </c>
      <c r="M23" s="6"/>
      <c r="N23" s="96">
        <v>849866645</v>
      </c>
      <c r="O23" s="6"/>
      <c r="P23" s="96">
        <v>697622640</v>
      </c>
      <c r="Q23" s="6"/>
      <c r="R23" s="96">
        <v>152244005</v>
      </c>
      <c r="V23" s="49">
        <v>7.9000000000000008E-3</v>
      </c>
    </row>
    <row r="24" spans="2:52" ht="21.75" customHeight="1" x14ac:dyDescent="0.55000000000000004">
      <c r="B24" s="30" t="s">
        <v>182</v>
      </c>
      <c r="D24" s="96">
        <v>80706</v>
      </c>
      <c r="E24" s="6"/>
      <c r="F24" s="96">
        <v>1095082160</v>
      </c>
      <c r="G24" s="6"/>
      <c r="H24" s="96">
        <v>766958641</v>
      </c>
      <c r="I24" s="6"/>
      <c r="J24" s="96">
        <v>328123519</v>
      </c>
      <c r="K24" s="6"/>
      <c r="L24" s="96">
        <v>0.18509999999999999</v>
      </c>
      <c r="M24" s="6"/>
      <c r="N24" s="96">
        <v>1095082160</v>
      </c>
      <c r="O24" s="6"/>
      <c r="P24" s="96">
        <v>993552784</v>
      </c>
      <c r="Q24" s="6"/>
      <c r="R24" s="96">
        <v>101529376</v>
      </c>
      <c r="V24" s="49">
        <v>7.7999999999999996E-3</v>
      </c>
    </row>
    <row r="25" spans="2:52" ht="21.75" customHeight="1" x14ac:dyDescent="0.55000000000000004">
      <c r="B25" s="30" t="s">
        <v>252</v>
      </c>
      <c r="D25" s="96">
        <v>500000</v>
      </c>
      <c r="E25" s="6"/>
      <c r="F25" s="96">
        <v>3653133750</v>
      </c>
      <c r="G25" s="6"/>
      <c r="H25" s="96">
        <v>3595347105</v>
      </c>
      <c r="I25" s="6"/>
      <c r="J25" s="96">
        <v>57786645</v>
      </c>
      <c r="K25" s="6"/>
      <c r="L25" s="96">
        <v>1.89E-2</v>
      </c>
      <c r="M25" s="6"/>
      <c r="N25" s="96">
        <v>3653133750</v>
      </c>
      <c r="O25" s="6"/>
      <c r="P25" s="96">
        <v>3595347105</v>
      </c>
      <c r="Q25" s="6"/>
      <c r="R25" s="96">
        <v>57786645</v>
      </c>
      <c r="V25" s="49">
        <v>6.6E-3</v>
      </c>
    </row>
    <row r="26" spans="2:52" ht="21.75" customHeight="1" x14ac:dyDescent="0.55000000000000004">
      <c r="B26" s="30" t="s">
        <v>254</v>
      </c>
      <c r="D26" s="96">
        <v>3200</v>
      </c>
      <c r="E26" s="6"/>
      <c r="F26" s="96">
        <v>2888980277</v>
      </c>
      <c r="G26" s="6"/>
      <c r="H26" s="96">
        <v>2855115393</v>
      </c>
      <c r="I26" s="6"/>
      <c r="J26" s="96">
        <v>33864884</v>
      </c>
      <c r="K26" s="6"/>
      <c r="L26" s="96">
        <v>5.16E-2</v>
      </c>
      <c r="M26" s="6"/>
      <c r="N26" s="96">
        <v>2888980277</v>
      </c>
      <c r="O26" s="6"/>
      <c r="P26" s="96">
        <v>2855115393</v>
      </c>
      <c r="Q26" s="6"/>
      <c r="R26" s="96">
        <v>33864884</v>
      </c>
      <c r="V26" s="49">
        <v>5.1000000000000004E-3</v>
      </c>
    </row>
    <row r="27" spans="2:52" ht="21.75" customHeight="1" x14ac:dyDescent="0.55000000000000004">
      <c r="B27" s="30" t="s">
        <v>109</v>
      </c>
      <c r="D27" s="96">
        <v>1600</v>
      </c>
      <c r="E27" s="6"/>
      <c r="F27" s="96">
        <v>1076956766</v>
      </c>
      <c r="G27" s="6"/>
      <c r="H27" s="96">
        <v>1046765690</v>
      </c>
      <c r="I27" s="6"/>
      <c r="J27" s="96">
        <v>30191076</v>
      </c>
      <c r="K27" s="6"/>
      <c r="L27" s="96">
        <v>3.6200000000000003E-2</v>
      </c>
      <c r="M27" s="6"/>
      <c r="N27" s="96">
        <v>1076956766</v>
      </c>
      <c r="O27" s="6"/>
      <c r="P27" s="96">
        <v>1046765690</v>
      </c>
      <c r="Q27" s="6"/>
      <c r="R27" s="96">
        <v>30191076</v>
      </c>
      <c r="V27" s="49">
        <v>4.1000000000000003E-3</v>
      </c>
    </row>
    <row r="28" spans="2:52" ht="21.75" customHeight="1" x14ac:dyDescent="0.55000000000000004">
      <c r="B28" s="30" t="s">
        <v>189</v>
      </c>
      <c r="D28" s="96">
        <v>600</v>
      </c>
      <c r="E28" s="6"/>
      <c r="F28" s="96">
        <v>591888700</v>
      </c>
      <c r="G28" s="6"/>
      <c r="H28" s="96">
        <v>590772903</v>
      </c>
      <c r="I28" s="6"/>
      <c r="J28" s="96">
        <v>1115797</v>
      </c>
      <c r="K28" s="6"/>
      <c r="L28" s="96">
        <v>0</v>
      </c>
      <c r="M28" s="6"/>
      <c r="N28" s="96">
        <v>591888700</v>
      </c>
      <c r="O28" s="6"/>
      <c r="P28" s="96">
        <v>587544000</v>
      </c>
      <c r="Q28" s="6"/>
      <c r="R28" s="96">
        <v>4344700</v>
      </c>
      <c r="V28" s="49">
        <v>2.7000000000000001E-3</v>
      </c>
    </row>
    <row r="29" spans="2:52" ht="21.75" customHeight="1" x14ac:dyDescent="0.55000000000000004">
      <c r="B29" s="30" t="s">
        <v>253</v>
      </c>
      <c r="D29" s="96">
        <v>940</v>
      </c>
      <c r="E29" s="6"/>
      <c r="F29" s="96">
        <v>16753917</v>
      </c>
      <c r="G29" s="6"/>
      <c r="H29" s="96">
        <v>14583519</v>
      </c>
      <c r="I29" s="6"/>
      <c r="J29" s="96">
        <v>2170398</v>
      </c>
      <c r="K29" s="6"/>
      <c r="L29" s="96">
        <v>1.8200000000000001E-2</v>
      </c>
      <c r="M29" s="6"/>
      <c r="N29" s="96">
        <v>16753917</v>
      </c>
      <c r="O29" s="6"/>
      <c r="P29" s="96">
        <v>14583519</v>
      </c>
      <c r="Q29" s="6"/>
      <c r="R29" s="96">
        <v>2170398</v>
      </c>
      <c r="V29" s="49">
        <v>1.6999999999999999E-3</v>
      </c>
    </row>
    <row r="30" spans="2:52" ht="21.75" customHeight="1" x14ac:dyDescent="0.55000000000000004">
      <c r="B30" s="30" t="s">
        <v>183</v>
      </c>
      <c r="D30" s="96">
        <v>469</v>
      </c>
      <c r="E30" s="6"/>
      <c r="F30" s="96">
        <v>1844790</v>
      </c>
      <c r="G30" s="6"/>
      <c r="H30" s="96">
        <v>1844790</v>
      </c>
      <c r="I30" s="6"/>
      <c r="J30" s="96">
        <v>0</v>
      </c>
      <c r="K30" s="6"/>
      <c r="L30" s="96">
        <v>3.3000000000000002E-2</v>
      </c>
      <c r="M30" s="6"/>
      <c r="N30" s="96">
        <v>1844790</v>
      </c>
      <c r="O30" s="6"/>
      <c r="P30" s="96">
        <v>1363383</v>
      </c>
      <c r="Q30" s="6"/>
      <c r="R30" s="96">
        <v>481407</v>
      </c>
      <c r="V30" s="49">
        <v>1.4E-3</v>
      </c>
    </row>
    <row r="31" spans="2:52" ht="21.75" customHeight="1" x14ac:dyDescent="0.55000000000000004">
      <c r="B31" s="30" t="s">
        <v>180</v>
      </c>
      <c r="D31" s="96">
        <v>1</v>
      </c>
      <c r="E31" s="6"/>
      <c r="F31" s="96">
        <v>9701</v>
      </c>
      <c r="G31" s="6"/>
      <c r="H31" s="96">
        <v>6998</v>
      </c>
      <c r="I31" s="6"/>
      <c r="J31" s="96">
        <v>2703</v>
      </c>
      <c r="K31" s="6"/>
      <c r="L31" s="96">
        <v>5.7999999999999996E-3</v>
      </c>
      <c r="M31" s="6"/>
      <c r="N31" s="96">
        <v>9701</v>
      </c>
      <c r="O31" s="6"/>
      <c r="P31" s="96">
        <v>7649</v>
      </c>
      <c r="Q31" s="6"/>
      <c r="R31" s="96">
        <v>2052</v>
      </c>
      <c r="V31" s="49">
        <v>6.9999999999999999E-4</v>
      </c>
      <c r="AJ31" s="30"/>
      <c r="AL31" s="96"/>
      <c r="AM31" s="6"/>
      <c r="AN31" s="96"/>
      <c r="AO31" s="6"/>
      <c r="AP31" s="96"/>
      <c r="AQ31" s="6"/>
      <c r="AR31" s="96"/>
      <c r="AS31" s="6"/>
      <c r="AT31" s="96"/>
      <c r="AU31" s="6"/>
      <c r="AV31" s="96"/>
      <c r="AW31" s="6"/>
      <c r="AX31" s="96"/>
      <c r="AY31" s="6"/>
      <c r="AZ31" s="96"/>
    </row>
    <row r="32" spans="2:52" ht="21.75" customHeight="1" x14ac:dyDescent="0.55000000000000004">
      <c r="B32" s="30" t="s">
        <v>13</v>
      </c>
      <c r="D32" s="96">
        <v>933</v>
      </c>
      <c r="E32" s="6"/>
      <c r="F32" s="96">
        <v>5796554</v>
      </c>
      <c r="G32" s="6"/>
      <c r="H32" s="96">
        <v>4347879</v>
      </c>
      <c r="I32" s="6"/>
      <c r="J32" s="96">
        <v>1448675</v>
      </c>
      <c r="K32" s="6"/>
      <c r="L32" s="96">
        <v>2.0000000000000001E-4</v>
      </c>
      <c r="M32" s="6"/>
      <c r="N32" s="96">
        <v>5796554</v>
      </c>
      <c r="O32" s="6"/>
      <c r="P32" s="96">
        <v>5924755</v>
      </c>
      <c r="Q32" s="6"/>
      <c r="R32" s="96">
        <v>-128200</v>
      </c>
      <c r="V32" s="49">
        <v>0</v>
      </c>
      <c r="AJ32" s="30"/>
      <c r="AL32" s="96"/>
      <c r="AM32" s="6"/>
      <c r="AN32" s="96"/>
      <c r="AO32" s="6"/>
      <c r="AP32" s="96"/>
      <c r="AQ32" s="6"/>
      <c r="AR32" s="96"/>
      <c r="AS32" s="6"/>
      <c r="AT32" s="96"/>
      <c r="AU32" s="6"/>
      <c r="AV32" s="96"/>
      <c r="AW32" s="6"/>
      <c r="AX32" s="96"/>
      <c r="AY32" s="6"/>
      <c r="AZ32" s="96"/>
    </row>
    <row r="33" spans="2:52" ht="21.75" customHeight="1" x14ac:dyDescent="0.55000000000000004">
      <c r="B33" s="30" t="s">
        <v>251</v>
      </c>
      <c r="D33" s="96">
        <v>310000</v>
      </c>
      <c r="E33" s="6"/>
      <c r="F33" s="96">
        <v>6425042175</v>
      </c>
      <c r="G33" s="6"/>
      <c r="H33" s="96">
        <v>6515440689</v>
      </c>
      <c r="I33" s="6"/>
      <c r="J33" s="96">
        <v>-90398514</v>
      </c>
      <c r="K33" s="6"/>
      <c r="L33" s="96">
        <v>0</v>
      </c>
      <c r="M33" s="6"/>
      <c r="N33" s="96">
        <v>6425042175</v>
      </c>
      <c r="O33" s="6"/>
      <c r="P33" s="96">
        <v>6515440689</v>
      </c>
      <c r="Q33" s="6"/>
      <c r="R33" s="96">
        <v>-90398514</v>
      </c>
      <c r="V33" s="49">
        <v>0</v>
      </c>
      <c r="AJ33" s="30"/>
      <c r="AL33" s="96"/>
      <c r="AM33" s="6"/>
      <c r="AN33" s="96"/>
      <c r="AO33" s="6"/>
      <c r="AP33" s="96"/>
      <c r="AQ33" s="6"/>
      <c r="AR33" s="96"/>
      <c r="AS33" s="6"/>
      <c r="AT33" s="96"/>
      <c r="AU33" s="6"/>
      <c r="AV33" s="96"/>
      <c r="AW33" s="6"/>
      <c r="AX33" s="96"/>
      <c r="AY33" s="6"/>
      <c r="AZ33" s="96"/>
    </row>
    <row r="34" spans="2:52" ht="21.75" customHeight="1" x14ac:dyDescent="0.55000000000000004">
      <c r="B34" s="30" t="s">
        <v>110</v>
      </c>
      <c r="D34" s="96">
        <v>8000</v>
      </c>
      <c r="E34" s="6"/>
      <c r="F34" s="96">
        <v>7598622500</v>
      </c>
      <c r="G34" s="6"/>
      <c r="H34" s="96">
        <v>7918564500</v>
      </c>
      <c r="I34" s="6"/>
      <c r="J34" s="96">
        <v>-319942000</v>
      </c>
      <c r="K34" s="6"/>
      <c r="L34" s="96">
        <v>0</v>
      </c>
      <c r="M34" s="6"/>
      <c r="N34" s="96">
        <v>7598622500</v>
      </c>
      <c r="O34" s="6"/>
      <c r="P34" s="96">
        <v>7750594945</v>
      </c>
      <c r="Q34" s="6"/>
      <c r="R34" s="96">
        <v>-151972445</v>
      </c>
      <c r="V34" s="49">
        <v>0</v>
      </c>
      <c r="AJ34" s="30"/>
      <c r="AL34" s="96"/>
      <c r="AM34" s="6"/>
      <c r="AN34" s="96"/>
      <c r="AO34" s="6"/>
      <c r="AP34" s="96"/>
      <c r="AQ34" s="6"/>
      <c r="AR34" s="96"/>
      <c r="AS34" s="6"/>
      <c r="AT34" s="96"/>
      <c r="AU34" s="6"/>
      <c r="AV34" s="96"/>
      <c r="AW34" s="6"/>
      <c r="AX34" s="96"/>
      <c r="AY34" s="6"/>
      <c r="AZ34" s="96"/>
    </row>
    <row r="35" spans="2:52" ht="21.75" customHeight="1" x14ac:dyDescent="0.55000000000000004">
      <c r="B35" s="30" t="s">
        <v>198</v>
      </c>
      <c r="D35" s="96">
        <v>7200</v>
      </c>
      <c r="E35" s="6"/>
      <c r="F35" s="96">
        <v>6478825500</v>
      </c>
      <c r="G35" s="6"/>
      <c r="H35" s="96">
        <v>6909811369</v>
      </c>
      <c r="I35" s="6"/>
      <c r="J35" s="96">
        <v>-430985869</v>
      </c>
      <c r="K35" s="6"/>
      <c r="L35" s="96">
        <v>0</v>
      </c>
      <c r="M35" s="6"/>
      <c r="N35" s="96">
        <v>6478825500</v>
      </c>
      <c r="O35" s="6"/>
      <c r="P35" s="96">
        <v>6772827352</v>
      </c>
      <c r="Q35" s="6"/>
      <c r="R35" s="96">
        <v>-294001852</v>
      </c>
      <c r="V35" s="49">
        <v>0</v>
      </c>
      <c r="AJ35" s="30"/>
      <c r="AL35" s="96"/>
      <c r="AM35" s="6"/>
      <c r="AN35" s="96"/>
      <c r="AO35" s="6"/>
      <c r="AP35" s="96"/>
      <c r="AQ35" s="6"/>
      <c r="AR35" s="96"/>
      <c r="AS35" s="6"/>
      <c r="AT35" s="96"/>
      <c r="AU35" s="6"/>
      <c r="AV35" s="96"/>
      <c r="AW35" s="6"/>
      <c r="AX35" s="96"/>
      <c r="AY35" s="6"/>
      <c r="AZ35" s="96"/>
    </row>
    <row r="36" spans="2:52" ht="21.75" customHeight="1" x14ac:dyDescent="0.55000000000000004">
      <c r="B36" s="30" t="s">
        <v>234</v>
      </c>
      <c r="D36" s="96">
        <v>82500</v>
      </c>
      <c r="E36" s="6"/>
      <c r="F36" s="96">
        <v>43717074843</v>
      </c>
      <c r="G36" s="6"/>
      <c r="H36" s="96">
        <v>46392283053</v>
      </c>
      <c r="I36" s="6"/>
      <c r="J36" s="96">
        <v>-2675208209</v>
      </c>
      <c r="K36" s="6"/>
      <c r="L36" s="96">
        <v>1E-4</v>
      </c>
      <c r="M36" s="6"/>
      <c r="N36" s="96">
        <v>43717074843</v>
      </c>
      <c r="O36" s="6"/>
      <c r="P36" s="96">
        <v>45737106704</v>
      </c>
      <c r="Q36" s="6"/>
      <c r="R36" s="96">
        <v>-2020031860</v>
      </c>
      <c r="V36" s="49">
        <v>-1E-4</v>
      </c>
      <c r="AJ36" s="30"/>
      <c r="AL36" s="96"/>
      <c r="AM36" s="6"/>
      <c r="AN36" s="96"/>
      <c r="AO36" s="6"/>
      <c r="AP36" s="96"/>
      <c r="AQ36" s="6"/>
      <c r="AR36" s="96"/>
      <c r="AS36" s="6"/>
      <c r="AT36" s="96"/>
      <c r="AU36" s="6"/>
      <c r="AV36" s="96"/>
      <c r="AW36" s="6"/>
      <c r="AX36" s="96"/>
      <c r="AY36" s="6"/>
      <c r="AZ36" s="96"/>
    </row>
    <row r="37" spans="2:52" ht="21.75" customHeight="1" x14ac:dyDescent="0.55000000000000004">
      <c r="B37" s="30" t="s">
        <v>185</v>
      </c>
      <c r="D37" s="96">
        <v>41100</v>
      </c>
      <c r="E37" s="6"/>
      <c r="F37" s="96">
        <v>36572370056</v>
      </c>
      <c r="G37" s="6"/>
      <c r="H37" s="96">
        <v>40024144308</v>
      </c>
      <c r="I37" s="6"/>
      <c r="J37" s="96">
        <v>-3451774251</v>
      </c>
      <c r="K37" s="6"/>
      <c r="L37" s="96">
        <v>-9.1000000000000004E-3</v>
      </c>
      <c r="M37" s="6"/>
      <c r="N37" s="96">
        <v>36572370056</v>
      </c>
      <c r="O37" s="6"/>
      <c r="P37" s="96">
        <v>39157484211</v>
      </c>
      <c r="Q37" s="6"/>
      <c r="R37" s="96">
        <v>-2585114154</v>
      </c>
      <c r="V37" s="49">
        <v>-1E-3</v>
      </c>
      <c r="AJ37" s="30"/>
      <c r="AL37" s="96"/>
      <c r="AM37" s="6"/>
      <c r="AN37" s="96"/>
      <c r="AO37" s="6"/>
      <c r="AP37" s="96"/>
      <c r="AQ37" s="6"/>
      <c r="AR37" s="96"/>
      <c r="AS37" s="6"/>
      <c r="AT37" s="96"/>
      <c r="AU37" s="6"/>
      <c r="AV37" s="96"/>
      <c r="AW37" s="6"/>
      <c r="AX37" s="96"/>
      <c r="AY37" s="6"/>
      <c r="AZ37" s="96"/>
    </row>
    <row r="38" spans="2:52" ht="21.75" customHeight="1" x14ac:dyDescent="0.55000000000000004">
      <c r="D38" s="96"/>
      <c r="E38" s="6"/>
      <c r="F38" s="96"/>
      <c r="G38" s="6"/>
      <c r="H38" s="96"/>
      <c r="I38" s="6"/>
      <c r="J38" s="96"/>
      <c r="K38" s="6"/>
      <c r="L38" s="96">
        <v>0</v>
      </c>
      <c r="M38" s="6"/>
      <c r="N38" s="96"/>
      <c r="O38" s="6"/>
      <c r="P38" s="96"/>
      <c r="Q38" s="6"/>
      <c r="R38" s="96"/>
      <c r="V38" s="49">
        <v>-2.8E-3</v>
      </c>
      <c r="AJ38" s="30"/>
      <c r="AL38" s="96"/>
      <c r="AM38" s="6"/>
      <c r="AN38" s="96"/>
      <c r="AO38" s="6"/>
      <c r="AP38" s="96"/>
      <c r="AQ38" s="6"/>
      <c r="AR38" s="96"/>
      <c r="AS38" s="6"/>
      <c r="AT38" s="96"/>
      <c r="AU38" s="6"/>
      <c r="AV38" s="96"/>
      <c r="AW38" s="6"/>
      <c r="AX38" s="96"/>
      <c r="AY38" s="6"/>
      <c r="AZ38" s="96"/>
    </row>
    <row r="39" spans="2:52" ht="21.75" thickBot="1" x14ac:dyDescent="0.6">
      <c r="B39" s="47" t="s">
        <v>89</v>
      </c>
      <c r="D39" s="97">
        <f>SUM(D10:D37)</f>
        <v>4823377</v>
      </c>
      <c r="E39" s="6"/>
      <c r="F39" s="97">
        <f>SUM(F10:F37)</f>
        <v>208156789200</v>
      </c>
      <c r="G39" s="6"/>
      <c r="H39" s="97">
        <f>SUM(H10:H37)</f>
        <v>203981076016</v>
      </c>
      <c r="I39" s="6"/>
      <c r="J39" s="97">
        <f>SUM(J10:J37)</f>
        <v>4175713186</v>
      </c>
      <c r="K39" s="6"/>
      <c r="L39" s="97">
        <v>0</v>
      </c>
      <c r="M39" s="6"/>
      <c r="N39" s="97">
        <f>SUM(N10:N37)</f>
        <v>208156789200</v>
      </c>
      <c r="O39" s="6"/>
      <c r="P39" s="97">
        <f>SUM(P10:P37)</f>
        <v>202345259234</v>
      </c>
      <c r="Q39" s="6"/>
      <c r="R39" s="97">
        <f>SUM(R10:R37)</f>
        <v>5811529969</v>
      </c>
      <c r="V39" s="49">
        <v>-6.1000000000000004E-3</v>
      </c>
      <c r="AJ39" s="30"/>
      <c r="AL39" s="96"/>
      <c r="AM39" s="6"/>
      <c r="AN39" s="96"/>
      <c r="AO39" s="6"/>
      <c r="AP39" s="96"/>
      <c r="AQ39" s="6"/>
      <c r="AR39" s="96"/>
      <c r="AS39" s="6"/>
      <c r="AT39" s="96"/>
      <c r="AU39" s="6"/>
      <c r="AV39" s="96"/>
      <c r="AW39" s="6"/>
      <c r="AX39" s="96"/>
      <c r="AY39" s="6"/>
      <c r="AZ39" s="96"/>
    </row>
    <row r="40" spans="2:52" ht="21.75" thickTop="1" x14ac:dyDescent="0.55000000000000004">
      <c r="AJ40" s="30"/>
      <c r="AL40" s="96"/>
      <c r="AM40" s="6"/>
      <c r="AN40" s="96"/>
      <c r="AO40" s="6"/>
      <c r="AP40" s="96"/>
      <c r="AQ40" s="6"/>
      <c r="AR40" s="96"/>
      <c r="AS40" s="6"/>
      <c r="AT40" s="96"/>
      <c r="AU40" s="6"/>
      <c r="AV40" s="96"/>
      <c r="AW40" s="6"/>
      <c r="AX40" s="96"/>
      <c r="AY40" s="6"/>
      <c r="AZ40" s="96"/>
    </row>
    <row r="41" spans="2:52" ht="30" x14ac:dyDescent="0.75">
      <c r="J41" s="60">
        <v>12</v>
      </c>
      <c r="L41" s="29">
        <f>SUM(L10:L39)</f>
        <v>1.5336999999999998</v>
      </c>
      <c r="V41" s="4">
        <f>SUM(V10:V39)</f>
        <v>0.38229999999999997</v>
      </c>
      <c r="AJ41" s="30"/>
      <c r="AL41" s="96"/>
      <c r="AM41" s="6"/>
      <c r="AN41" s="96"/>
      <c r="AO41" s="6"/>
      <c r="AP41" s="96"/>
      <c r="AQ41" s="6"/>
      <c r="AR41" s="96"/>
      <c r="AS41" s="6"/>
      <c r="AT41" s="96"/>
      <c r="AU41" s="6"/>
      <c r="AV41" s="96"/>
      <c r="AW41" s="6"/>
      <c r="AX41" s="96"/>
      <c r="AY41" s="6"/>
      <c r="AZ41" s="96"/>
    </row>
    <row r="42" spans="2:52" x14ac:dyDescent="0.55000000000000004">
      <c r="AJ42" s="30"/>
      <c r="AL42" s="96"/>
      <c r="AM42" s="6"/>
      <c r="AN42" s="96"/>
      <c r="AO42" s="6"/>
      <c r="AP42" s="96"/>
      <c r="AQ42" s="6"/>
      <c r="AR42" s="96"/>
      <c r="AS42" s="6"/>
      <c r="AT42" s="96"/>
      <c r="AU42" s="6"/>
      <c r="AV42" s="96"/>
      <c r="AW42" s="6"/>
      <c r="AX42" s="96"/>
      <c r="AY42" s="6"/>
      <c r="AZ42" s="96"/>
    </row>
    <row r="43" spans="2:52" x14ac:dyDescent="0.55000000000000004">
      <c r="AJ43" s="30"/>
      <c r="AL43" s="96"/>
      <c r="AM43" s="6"/>
      <c r="AN43" s="96"/>
      <c r="AO43" s="6"/>
      <c r="AP43" s="96"/>
      <c r="AQ43" s="6"/>
      <c r="AR43" s="96"/>
      <c r="AS43" s="6"/>
      <c r="AT43" s="96"/>
      <c r="AU43" s="6"/>
      <c r="AV43" s="96"/>
      <c r="AW43" s="6"/>
      <c r="AX43" s="96"/>
      <c r="AY43" s="6"/>
      <c r="AZ43" s="96"/>
    </row>
    <row r="44" spans="2:52" x14ac:dyDescent="0.55000000000000004">
      <c r="AJ44" s="30"/>
      <c r="AL44" s="96"/>
      <c r="AM44" s="6"/>
      <c r="AN44" s="96"/>
      <c r="AO44" s="6"/>
      <c r="AP44" s="96"/>
      <c r="AQ44" s="6"/>
      <c r="AR44" s="96"/>
      <c r="AS44" s="6"/>
      <c r="AT44" s="96"/>
      <c r="AU44" s="6"/>
      <c r="AV44" s="96"/>
      <c r="AW44" s="6"/>
      <c r="AX44" s="96"/>
      <c r="AY44" s="6"/>
      <c r="AZ44" s="96"/>
    </row>
    <row r="45" spans="2:52" x14ac:dyDescent="0.55000000000000004">
      <c r="AJ45" s="30"/>
      <c r="AL45" s="96"/>
      <c r="AM45" s="6"/>
      <c r="AN45" s="96"/>
      <c r="AO45" s="6"/>
      <c r="AP45" s="96"/>
      <c r="AQ45" s="6"/>
      <c r="AR45" s="96"/>
      <c r="AS45" s="6"/>
      <c r="AT45" s="96"/>
      <c r="AU45" s="6"/>
      <c r="AV45" s="96"/>
      <c r="AW45" s="6"/>
      <c r="AX45" s="96"/>
      <c r="AY45" s="6"/>
      <c r="AZ45" s="96"/>
    </row>
    <row r="46" spans="2:52" x14ac:dyDescent="0.55000000000000004">
      <c r="AJ46" s="30"/>
      <c r="AL46" s="96"/>
      <c r="AM46" s="6"/>
      <c r="AN46" s="96"/>
      <c r="AO46" s="6"/>
      <c r="AP46" s="96"/>
      <c r="AQ46" s="6"/>
      <c r="AR46" s="96"/>
      <c r="AS46" s="6"/>
      <c r="AT46" s="96"/>
      <c r="AU46" s="6"/>
      <c r="AV46" s="96"/>
      <c r="AW46" s="6"/>
      <c r="AX46" s="96"/>
      <c r="AY46" s="6"/>
      <c r="AZ46" s="96"/>
    </row>
    <row r="47" spans="2:52" x14ac:dyDescent="0.55000000000000004">
      <c r="AJ47" s="30"/>
      <c r="AL47" s="96"/>
      <c r="AM47" s="6"/>
      <c r="AN47" s="96"/>
      <c r="AO47" s="6"/>
      <c r="AP47" s="96"/>
      <c r="AQ47" s="6"/>
      <c r="AR47" s="96"/>
      <c r="AS47" s="6"/>
      <c r="AT47" s="96"/>
      <c r="AU47" s="6"/>
      <c r="AV47" s="96"/>
      <c r="AW47" s="6"/>
      <c r="AX47" s="96"/>
      <c r="AY47" s="6"/>
      <c r="AZ47" s="96"/>
    </row>
    <row r="48" spans="2:52" x14ac:dyDescent="0.55000000000000004">
      <c r="AJ48" s="30"/>
      <c r="AL48" s="96"/>
      <c r="AM48" s="6"/>
      <c r="AN48" s="96"/>
      <c r="AO48" s="6"/>
      <c r="AP48" s="96"/>
      <c r="AQ48" s="6"/>
      <c r="AR48" s="96"/>
      <c r="AS48" s="6"/>
      <c r="AT48" s="96"/>
      <c r="AU48" s="6"/>
      <c r="AV48" s="96"/>
      <c r="AW48" s="6"/>
      <c r="AX48" s="96"/>
      <c r="AY48" s="6"/>
      <c r="AZ48" s="96"/>
    </row>
    <row r="49" spans="36:52" x14ac:dyDescent="0.55000000000000004">
      <c r="AJ49" s="30"/>
      <c r="AL49" s="96"/>
      <c r="AM49" s="6"/>
      <c r="AN49" s="96"/>
      <c r="AO49" s="6"/>
      <c r="AP49" s="96"/>
      <c r="AQ49" s="6"/>
      <c r="AR49" s="96"/>
      <c r="AS49" s="6"/>
      <c r="AT49" s="96"/>
      <c r="AU49" s="6"/>
      <c r="AV49" s="96"/>
      <c r="AW49" s="6"/>
      <c r="AX49" s="96"/>
      <c r="AY49" s="6"/>
      <c r="AZ49" s="96"/>
    </row>
    <row r="50" spans="36:52" x14ac:dyDescent="0.55000000000000004">
      <c r="AJ50" s="30"/>
      <c r="AL50" s="96"/>
      <c r="AM50" s="6"/>
      <c r="AN50" s="96"/>
      <c r="AO50" s="6"/>
      <c r="AP50" s="96"/>
      <c r="AQ50" s="6"/>
      <c r="AR50" s="96"/>
      <c r="AS50" s="6"/>
      <c r="AT50" s="96"/>
      <c r="AU50" s="6"/>
      <c r="AV50" s="96"/>
      <c r="AW50" s="6"/>
      <c r="AX50" s="96"/>
      <c r="AY50" s="6"/>
      <c r="AZ50" s="96"/>
    </row>
    <row r="51" spans="36:52" x14ac:dyDescent="0.55000000000000004">
      <c r="AJ51" s="30"/>
      <c r="AL51" s="96"/>
      <c r="AM51" s="6"/>
      <c r="AN51" s="96"/>
      <c r="AO51" s="6"/>
      <c r="AP51" s="96"/>
      <c r="AQ51" s="6"/>
      <c r="AR51" s="96"/>
      <c r="AS51" s="6"/>
      <c r="AT51" s="96"/>
      <c r="AU51" s="6"/>
      <c r="AV51" s="96"/>
      <c r="AW51" s="6"/>
      <c r="AX51" s="96"/>
      <c r="AY51" s="6"/>
      <c r="AZ51" s="96"/>
    </row>
    <row r="52" spans="36:52" x14ac:dyDescent="0.55000000000000004">
      <c r="AJ52" s="30"/>
      <c r="AL52" s="96"/>
      <c r="AM52" s="6"/>
      <c r="AN52" s="96"/>
      <c r="AO52" s="6"/>
      <c r="AP52" s="96"/>
      <c r="AQ52" s="6"/>
      <c r="AR52" s="96"/>
      <c r="AS52" s="6"/>
      <c r="AT52" s="96"/>
      <c r="AU52" s="6"/>
      <c r="AV52" s="96"/>
      <c r="AW52" s="6"/>
      <c r="AX52" s="96"/>
      <c r="AY52" s="6"/>
      <c r="AZ52" s="96"/>
    </row>
    <row r="53" spans="36:52" x14ac:dyDescent="0.55000000000000004">
      <c r="AJ53" s="30"/>
      <c r="AL53" s="96"/>
      <c r="AM53" s="6"/>
      <c r="AN53" s="96"/>
      <c r="AO53" s="6"/>
      <c r="AP53" s="96"/>
      <c r="AQ53" s="6"/>
      <c r="AR53" s="96"/>
      <c r="AS53" s="6"/>
      <c r="AT53" s="96"/>
      <c r="AU53" s="6"/>
      <c r="AV53" s="96"/>
      <c r="AW53" s="6"/>
      <c r="AX53" s="96"/>
      <c r="AY53" s="6"/>
      <c r="AZ53" s="96"/>
    </row>
    <row r="54" spans="36:52" x14ac:dyDescent="0.55000000000000004">
      <c r="AJ54" s="30"/>
      <c r="AL54" s="96"/>
      <c r="AM54" s="6"/>
      <c r="AN54" s="96"/>
      <c r="AO54" s="6"/>
      <c r="AP54" s="96"/>
      <c r="AQ54" s="6"/>
      <c r="AR54" s="96"/>
      <c r="AS54" s="6"/>
      <c r="AT54" s="96"/>
      <c r="AU54" s="6"/>
      <c r="AV54" s="96"/>
      <c r="AW54" s="6"/>
      <c r="AX54" s="96"/>
      <c r="AY54" s="6"/>
      <c r="AZ54" s="96"/>
    </row>
  </sheetData>
  <sortState xmlns:xlrd2="http://schemas.microsoft.com/office/spreadsheetml/2017/richdata2" ref="B10:R37">
    <sortCondition descending="1" ref="R10:R37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53"/>
  <sheetViews>
    <sheetView rightToLeft="1" topLeftCell="A8" zoomScale="110" zoomScaleNormal="110" zoomScaleSheetLayoutView="70" workbookViewId="0">
      <selection activeCell="Y37" sqref="Y37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51" t="s">
        <v>130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2:28" ht="30" x14ac:dyDescent="0.55000000000000004">
      <c r="B3" s="151" t="s">
        <v>52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2:28" ht="30" x14ac:dyDescent="0.55000000000000004">
      <c r="B4" s="151" t="s">
        <v>247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</row>
    <row r="6" spans="2:28" ht="30" x14ac:dyDescent="0.55000000000000004">
      <c r="B6" s="14" t="s">
        <v>126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81" t="s">
        <v>1</v>
      </c>
      <c r="D8" s="151" t="s">
        <v>54</v>
      </c>
      <c r="E8" s="151" t="s">
        <v>54</v>
      </c>
      <c r="F8" s="151" t="s">
        <v>54</v>
      </c>
      <c r="G8" s="151" t="s">
        <v>54</v>
      </c>
      <c r="H8" s="151" t="s">
        <v>54</v>
      </c>
      <c r="I8" s="151" t="s">
        <v>54</v>
      </c>
      <c r="J8" s="151" t="s">
        <v>54</v>
      </c>
      <c r="L8" s="151" t="s">
        <v>55</v>
      </c>
      <c r="M8" s="151" t="s">
        <v>55</v>
      </c>
      <c r="N8" s="151" t="s">
        <v>55</v>
      </c>
      <c r="O8" s="151" t="s">
        <v>55</v>
      </c>
      <c r="P8" s="151" t="s">
        <v>55</v>
      </c>
      <c r="Q8" s="151" t="s">
        <v>55</v>
      </c>
      <c r="R8" s="151" t="s">
        <v>55</v>
      </c>
    </row>
    <row r="9" spans="2:28" s="4" customFormat="1" ht="63" customHeight="1" x14ac:dyDescent="0.55000000000000004">
      <c r="B9" s="181" t="s">
        <v>1</v>
      </c>
      <c r="D9" s="154" t="s">
        <v>5</v>
      </c>
      <c r="E9" s="45"/>
      <c r="F9" s="154" t="s">
        <v>69</v>
      </c>
      <c r="G9" s="45"/>
      <c r="H9" s="154" t="s">
        <v>70</v>
      </c>
      <c r="I9" s="45"/>
      <c r="J9" s="154" t="s">
        <v>72</v>
      </c>
      <c r="L9" s="154" t="s">
        <v>5</v>
      </c>
      <c r="M9" s="45"/>
      <c r="N9" s="154" t="s">
        <v>69</v>
      </c>
      <c r="O9" s="45"/>
      <c r="P9" s="154" t="s">
        <v>70</v>
      </c>
      <c r="Q9" s="45"/>
      <c r="R9" s="154" t="s">
        <v>72</v>
      </c>
    </row>
    <row r="10" spans="2:28" x14ac:dyDescent="0.55000000000000004">
      <c r="B10" s="41" t="s">
        <v>165</v>
      </c>
      <c r="D10" s="9">
        <v>0</v>
      </c>
      <c r="F10" s="9">
        <v>0</v>
      </c>
      <c r="H10" s="9">
        <v>0</v>
      </c>
      <c r="J10" s="9">
        <v>0</v>
      </c>
      <c r="L10" s="9">
        <v>0</v>
      </c>
      <c r="N10" s="9">
        <v>15198488574</v>
      </c>
      <c r="P10" s="9">
        <v>10191212384</v>
      </c>
      <c r="R10" s="9">
        <v>5007276190</v>
      </c>
      <c r="V10" s="140">
        <v>6.5500000000000003E-2</v>
      </c>
    </row>
    <row r="11" spans="2:28" x14ac:dyDescent="0.55000000000000004">
      <c r="B11" s="2" t="s">
        <v>161</v>
      </c>
      <c r="D11" s="3">
        <v>0</v>
      </c>
      <c r="F11" s="3">
        <v>0</v>
      </c>
      <c r="H11" s="3">
        <v>0</v>
      </c>
      <c r="J11" s="3">
        <v>0</v>
      </c>
      <c r="L11" s="3">
        <v>0</v>
      </c>
      <c r="N11" s="3">
        <v>15645971189</v>
      </c>
      <c r="P11" s="3">
        <v>11502421977</v>
      </c>
      <c r="R11" s="3">
        <v>4143549212</v>
      </c>
      <c r="V11" s="140">
        <v>5.4600000000000003E-2</v>
      </c>
    </row>
    <row r="12" spans="2:28" x14ac:dyDescent="0.55000000000000004">
      <c r="B12" s="2" t="s">
        <v>224</v>
      </c>
      <c r="D12" s="3">
        <v>478950</v>
      </c>
      <c r="F12" s="3">
        <v>17229682550</v>
      </c>
      <c r="H12" s="3">
        <v>13412516540</v>
      </c>
      <c r="J12" s="3">
        <v>3817166010</v>
      </c>
      <c r="L12" s="3">
        <v>0</v>
      </c>
      <c r="N12" s="3">
        <v>17229682550</v>
      </c>
      <c r="P12" s="3">
        <v>13412516540</v>
      </c>
      <c r="R12" s="3">
        <v>3817166010</v>
      </c>
      <c r="V12" s="140">
        <v>5.3400000000000003E-2</v>
      </c>
    </row>
    <row r="13" spans="2:28" x14ac:dyDescent="0.55000000000000004">
      <c r="B13" s="2" t="s">
        <v>15</v>
      </c>
      <c r="D13" s="3">
        <v>0</v>
      </c>
      <c r="F13" s="3">
        <v>0</v>
      </c>
      <c r="H13" s="3">
        <v>0</v>
      </c>
      <c r="J13" s="3">
        <v>0</v>
      </c>
      <c r="L13" s="3">
        <v>0.3836</v>
      </c>
      <c r="N13" s="3">
        <v>12769567794</v>
      </c>
      <c r="P13" s="3">
        <v>9837754992</v>
      </c>
      <c r="R13" s="3">
        <v>2931812802</v>
      </c>
      <c r="V13" s="140">
        <v>4.36E-2</v>
      </c>
    </row>
    <row r="14" spans="2:28" x14ac:dyDescent="0.55000000000000004">
      <c r="B14" s="2" t="s">
        <v>226</v>
      </c>
      <c r="D14" s="3">
        <v>0</v>
      </c>
      <c r="F14" s="3">
        <v>0</v>
      </c>
      <c r="H14" s="3">
        <v>0</v>
      </c>
      <c r="J14" s="3">
        <v>0</v>
      </c>
      <c r="L14" s="3">
        <v>0</v>
      </c>
      <c r="N14" s="3">
        <v>12299640067</v>
      </c>
      <c r="P14" s="3">
        <v>9843926660</v>
      </c>
      <c r="R14" s="3">
        <v>2455713407</v>
      </c>
      <c r="V14" s="140">
        <v>2.8000000000000001E-2</v>
      </c>
    </row>
    <row r="15" spans="2:28" x14ac:dyDescent="0.55000000000000004">
      <c r="B15" s="2" t="s">
        <v>106</v>
      </c>
      <c r="D15" s="3">
        <v>0</v>
      </c>
      <c r="F15" s="3">
        <v>0</v>
      </c>
      <c r="H15" s="3">
        <v>0</v>
      </c>
      <c r="J15" s="3">
        <v>0</v>
      </c>
      <c r="L15" s="3">
        <v>0.25369999999999998</v>
      </c>
      <c r="N15" s="3">
        <v>52021819670</v>
      </c>
      <c r="P15" s="3">
        <v>50036250177</v>
      </c>
      <c r="R15" s="3">
        <v>1985569493</v>
      </c>
      <c r="V15" s="140">
        <v>2.2200000000000001E-2</v>
      </c>
    </row>
    <row r="16" spans="2:28" x14ac:dyDescent="0.55000000000000004">
      <c r="B16" s="2" t="s">
        <v>107</v>
      </c>
      <c r="D16" s="3">
        <v>5800</v>
      </c>
      <c r="F16" s="3">
        <v>3886345475</v>
      </c>
      <c r="H16" s="3">
        <v>3740434648</v>
      </c>
      <c r="J16" s="3">
        <v>145910827</v>
      </c>
      <c r="L16" s="3">
        <v>0</v>
      </c>
      <c r="N16" s="3">
        <v>99791788470</v>
      </c>
      <c r="P16" s="3">
        <v>97890584978</v>
      </c>
      <c r="R16" s="3">
        <v>1901203492</v>
      </c>
      <c r="V16" s="140">
        <v>1.9199999999999998E-2</v>
      </c>
    </row>
    <row r="17" spans="2:22" x14ac:dyDescent="0.55000000000000004">
      <c r="B17" s="2" t="s">
        <v>16</v>
      </c>
      <c r="D17" s="3">
        <v>0</v>
      </c>
      <c r="F17" s="3">
        <v>0</v>
      </c>
      <c r="H17" s="3">
        <v>0</v>
      </c>
      <c r="J17" s="3">
        <v>0</v>
      </c>
      <c r="L17" s="3">
        <v>0.2044</v>
      </c>
      <c r="N17" s="3">
        <v>8581267402</v>
      </c>
      <c r="P17" s="3">
        <v>7332242026</v>
      </c>
      <c r="R17" s="3">
        <v>1249025376</v>
      </c>
      <c r="V17" s="140">
        <v>1.38E-2</v>
      </c>
    </row>
    <row r="18" spans="2:22" x14ac:dyDescent="0.55000000000000004">
      <c r="B18" s="2" t="s">
        <v>131</v>
      </c>
      <c r="D18" s="3">
        <v>0</v>
      </c>
      <c r="F18" s="3">
        <v>0</v>
      </c>
      <c r="H18" s="3">
        <v>0</v>
      </c>
      <c r="J18" s="3">
        <v>0</v>
      </c>
      <c r="L18" s="3">
        <v>0.11650000000000001</v>
      </c>
      <c r="N18" s="3">
        <v>14160677425</v>
      </c>
      <c r="P18" s="3">
        <v>13309658477</v>
      </c>
      <c r="R18" s="3">
        <v>851018948</v>
      </c>
      <c r="V18" s="140">
        <v>1.32E-2</v>
      </c>
    </row>
    <row r="19" spans="2:22" x14ac:dyDescent="0.55000000000000004">
      <c r="B19" s="2" t="s">
        <v>197</v>
      </c>
      <c r="D19" s="3">
        <v>0</v>
      </c>
      <c r="F19" s="3">
        <v>0</v>
      </c>
      <c r="H19" s="3">
        <v>0</v>
      </c>
      <c r="J19" s="3">
        <v>0</v>
      </c>
      <c r="L19" s="3">
        <v>0</v>
      </c>
      <c r="N19" s="3">
        <v>6743156453</v>
      </c>
      <c r="P19" s="3">
        <v>5986350166</v>
      </c>
      <c r="R19" s="3">
        <v>756806287</v>
      </c>
      <c r="V19" s="140">
        <v>1.21E-2</v>
      </c>
    </row>
    <row r="20" spans="2:22" x14ac:dyDescent="0.55000000000000004">
      <c r="B20" s="2" t="s">
        <v>103</v>
      </c>
      <c r="D20" s="3">
        <v>0</v>
      </c>
      <c r="F20" s="3">
        <v>0</v>
      </c>
      <c r="H20" s="3">
        <v>0</v>
      </c>
      <c r="J20" s="3">
        <v>0</v>
      </c>
      <c r="L20" s="3">
        <v>6.3700000000000007E-2</v>
      </c>
      <c r="N20" s="3">
        <v>27204567681</v>
      </c>
      <c r="P20" s="3">
        <v>26608795259</v>
      </c>
      <c r="R20" s="3">
        <v>595772422</v>
      </c>
      <c r="V20" s="140">
        <v>1.14E-2</v>
      </c>
    </row>
    <row r="21" spans="2:22" x14ac:dyDescent="0.55000000000000004">
      <c r="B21" s="2" t="s">
        <v>164</v>
      </c>
      <c r="D21" s="3">
        <v>0</v>
      </c>
      <c r="F21" s="3">
        <v>0</v>
      </c>
      <c r="H21" s="3">
        <v>0</v>
      </c>
      <c r="J21" s="3">
        <v>0</v>
      </c>
      <c r="L21" s="3">
        <v>0</v>
      </c>
      <c r="N21" s="3">
        <v>32037801867</v>
      </c>
      <c r="P21" s="3">
        <v>31445084786</v>
      </c>
      <c r="R21" s="3">
        <v>592717081</v>
      </c>
      <c r="V21" s="140">
        <v>8.8999999999999999E-3</v>
      </c>
    </row>
    <row r="22" spans="2:22" x14ac:dyDescent="0.55000000000000004">
      <c r="B22" s="2" t="s">
        <v>14</v>
      </c>
      <c r="D22" s="3">
        <v>0</v>
      </c>
      <c r="F22" s="3">
        <v>0</v>
      </c>
      <c r="H22" s="3">
        <v>0</v>
      </c>
      <c r="J22" s="3">
        <v>0</v>
      </c>
      <c r="L22" s="3">
        <v>0.13189999999999999</v>
      </c>
      <c r="N22" s="3">
        <v>7098276364</v>
      </c>
      <c r="P22" s="3">
        <v>6575195077</v>
      </c>
      <c r="R22" s="3">
        <v>523081287</v>
      </c>
      <c r="V22" s="140">
        <v>8.3999999999999995E-3</v>
      </c>
    </row>
    <row r="23" spans="2:22" x14ac:dyDescent="0.55000000000000004">
      <c r="B23" s="2" t="s">
        <v>18</v>
      </c>
      <c r="D23" s="3">
        <v>235700</v>
      </c>
      <c r="F23" s="3">
        <v>7109878880</v>
      </c>
      <c r="H23" s="3">
        <v>6712625810</v>
      </c>
      <c r="J23" s="3">
        <v>397253070</v>
      </c>
      <c r="L23" s="3">
        <v>3.9899999999999998E-2</v>
      </c>
      <c r="N23" s="3">
        <v>7109878880</v>
      </c>
      <c r="P23" s="3">
        <v>6712625810</v>
      </c>
      <c r="R23" s="3">
        <v>397253070</v>
      </c>
      <c r="V23" s="140">
        <v>7.9000000000000008E-3</v>
      </c>
    </row>
    <row r="24" spans="2:22" x14ac:dyDescent="0.55000000000000004">
      <c r="B24" s="2" t="s">
        <v>162</v>
      </c>
      <c r="D24" s="3">
        <v>2400</v>
      </c>
      <c r="F24" s="3">
        <v>1514437461</v>
      </c>
      <c r="H24" s="3">
        <v>1473579035</v>
      </c>
      <c r="J24" s="3">
        <v>40858426</v>
      </c>
      <c r="L24" s="3">
        <v>0.18509999999999999</v>
      </c>
      <c r="N24" s="3">
        <v>35072937464</v>
      </c>
      <c r="P24" s="3">
        <v>34693168492</v>
      </c>
      <c r="R24" s="3">
        <v>379768972</v>
      </c>
      <c r="V24" s="140">
        <v>7.7999999999999996E-3</v>
      </c>
    </row>
    <row r="25" spans="2:22" x14ac:dyDescent="0.55000000000000004">
      <c r="B25" s="2" t="s">
        <v>168</v>
      </c>
      <c r="D25" s="3">
        <v>0</v>
      </c>
      <c r="F25" s="3">
        <v>0</v>
      </c>
      <c r="H25" s="3">
        <v>0</v>
      </c>
      <c r="J25" s="3">
        <v>0</v>
      </c>
      <c r="L25" s="3">
        <v>1.89E-2</v>
      </c>
      <c r="N25" s="3">
        <v>26500000000</v>
      </c>
      <c r="P25" s="3">
        <v>26135566211</v>
      </c>
      <c r="R25" s="3">
        <v>364433789</v>
      </c>
      <c r="V25" s="140">
        <v>6.6E-3</v>
      </c>
    </row>
    <row r="26" spans="2:22" x14ac:dyDescent="0.55000000000000004">
      <c r="B26" s="2" t="s">
        <v>231</v>
      </c>
      <c r="D26" s="3">
        <v>92000</v>
      </c>
      <c r="F26" s="3">
        <v>2805765805</v>
      </c>
      <c r="H26" s="3">
        <v>2556803849</v>
      </c>
      <c r="J26" s="3">
        <v>248961956</v>
      </c>
      <c r="L26" s="3">
        <v>5.16E-2</v>
      </c>
      <c r="N26" s="3">
        <v>2805765805</v>
      </c>
      <c r="P26" s="3">
        <v>2556803849</v>
      </c>
      <c r="R26" s="3">
        <v>248961956</v>
      </c>
      <c r="V26" s="140">
        <v>5.1000000000000004E-3</v>
      </c>
    </row>
    <row r="27" spans="2:22" x14ac:dyDescent="0.55000000000000004">
      <c r="B27" s="2" t="s">
        <v>163</v>
      </c>
      <c r="D27" s="3">
        <v>0</v>
      </c>
      <c r="F27" s="3">
        <v>0</v>
      </c>
      <c r="H27" s="3">
        <v>0</v>
      </c>
      <c r="J27" s="3">
        <v>0</v>
      </c>
      <c r="L27" s="3">
        <v>3.6200000000000003E-2</v>
      </c>
      <c r="N27" s="3">
        <v>30203994182</v>
      </c>
      <c r="P27" s="3">
        <v>29965633036</v>
      </c>
      <c r="R27" s="3">
        <v>238361146</v>
      </c>
      <c r="V27" s="140">
        <v>4.1000000000000003E-3</v>
      </c>
    </row>
    <row r="28" spans="2:22" x14ac:dyDescent="0.55000000000000004">
      <c r="B28" s="2" t="s">
        <v>73</v>
      </c>
      <c r="D28" s="3">
        <v>0</v>
      </c>
      <c r="F28" s="3">
        <v>0</v>
      </c>
      <c r="H28" s="3">
        <v>0</v>
      </c>
      <c r="J28" s="3">
        <v>0</v>
      </c>
      <c r="L28" s="3">
        <v>0</v>
      </c>
      <c r="N28" s="3">
        <v>1621977684</v>
      </c>
      <c r="P28" s="3">
        <v>1389184875</v>
      </c>
      <c r="R28" s="3">
        <v>232792809</v>
      </c>
      <c r="V28" s="140">
        <v>2.7000000000000001E-3</v>
      </c>
    </row>
    <row r="29" spans="2:22" x14ac:dyDescent="0.55000000000000004">
      <c r="B29" s="2" t="s">
        <v>181</v>
      </c>
      <c r="D29" s="3">
        <v>35157</v>
      </c>
      <c r="F29" s="3">
        <v>1146637850</v>
      </c>
      <c r="H29" s="3">
        <v>633384023</v>
      </c>
      <c r="J29" s="3">
        <v>513253827</v>
      </c>
      <c r="L29" s="3">
        <v>1.8200000000000001E-2</v>
      </c>
      <c r="N29" s="3">
        <v>6208689309</v>
      </c>
      <c r="P29" s="3">
        <v>5999285492</v>
      </c>
      <c r="R29" s="3">
        <v>209403817</v>
      </c>
      <c r="V29" s="140">
        <v>1.6999999999999999E-3</v>
      </c>
    </row>
    <row r="30" spans="2:22" x14ac:dyDescent="0.55000000000000004">
      <c r="B30" s="2" t="s">
        <v>109</v>
      </c>
      <c r="D30" s="3">
        <v>0</v>
      </c>
      <c r="F30" s="3">
        <v>0</v>
      </c>
      <c r="H30" s="3">
        <v>0</v>
      </c>
      <c r="J30" s="3">
        <v>0</v>
      </c>
      <c r="L30" s="3">
        <v>3.3000000000000002E-2</v>
      </c>
      <c r="N30" s="3">
        <v>9659583212</v>
      </c>
      <c r="P30" s="3">
        <v>9465482847</v>
      </c>
      <c r="R30" s="3">
        <v>194100365</v>
      </c>
      <c r="V30" s="140">
        <v>1.4E-3</v>
      </c>
    </row>
    <row r="31" spans="2:22" x14ac:dyDescent="0.55000000000000004">
      <c r="B31" s="2" t="s">
        <v>167</v>
      </c>
      <c r="D31" s="3">
        <v>0</v>
      </c>
      <c r="F31" s="3">
        <v>0</v>
      </c>
      <c r="H31" s="3">
        <v>0</v>
      </c>
      <c r="J31" s="3">
        <v>0</v>
      </c>
      <c r="L31" s="3">
        <v>5.7999999999999996E-3</v>
      </c>
      <c r="N31" s="3">
        <v>31050382108</v>
      </c>
      <c r="P31" s="3">
        <v>30921958583</v>
      </c>
      <c r="R31" s="3">
        <v>128423525</v>
      </c>
      <c r="V31" s="140">
        <v>6.9999999999999999E-4</v>
      </c>
    </row>
    <row r="32" spans="2:22" x14ac:dyDescent="0.55000000000000004">
      <c r="B32" s="2" t="s">
        <v>104</v>
      </c>
      <c r="D32" s="3">
        <v>0</v>
      </c>
      <c r="F32" s="3">
        <v>0</v>
      </c>
      <c r="H32" s="3">
        <v>0</v>
      </c>
      <c r="J32" s="3">
        <v>0</v>
      </c>
      <c r="L32" s="3">
        <v>2.0000000000000001E-4</v>
      </c>
      <c r="N32" s="3">
        <v>957745383</v>
      </c>
      <c r="P32" s="3">
        <v>910898046</v>
      </c>
      <c r="R32" s="3">
        <v>46847337</v>
      </c>
      <c r="V32" s="140">
        <v>0</v>
      </c>
    </row>
    <row r="33" spans="2:22" x14ac:dyDescent="0.55000000000000004">
      <c r="B33" s="2" t="s">
        <v>234</v>
      </c>
      <c r="D33" s="3">
        <v>200</v>
      </c>
      <c r="F33" s="3">
        <v>114059324</v>
      </c>
      <c r="H33" s="3">
        <v>110703146</v>
      </c>
      <c r="J33" s="3">
        <v>3356178</v>
      </c>
      <c r="L33" s="3">
        <v>0</v>
      </c>
      <c r="N33" s="3">
        <v>788936984</v>
      </c>
      <c r="P33" s="3">
        <v>774922021</v>
      </c>
      <c r="R33" s="3">
        <v>14014963</v>
      </c>
      <c r="V33" s="140">
        <v>0</v>
      </c>
    </row>
    <row r="34" spans="2:22" x14ac:dyDescent="0.55000000000000004">
      <c r="B34" s="2" t="s">
        <v>169</v>
      </c>
      <c r="D34" s="3">
        <v>0</v>
      </c>
      <c r="F34" s="3">
        <v>0</v>
      </c>
      <c r="H34" s="3">
        <v>0</v>
      </c>
      <c r="J34" s="3">
        <v>0</v>
      </c>
      <c r="L34" s="3">
        <v>0</v>
      </c>
      <c r="N34" s="3">
        <v>798302181</v>
      </c>
      <c r="P34" s="3">
        <v>787708742</v>
      </c>
      <c r="R34" s="3">
        <v>10593439</v>
      </c>
      <c r="V34" s="140">
        <v>0</v>
      </c>
    </row>
    <row r="35" spans="2:22" x14ac:dyDescent="0.55000000000000004">
      <c r="B35" s="2" t="s">
        <v>166</v>
      </c>
      <c r="D35" s="3">
        <v>0</v>
      </c>
      <c r="F35" s="3">
        <v>0</v>
      </c>
      <c r="H35" s="3">
        <v>0</v>
      </c>
      <c r="J35" s="3">
        <v>0</v>
      </c>
      <c r="L35" s="3">
        <v>0</v>
      </c>
      <c r="N35" s="3">
        <v>2880677783</v>
      </c>
      <c r="P35" s="3">
        <v>2872570558</v>
      </c>
      <c r="R35" s="3">
        <v>8107225</v>
      </c>
      <c r="V35" s="140">
        <v>0</v>
      </c>
    </row>
    <row r="36" spans="2:22" x14ac:dyDescent="0.55000000000000004">
      <c r="B36" s="2" t="s">
        <v>188</v>
      </c>
      <c r="D36" s="3">
        <v>0</v>
      </c>
      <c r="F36" s="3">
        <v>0</v>
      </c>
      <c r="H36" s="3">
        <v>0</v>
      </c>
      <c r="J36" s="3">
        <v>0</v>
      </c>
      <c r="L36" s="3">
        <v>1E-4</v>
      </c>
      <c r="N36" s="3">
        <v>572098290</v>
      </c>
      <c r="P36" s="3">
        <v>568609036</v>
      </c>
      <c r="R36" s="3">
        <v>3489254</v>
      </c>
      <c r="V36" s="140">
        <v>-1E-4</v>
      </c>
    </row>
    <row r="37" spans="2:22" x14ac:dyDescent="0.55000000000000004">
      <c r="B37" s="2" t="s">
        <v>214</v>
      </c>
      <c r="D37" s="3">
        <v>0</v>
      </c>
      <c r="F37" s="3">
        <v>0</v>
      </c>
      <c r="H37" s="3">
        <v>0</v>
      </c>
      <c r="J37" s="3">
        <v>0</v>
      </c>
      <c r="L37" s="3">
        <v>-9.1000000000000004E-3</v>
      </c>
      <c r="N37" s="3">
        <v>2977460238</v>
      </c>
      <c r="P37" s="3">
        <v>2976139322</v>
      </c>
      <c r="R37" s="3">
        <v>1320916</v>
      </c>
      <c r="V37" s="140">
        <v>-1E-3</v>
      </c>
    </row>
    <row r="38" spans="2:22" x14ac:dyDescent="0.55000000000000004">
      <c r="B38" s="2" t="s">
        <v>230</v>
      </c>
      <c r="D38" s="3">
        <v>0</v>
      </c>
      <c r="F38" s="3">
        <v>0</v>
      </c>
      <c r="H38" s="3">
        <v>0</v>
      </c>
      <c r="J38" s="3">
        <v>0</v>
      </c>
      <c r="L38" s="3">
        <v>0</v>
      </c>
      <c r="N38" s="3">
        <v>694768</v>
      </c>
      <c r="P38" s="3">
        <v>695219</v>
      </c>
      <c r="R38" s="3">
        <v>-451</v>
      </c>
      <c r="V38" s="140">
        <v>-2.8E-3</v>
      </c>
    </row>
    <row r="39" spans="2:22" x14ac:dyDescent="0.55000000000000004">
      <c r="B39" s="2" t="s">
        <v>170</v>
      </c>
      <c r="D39" s="3">
        <v>0</v>
      </c>
      <c r="F39" s="3">
        <v>0</v>
      </c>
      <c r="H39" s="3">
        <v>0</v>
      </c>
      <c r="J39" s="3">
        <v>0</v>
      </c>
      <c r="L39" s="3">
        <v>0</v>
      </c>
      <c r="N39" s="3">
        <v>2819988786</v>
      </c>
      <c r="P39" s="3">
        <v>2821011214</v>
      </c>
      <c r="R39" s="3">
        <v>-1022428</v>
      </c>
      <c r="V39" s="140">
        <v>-6.1000000000000004E-3</v>
      </c>
    </row>
    <row r="40" spans="2:22" x14ac:dyDescent="0.55000000000000004">
      <c r="B40" s="2" t="s">
        <v>233</v>
      </c>
      <c r="D40" s="3">
        <v>0</v>
      </c>
      <c r="F40" s="3">
        <v>0</v>
      </c>
      <c r="H40" s="3">
        <v>0</v>
      </c>
      <c r="J40" s="3">
        <v>0</v>
      </c>
      <c r="L40" s="3">
        <v>50000</v>
      </c>
      <c r="N40" s="3">
        <v>330521630</v>
      </c>
      <c r="P40" s="3">
        <v>334303265</v>
      </c>
      <c r="R40" s="3">
        <v>-3781635</v>
      </c>
    </row>
    <row r="41" spans="2:22" x14ac:dyDescent="0.55000000000000004">
      <c r="B41" s="2" t="s">
        <v>13</v>
      </c>
      <c r="D41" s="3">
        <v>0</v>
      </c>
      <c r="F41" s="3">
        <v>0</v>
      </c>
      <c r="H41" s="3">
        <v>0</v>
      </c>
      <c r="J41" s="3">
        <v>0</v>
      </c>
      <c r="L41" s="3">
        <f>SUM(L10:L39)</f>
        <v>1.5336999999999998</v>
      </c>
      <c r="N41" s="3">
        <v>232806515</v>
      </c>
      <c r="P41" s="3">
        <v>238174378</v>
      </c>
      <c r="R41" s="3">
        <v>-5367863</v>
      </c>
      <c r="V41" s="2">
        <f>SUM(V10:V39)</f>
        <v>0.38229999999999997</v>
      </c>
    </row>
    <row r="42" spans="2:22" x14ac:dyDescent="0.55000000000000004">
      <c r="B42" s="2" t="s">
        <v>191</v>
      </c>
      <c r="D42" s="3">
        <v>0</v>
      </c>
      <c r="F42" s="3">
        <v>0</v>
      </c>
      <c r="H42" s="3">
        <v>0</v>
      </c>
      <c r="J42" s="3">
        <v>0</v>
      </c>
      <c r="L42" s="3">
        <v>25000</v>
      </c>
      <c r="N42" s="3">
        <v>23732947625</v>
      </c>
      <c r="P42" s="3">
        <v>23754304687</v>
      </c>
      <c r="R42" s="3">
        <v>-21357062</v>
      </c>
    </row>
    <row r="43" spans="2:22" x14ac:dyDescent="0.55000000000000004">
      <c r="B43" s="2" t="s">
        <v>185</v>
      </c>
      <c r="D43" s="3">
        <v>0</v>
      </c>
      <c r="F43" s="3">
        <v>0</v>
      </c>
      <c r="H43" s="3">
        <v>0</v>
      </c>
      <c r="J43" s="3">
        <v>0</v>
      </c>
      <c r="L43" s="3">
        <v>6400</v>
      </c>
      <c r="N43" s="3">
        <v>6014909603</v>
      </c>
      <c r="P43" s="3">
        <v>6097515789</v>
      </c>
      <c r="R43" s="3">
        <v>-82606186</v>
      </c>
    </row>
    <row r="44" spans="2:22" x14ac:dyDescent="0.55000000000000004">
      <c r="B44" s="2" t="s">
        <v>189</v>
      </c>
      <c r="D44" s="3">
        <v>0</v>
      </c>
      <c r="F44" s="3">
        <v>0</v>
      </c>
      <c r="H44" s="3">
        <v>0</v>
      </c>
      <c r="J44" s="3">
        <v>0</v>
      </c>
      <c r="L44" s="3">
        <v>30000</v>
      </c>
      <c r="N44" s="3">
        <v>29184709316</v>
      </c>
      <c r="P44" s="3">
        <v>29377200000</v>
      </c>
      <c r="R44" s="3">
        <v>-192490684</v>
      </c>
    </row>
    <row r="45" spans="2:22" x14ac:dyDescent="0.55000000000000004">
      <c r="B45" s="2" t="s">
        <v>180</v>
      </c>
      <c r="D45" s="3">
        <v>0</v>
      </c>
      <c r="F45" s="3">
        <v>0</v>
      </c>
      <c r="H45" s="3">
        <v>0</v>
      </c>
      <c r="J45" s="3">
        <v>0</v>
      </c>
      <c r="L45" s="3">
        <v>648888</v>
      </c>
      <c r="N45" s="3">
        <v>4649013689</v>
      </c>
      <c r="P45" s="3">
        <v>4964031385</v>
      </c>
      <c r="R45" s="3">
        <v>-315017696</v>
      </c>
    </row>
    <row r="46" spans="2:22" x14ac:dyDescent="0.55000000000000004">
      <c r="B46" s="2" t="s">
        <v>178</v>
      </c>
      <c r="D46" s="3">
        <v>0</v>
      </c>
      <c r="F46" s="3">
        <v>0</v>
      </c>
      <c r="H46" s="3">
        <v>0</v>
      </c>
      <c r="J46" s="3">
        <v>0</v>
      </c>
      <c r="L46" s="3">
        <v>327366</v>
      </c>
      <c r="N46" s="3">
        <v>6504074496</v>
      </c>
      <c r="P46" s="3">
        <v>7041386785</v>
      </c>
      <c r="R46" s="3">
        <v>-537312289</v>
      </c>
    </row>
    <row r="47" spans="2:22" x14ac:dyDescent="0.55000000000000004">
      <c r="B47" s="2" t="s">
        <v>110</v>
      </c>
      <c r="D47" s="3">
        <v>0</v>
      </c>
      <c r="F47" s="3">
        <v>0</v>
      </c>
      <c r="H47" s="3">
        <v>0</v>
      </c>
      <c r="J47" s="3">
        <v>0</v>
      </c>
      <c r="L47" s="3">
        <v>100000</v>
      </c>
      <c r="N47" s="3">
        <v>96338599479</v>
      </c>
      <c r="P47" s="3">
        <v>96882436880</v>
      </c>
      <c r="R47" s="3">
        <v>-543837401</v>
      </c>
    </row>
    <row r="48" spans="2:22" x14ac:dyDescent="0.55000000000000004">
      <c r="B48" s="2" t="s">
        <v>179</v>
      </c>
      <c r="D48" s="3">
        <v>0</v>
      </c>
      <c r="F48" s="3">
        <v>0</v>
      </c>
      <c r="H48" s="3">
        <v>0</v>
      </c>
      <c r="J48" s="3">
        <v>0</v>
      </c>
      <c r="L48" s="3">
        <v>71566</v>
      </c>
      <c r="N48" s="3">
        <v>3192063912</v>
      </c>
      <c r="P48" s="3">
        <v>3933925201</v>
      </c>
      <c r="R48" s="3">
        <v>-741861289</v>
      </c>
    </row>
    <row r="49" spans="2:18" x14ac:dyDescent="0.55000000000000004">
      <c r="B49" s="2" t="s">
        <v>17</v>
      </c>
      <c r="D49" s="3">
        <v>0</v>
      </c>
      <c r="F49" s="3">
        <v>0</v>
      </c>
      <c r="H49" s="3">
        <v>0</v>
      </c>
      <c r="J49" s="3">
        <v>0</v>
      </c>
      <c r="L49" s="3">
        <v>1856409</v>
      </c>
      <c r="N49" s="3">
        <v>7971969779</v>
      </c>
      <c r="P49" s="3">
        <v>11160688681</v>
      </c>
      <c r="R49" s="3">
        <v>-3188718902</v>
      </c>
    </row>
    <row r="50" spans="2:18" x14ac:dyDescent="0.55000000000000004">
      <c r="D50" s="3"/>
      <c r="F50" s="3"/>
      <c r="H50" s="3"/>
      <c r="J50" s="3"/>
      <c r="L50" s="3"/>
      <c r="N50" s="3"/>
      <c r="P50" s="3"/>
      <c r="R50" s="3"/>
    </row>
    <row r="51" spans="2:18" ht="21.75" thickBot="1" x14ac:dyDescent="0.6">
      <c r="B51" s="32" t="s">
        <v>89</v>
      </c>
      <c r="D51" s="10">
        <f t="shared" ref="D51:Q51" si="0">SUM(D10:D49)</f>
        <v>850207</v>
      </c>
      <c r="E51" s="10">
        <f t="shared" si="0"/>
        <v>0</v>
      </c>
      <c r="F51" s="10">
        <f t="shared" si="0"/>
        <v>33806807345</v>
      </c>
      <c r="G51" s="10">
        <f t="shared" si="0"/>
        <v>0</v>
      </c>
      <c r="H51" s="10">
        <f t="shared" si="0"/>
        <v>28640047051</v>
      </c>
      <c r="I51" s="10">
        <f t="shared" si="0"/>
        <v>0</v>
      </c>
      <c r="J51" s="10">
        <f t="shared" si="0"/>
        <v>5166760294</v>
      </c>
      <c r="K51" s="10">
        <f t="shared" si="0"/>
        <v>0</v>
      </c>
      <c r="L51" s="10">
        <f t="shared" si="0"/>
        <v>3115632.0674000001</v>
      </c>
      <c r="M51" s="10">
        <f t="shared" si="0"/>
        <v>0</v>
      </c>
      <c r="N51" s="10">
        <f t="shared" si="0"/>
        <v>660963434607</v>
      </c>
      <c r="O51" s="10">
        <f t="shared" si="0"/>
        <v>0</v>
      </c>
      <c r="P51" s="10">
        <f t="shared" si="0"/>
        <v>637308223903</v>
      </c>
      <c r="Q51" s="10">
        <f t="shared" si="0"/>
        <v>0</v>
      </c>
      <c r="R51" s="10">
        <f>SUM(R10:R49)</f>
        <v>23655210704</v>
      </c>
    </row>
    <row r="52" spans="2:18" ht="21.75" thickTop="1" x14ac:dyDescent="0.55000000000000004"/>
    <row r="53" spans="2:18" ht="26.25" x14ac:dyDescent="0.65">
      <c r="J53" s="27">
        <v>13</v>
      </c>
    </row>
  </sheetData>
  <sortState xmlns:xlrd2="http://schemas.microsoft.com/office/spreadsheetml/2017/richdata2" ref="B10:R49">
    <sortCondition descending="1" ref="R10:R49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1"/>
  <sheetViews>
    <sheetView rightToLeft="1" topLeftCell="C5" zoomScale="110" zoomScaleNormal="110" workbookViewId="0">
      <selection activeCell="Y37" sqref="Y37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1" t="s">
        <v>130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7"/>
      <c r="R2" s="17"/>
      <c r="S2" s="17"/>
      <c r="T2" s="17"/>
      <c r="U2" s="17"/>
    </row>
    <row r="3" spans="2:28" ht="30" x14ac:dyDescent="0.6">
      <c r="B3" s="151" t="s">
        <v>52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7"/>
      <c r="R3" s="17"/>
    </row>
    <row r="4" spans="2:28" ht="30" x14ac:dyDescent="0.6">
      <c r="B4" s="151" t="s">
        <v>247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127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52" t="s">
        <v>56</v>
      </c>
      <c r="D7" s="153" t="s">
        <v>54</v>
      </c>
      <c r="E7" s="153" t="s">
        <v>54</v>
      </c>
      <c r="F7" s="153" t="s">
        <v>54</v>
      </c>
      <c r="G7" s="153" t="s">
        <v>54</v>
      </c>
      <c r="H7" s="153" t="s">
        <v>54</v>
      </c>
      <c r="I7" s="153" t="s">
        <v>54</v>
      </c>
      <c r="J7" s="153" t="s">
        <v>54</v>
      </c>
      <c r="L7" s="153" t="s">
        <v>55</v>
      </c>
      <c r="M7" s="153" t="s">
        <v>55</v>
      </c>
      <c r="N7" s="153" t="s">
        <v>55</v>
      </c>
      <c r="O7" s="153" t="s">
        <v>55</v>
      </c>
      <c r="P7" s="153" t="s">
        <v>55</v>
      </c>
      <c r="Q7" s="153" t="s">
        <v>55</v>
      </c>
      <c r="R7" s="153" t="s">
        <v>55</v>
      </c>
    </row>
    <row r="8" spans="2:28" s="51" customFormat="1" ht="48" customHeight="1" x14ac:dyDescent="0.75">
      <c r="B8" s="152" t="s">
        <v>56</v>
      </c>
      <c r="D8" s="194" t="s">
        <v>78</v>
      </c>
      <c r="E8" s="52"/>
      <c r="F8" s="194" t="s">
        <v>75</v>
      </c>
      <c r="G8" s="52"/>
      <c r="H8" s="194" t="s">
        <v>76</v>
      </c>
      <c r="I8" s="52"/>
      <c r="J8" s="194" t="s">
        <v>79</v>
      </c>
      <c r="L8" s="194" t="s">
        <v>78</v>
      </c>
      <c r="M8" s="52"/>
      <c r="N8" s="194" t="s">
        <v>75</v>
      </c>
      <c r="O8" s="52"/>
      <c r="P8" s="194" t="s">
        <v>76</v>
      </c>
      <c r="Q8" s="52"/>
      <c r="R8" s="194" t="s">
        <v>79</v>
      </c>
    </row>
    <row r="9" spans="2:28" ht="21.75" x14ac:dyDescent="0.6">
      <c r="B9" s="45" t="s">
        <v>110</v>
      </c>
      <c r="C9" s="4"/>
      <c r="D9" s="95">
        <v>120707118</v>
      </c>
      <c r="E9" s="6"/>
      <c r="F9" s="95">
        <v>-319942000</v>
      </c>
      <c r="G9" s="6"/>
      <c r="H9" s="95">
        <v>0</v>
      </c>
      <c r="I9" s="6"/>
      <c r="J9" s="95">
        <v>-199234882</v>
      </c>
      <c r="K9" s="6"/>
      <c r="L9" s="95">
        <v>11802003239</v>
      </c>
      <c r="M9" s="6"/>
      <c r="N9" s="95">
        <v>-151972445</v>
      </c>
      <c r="O9" s="6"/>
      <c r="P9" s="95">
        <v>-543837401</v>
      </c>
      <c r="Q9" s="4"/>
      <c r="R9" s="95">
        <v>11106193393</v>
      </c>
    </row>
    <row r="10" spans="2:28" ht="21.75" x14ac:dyDescent="0.6">
      <c r="B10" s="4" t="s">
        <v>185</v>
      </c>
      <c r="C10" s="4"/>
      <c r="D10" s="96">
        <v>594251954</v>
      </c>
      <c r="E10" s="6"/>
      <c r="F10" s="96">
        <v>-3451774251</v>
      </c>
      <c r="G10" s="6"/>
      <c r="H10" s="96">
        <v>0</v>
      </c>
      <c r="I10" s="6"/>
      <c r="J10" s="96">
        <v>-2857522297</v>
      </c>
      <c r="K10" s="6"/>
      <c r="L10" s="96">
        <v>0</v>
      </c>
      <c r="M10" s="6"/>
      <c r="N10" s="96">
        <v>-2585114154</v>
      </c>
      <c r="O10" s="6"/>
      <c r="P10" s="96">
        <v>-82606186</v>
      </c>
      <c r="Q10" s="4"/>
      <c r="R10" s="96">
        <v>3803593367</v>
      </c>
      <c r="V10" s="146">
        <v>6.5500000000000003E-2</v>
      </c>
    </row>
    <row r="11" spans="2:28" ht="21.75" x14ac:dyDescent="0.6">
      <c r="B11" s="4" t="s">
        <v>189</v>
      </c>
      <c r="C11" s="4"/>
      <c r="D11" s="96">
        <v>8675212</v>
      </c>
      <c r="E11" s="6"/>
      <c r="F11" s="96">
        <v>1115797</v>
      </c>
      <c r="G11" s="6"/>
      <c r="H11" s="96">
        <v>0</v>
      </c>
      <c r="I11" s="6"/>
      <c r="J11" s="96">
        <v>9791009</v>
      </c>
      <c r="K11" s="6"/>
      <c r="L11" s="96">
        <v>0</v>
      </c>
      <c r="M11" s="6"/>
      <c r="N11" s="96">
        <v>4344700</v>
      </c>
      <c r="O11" s="6"/>
      <c r="P11" s="96">
        <v>-192490684</v>
      </c>
      <c r="Q11" s="4"/>
      <c r="R11" s="96">
        <v>3145741982</v>
      </c>
      <c r="V11" s="146">
        <v>5.4600000000000003E-2</v>
      </c>
    </row>
    <row r="12" spans="2:28" ht="21.75" x14ac:dyDescent="0.6">
      <c r="B12" s="4" t="s">
        <v>107</v>
      </c>
      <c r="C12" s="4"/>
      <c r="D12" s="96">
        <v>0</v>
      </c>
      <c r="E12" s="6"/>
      <c r="F12" s="96">
        <v>56303718</v>
      </c>
      <c r="G12" s="6"/>
      <c r="H12" s="96">
        <v>145910827</v>
      </c>
      <c r="I12" s="6"/>
      <c r="J12" s="96">
        <v>202214545</v>
      </c>
      <c r="K12" s="6"/>
      <c r="L12" s="96">
        <v>0</v>
      </c>
      <c r="M12" s="6"/>
      <c r="N12" s="96">
        <v>391732970</v>
      </c>
      <c r="O12" s="6"/>
      <c r="P12" s="96">
        <v>1901203492</v>
      </c>
      <c r="Q12" s="4"/>
      <c r="R12" s="96">
        <v>2292936462</v>
      </c>
      <c r="V12" s="146">
        <v>5.3400000000000003E-2</v>
      </c>
    </row>
    <row r="13" spans="2:28" ht="21.75" x14ac:dyDescent="0.6">
      <c r="B13" s="4" t="s">
        <v>106</v>
      </c>
      <c r="C13" s="4"/>
      <c r="D13" s="96">
        <v>0</v>
      </c>
      <c r="E13" s="6"/>
      <c r="F13" s="96">
        <v>0</v>
      </c>
      <c r="G13" s="6"/>
      <c r="H13" s="96">
        <v>0</v>
      </c>
      <c r="I13" s="6"/>
      <c r="J13" s="96">
        <v>0</v>
      </c>
      <c r="K13" s="6"/>
      <c r="L13" s="96">
        <v>0.3836</v>
      </c>
      <c r="M13" s="6"/>
      <c r="N13" s="96">
        <v>0</v>
      </c>
      <c r="O13" s="6"/>
      <c r="P13" s="96">
        <v>1985569493</v>
      </c>
      <c r="Q13" s="4"/>
      <c r="R13" s="96">
        <v>1985569493</v>
      </c>
      <c r="V13" s="146">
        <v>4.36E-2</v>
      </c>
    </row>
    <row r="14" spans="2:28" ht="21.75" x14ac:dyDescent="0.6">
      <c r="B14" s="4" t="s">
        <v>104</v>
      </c>
      <c r="C14" s="4"/>
      <c r="D14" s="96">
        <v>0</v>
      </c>
      <c r="E14" s="6"/>
      <c r="F14" s="96">
        <v>345982359</v>
      </c>
      <c r="G14" s="6"/>
      <c r="H14" s="96">
        <v>0</v>
      </c>
      <c r="I14" s="6"/>
      <c r="J14" s="96">
        <v>345982359</v>
      </c>
      <c r="K14" s="6"/>
      <c r="L14" s="96">
        <v>0</v>
      </c>
      <c r="M14" s="6"/>
      <c r="N14" s="96">
        <v>1399056751</v>
      </c>
      <c r="O14" s="6"/>
      <c r="P14" s="96">
        <v>46847337</v>
      </c>
      <c r="Q14" s="4"/>
      <c r="R14" s="96">
        <v>1445904088</v>
      </c>
      <c r="V14" s="146">
        <v>2.8000000000000001E-2</v>
      </c>
    </row>
    <row r="15" spans="2:28" ht="21.75" x14ac:dyDescent="0.6">
      <c r="B15" s="4" t="s">
        <v>131</v>
      </c>
      <c r="C15" s="4"/>
      <c r="D15" s="96">
        <v>0</v>
      </c>
      <c r="E15" s="6"/>
      <c r="F15" s="96">
        <v>0</v>
      </c>
      <c r="G15" s="6"/>
      <c r="H15" s="96">
        <v>0</v>
      </c>
      <c r="I15" s="6"/>
      <c r="J15" s="96">
        <v>0</v>
      </c>
      <c r="K15" s="6"/>
      <c r="L15" s="96">
        <v>0.25369999999999998</v>
      </c>
      <c r="M15" s="6"/>
      <c r="N15" s="96">
        <v>0</v>
      </c>
      <c r="O15" s="6"/>
      <c r="P15" s="96">
        <v>851018948</v>
      </c>
      <c r="Q15" s="4"/>
      <c r="R15" s="96">
        <v>851018948</v>
      </c>
      <c r="V15" s="146">
        <v>2.2200000000000001E-2</v>
      </c>
    </row>
    <row r="16" spans="2:28" ht="21.75" x14ac:dyDescent="0.6">
      <c r="B16" s="4" t="s">
        <v>198</v>
      </c>
      <c r="C16" s="4"/>
      <c r="D16" s="96">
        <v>96239004</v>
      </c>
      <c r="E16" s="6"/>
      <c r="F16" s="96">
        <v>-430985869</v>
      </c>
      <c r="G16" s="6"/>
      <c r="H16" s="96">
        <v>0</v>
      </c>
      <c r="I16" s="6"/>
      <c r="J16" s="96">
        <v>-334746865</v>
      </c>
      <c r="K16" s="6"/>
      <c r="L16" s="96">
        <v>0</v>
      </c>
      <c r="M16" s="6"/>
      <c r="N16" s="96">
        <v>-294001852</v>
      </c>
      <c r="O16" s="6"/>
      <c r="P16" s="96">
        <v>0</v>
      </c>
      <c r="Q16" s="4"/>
      <c r="R16" s="96">
        <v>607394197</v>
      </c>
      <c r="V16" s="146">
        <v>1.9199999999999998E-2</v>
      </c>
    </row>
    <row r="17" spans="2:22" ht="21.75" x14ac:dyDescent="0.6">
      <c r="B17" s="4" t="s">
        <v>103</v>
      </c>
      <c r="C17" s="4"/>
      <c r="D17" s="96">
        <v>0</v>
      </c>
      <c r="E17" s="6"/>
      <c r="F17" s="96">
        <v>0</v>
      </c>
      <c r="G17" s="6"/>
      <c r="H17" s="96">
        <v>0</v>
      </c>
      <c r="I17" s="6"/>
      <c r="J17" s="96">
        <v>0</v>
      </c>
      <c r="K17" s="6"/>
      <c r="L17" s="96">
        <v>0.2044</v>
      </c>
      <c r="M17" s="6"/>
      <c r="N17" s="96">
        <v>0</v>
      </c>
      <c r="O17" s="6"/>
      <c r="P17" s="96">
        <v>595772422</v>
      </c>
      <c r="Q17" s="4"/>
      <c r="R17" s="96">
        <v>595772422</v>
      </c>
      <c r="V17" s="146">
        <v>1.38E-2</v>
      </c>
    </row>
    <row r="18" spans="2:22" ht="21.75" x14ac:dyDescent="0.6">
      <c r="B18" s="4" t="s">
        <v>164</v>
      </c>
      <c r="C18" s="4"/>
      <c r="D18" s="96">
        <v>0</v>
      </c>
      <c r="E18" s="6"/>
      <c r="F18" s="96">
        <v>0</v>
      </c>
      <c r="G18" s="6"/>
      <c r="H18" s="96">
        <v>0</v>
      </c>
      <c r="I18" s="6"/>
      <c r="J18" s="96">
        <v>0</v>
      </c>
      <c r="K18" s="6"/>
      <c r="L18" s="96">
        <v>0.11650000000000001</v>
      </c>
      <c r="M18" s="6"/>
      <c r="N18" s="96">
        <v>0</v>
      </c>
      <c r="O18" s="6"/>
      <c r="P18" s="96">
        <v>592717081</v>
      </c>
      <c r="Q18" s="4"/>
      <c r="R18" s="96">
        <v>592717081</v>
      </c>
      <c r="V18" s="146">
        <v>1.32E-2</v>
      </c>
    </row>
    <row r="19" spans="2:22" ht="21.75" x14ac:dyDescent="0.6">
      <c r="B19" s="4" t="s">
        <v>162</v>
      </c>
      <c r="C19" s="4"/>
      <c r="D19" s="96">
        <v>0</v>
      </c>
      <c r="E19" s="6"/>
      <c r="F19" s="96">
        <v>0</v>
      </c>
      <c r="G19" s="6"/>
      <c r="H19" s="96">
        <v>40858426</v>
      </c>
      <c r="I19" s="6"/>
      <c r="J19" s="96">
        <v>40858426</v>
      </c>
      <c r="K19" s="6"/>
      <c r="L19" s="96">
        <v>0</v>
      </c>
      <c r="M19" s="6"/>
      <c r="N19" s="96">
        <v>0</v>
      </c>
      <c r="O19" s="6"/>
      <c r="P19" s="96">
        <v>379768972</v>
      </c>
      <c r="Q19" s="4"/>
      <c r="R19" s="96">
        <v>379768972</v>
      </c>
      <c r="V19" s="146">
        <v>1.21E-2</v>
      </c>
    </row>
    <row r="20" spans="2:22" ht="21.75" x14ac:dyDescent="0.6">
      <c r="B20" s="4" t="s">
        <v>168</v>
      </c>
      <c r="C20" s="4"/>
      <c r="D20" s="96">
        <v>0</v>
      </c>
      <c r="E20" s="6"/>
      <c r="F20" s="96">
        <v>0</v>
      </c>
      <c r="G20" s="6"/>
      <c r="H20" s="96">
        <v>0</v>
      </c>
      <c r="I20" s="6"/>
      <c r="J20" s="96">
        <v>0</v>
      </c>
      <c r="K20" s="6"/>
      <c r="L20" s="96">
        <v>6.3700000000000007E-2</v>
      </c>
      <c r="M20" s="6"/>
      <c r="N20" s="96">
        <v>0</v>
      </c>
      <c r="O20" s="6"/>
      <c r="P20" s="96">
        <v>364433789</v>
      </c>
      <c r="Q20" s="4"/>
      <c r="R20" s="96">
        <v>364433789</v>
      </c>
      <c r="V20" s="146">
        <v>1.14E-2</v>
      </c>
    </row>
    <row r="21" spans="2:22" ht="21.75" x14ac:dyDescent="0.6">
      <c r="B21" s="4" t="s">
        <v>237</v>
      </c>
      <c r="C21" s="4"/>
      <c r="D21" s="96">
        <v>0</v>
      </c>
      <c r="E21" s="6"/>
      <c r="F21" s="96">
        <v>105191016</v>
      </c>
      <c r="G21" s="6"/>
      <c r="H21" s="96">
        <v>0</v>
      </c>
      <c r="I21" s="6"/>
      <c r="J21" s="96">
        <v>105191016</v>
      </c>
      <c r="K21" s="6"/>
      <c r="L21" s="96">
        <v>0</v>
      </c>
      <c r="M21" s="6"/>
      <c r="N21" s="96">
        <v>266722946</v>
      </c>
      <c r="O21" s="6"/>
      <c r="P21" s="96">
        <v>0</v>
      </c>
      <c r="Q21" s="4"/>
      <c r="R21" s="96">
        <v>266722946</v>
      </c>
      <c r="V21" s="146">
        <v>8.8999999999999999E-3</v>
      </c>
    </row>
    <row r="22" spans="2:22" ht="21.75" x14ac:dyDescent="0.6">
      <c r="B22" s="4" t="s">
        <v>163</v>
      </c>
      <c r="C22" s="4"/>
      <c r="D22" s="96">
        <v>0</v>
      </c>
      <c r="E22" s="6"/>
      <c r="F22" s="96">
        <v>0</v>
      </c>
      <c r="G22" s="6"/>
      <c r="H22" s="96">
        <v>0</v>
      </c>
      <c r="I22" s="6"/>
      <c r="J22" s="96">
        <v>0</v>
      </c>
      <c r="K22" s="6"/>
      <c r="L22" s="96">
        <v>0.13189999999999999</v>
      </c>
      <c r="M22" s="6"/>
      <c r="N22" s="96">
        <v>0</v>
      </c>
      <c r="O22" s="6"/>
      <c r="P22" s="96">
        <v>238361146</v>
      </c>
      <c r="Q22" s="4"/>
      <c r="R22" s="96">
        <v>238361146</v>
      </c>
      <c r="V22" s="146">
        <v>8.3999999999999995E-3</v>
      </c>
    </row>
    <row r="23" spans="2:22" ht="21.75" x14ac:dyDescent="0.6">
      <c r="B23" s="4" t="s">
        <v>109</v>
      </c>
      <c r="C23" s="4"/>
      <c r="D23" s="96">
        <v>0</v>
      </c>
      <c r="E23" s="6"/>
      <c r="F23" s="96">
        <v>30191076</v>
      </c>
      <c r="G23" s="6"/>
      <c r="H23" s="96">
        <v>0</v>
      </c>
      <c r="I23" s="6"/>
      <c r="J23" s="96">
        <v>30191076</v>
      </c>
      <c r="K23" s="6"/>
      <c r="L23" s="96">
        <v>3.9899999999999998E-2</v>
      </c>
      <c r="M23" s="6"/>
      <c r="N23" s="96">
        <v>30191076</v>
      </c>
      <c r="O23" s="6"/>
      <c r="P23" s="96">
        <v>194100365</v>
      </c>
      <c r="Q23" s="4"/>
      <c r="R23" s="96">
        <v>224291441</v>
      </c>
      <c r="V23" s="146">
        <v>7.9000000000000008E-3</v>
      </c>
    </row>
    <row r="24" spans="2:22" ht="21.75" x14ac:dyDescent="0.6">
      <c r="B24" s="4" t="s">
        <v>240</v>
      </c>
      <c r="C24" s="4"/>
      <c r="D24" s="96">
        <v>0</v>
      </c>
      <c r="E24" s="6"/>
      <c r="F24" s="96">
        <v>90558584</v>
      </c>
      <c r="G24" s="6"/>
      <c r="H24" s="96">
        <v>0</v>
      </c>
      <c r="I24" s="6"/>
      <c r="J24" s="96">
        <v>90558584</v>
      </c>
      <c r="K24" s="6"/>
      <c r="L24" s="96">
        <v>0.18509999999999999</v>
      </c>
      <c r="M24" s="6"/>
      <c r="N24" s="96">
        <v>176679588</v>
      </c>
      <c r="O24" s="6"/>
      <c r="P24" s="96">
        <v>0</v>
      </c>
      <c r="Q24" s="4"/>
      <c r="R24" s="96">
        <v>176679588</v>
      </c>
      <c r="V24" s="146">
        <v>7.7999999999999996E-3</v>
      </c>
    </row>
    <row r="25" spans="2:22" ht="21.75" x14ac:dyDescent="0.6">
      <c r="B25" s="4" t="s">
        <v>170</v>
      </c>
      <c r="C25" s="4"/>
      <c r="D25" s="96">
        <v>0</v>
      </c>
      <c r="E25" s="6"/>
      <c r="F25" s="96">
        <v>102901345</v>
      </c>
      <c r="G25" s="6"/>
      <c r="H25" s="96">
        <v>0</v>
      </c>
      <c r="I25" s="6"/>
      <c r="J25" s="96">
        <v>102901345</v>
      </c>
      <c r="K25" s="6"/>
      <c r="L25" s="96">
        <v>1.89E-2</v>
      </c>
      <c r="M25" s="6"/>
      <c r="N25" s="96">
        <v>155894315</v>
      </c>
      <c r="O25" s="6"/>
      <c r="P25" s="96">
        <v>-1022428</v>
      </c>
      <c r="Q25" s="4"/>
      <c r="R25" s="96">
        <v>154871887</v>
      </c>
      <c r="V25" s="146">
        <v>6.6E-3</v>
      </c>
    </row>
    <row r="26" spans="2:22" ht="21.75" x14ac:dyDescent="0.6">
      <c r="B26" s="4" t="s">
        <v>167</v>
      </c>
      <c r="C26" s="4"/>
      <c r="D26" s="96">
        <v>0</v>
      </c>
      <c r="E26" s="6"/>
      <c r="F26" s="96">
        <v>0</v>
      </c>
      <c r="G26" s="6"/>
      <c r="H26" s="96">
        <v>0</v>
      </c>
      <c r="I26" s="6"/>
      <c r="J26" s="96">
        <v>0</v>
      </c>
      <c r="K26" s="6"/>
      <c r="L26" s="96">
        <v>5.16E-2</v>
      </c>
      <c r="M26" s="6"/>
      <c r="N26" s="96">
        <v>0</v>
      </c>
      <c r="O26" s="6"/>
      <c r="P26" s="96">
        <v>128423525</v>
      </c>
      <c r="Q26" s="4"/>
      <c r="R26" s="96">
        <v>128423525</v>
      </c>
      <c r="V26" s="146">
        <v>5.1000000000000004E-3</v>
      </c>
    </row>
    <row r="27" spans="2:22" ht="21.75" x14ac:dyDescent="0.6">
      <c r="B27" s="4" t="s">
        <v>254</v>
      </c>
      <c r="C27" s="4"/>
      <c r="D27" s="96">
        <v>0</v>
      </c>
      <c r="E27" s="6"/>
      <c r="F27" s="96">
        <v>33864884</v>
      </c>
      <c r="G27" s="6"/>
      <c r="H27" s="96">
        <v>0</v>
      </c>
      <c r="I27" s="6"/>
      <c r="J27" s="96">
        <v>33864884</v>
      </c>
      <c r="K27" s="6"/>
      <c r="L27" s="96">
        <v>3.6200000000000003E-2</v>
      </c>
      <c r="M27" s="6"/>
      <c r="N27" s="96">
        <v>33864884</v>
      </c>
      <c r="O27" s="6"/>
      <c r="P27" s="96">
        <v>0</v>
      </c>
      <c r="Q27" s="4"/>
      <c r="R27" s="96">
        <v>33864884</v>
      </c>
      <c r="V27" s="146">
        <v>4.1000000000000003E-3</v>
      </c>
    </row>
    <row r="28" spans="2:22" ht="21.75" x14ac:dyDescent="0.6">
      <c r="B28" s="4" t="s">
        <v>169</v>
      </c>
      <c r="C28" s="4"/>
      <c r="D28" s="96">
        <v>0</v>
      </c>
      <c r="E28" s="6"/>
      <c r="F28" s="96">
        <v>0</v>
      </c>
      <c r="G28" s="6"/>
      <c r="H28" s="96">
        <v>0</v>
      </c>
      <c r="I28" s="6"/>
      <c r="J28" s="96">
        <v>0</v>
      </c>
      <c r="K28" s="6"/>
      <c r="L28" s="96">
        <v>0</v>
      </c>
      <c r="M28" s="6"/>
      <c r="N28" s="96">
        <v>0</v>
      </c>
      <c r="O28" s="6"/>
      <c r="P28" s="96">
        <v>10593439</v>
      </c>
      <c r="Q28" s="4"/>
      <c r="R28" s="96">
        <v>10593439</v>
      </c>
      <c r="V28" s="146">
        <v>2.7000000000000001E-3</v>
      </c>
    </row>
    <row r="29" spans="2:22" ht="21.75" x14ac:dyDescent="0.6">
      <c r="B29" s="4" t="s">
        <v>166</v>
      </c>
      <c r="C29" s="4"/>
      <c r="D29" s="96">
        <v>0</v>
      </c>
      <c r="E29" s="6"/>
      <c r="F29" s="96">
        <v>0</v>
      </c>
      <c r="G29" s="6"/>
      <c r="H29" s="96">
        <v>0</v>
      </c>
      <c r="I29" s="6"/>
      <c r="J29" s="96">
        <v>0</v>
      </c>
      <c r="K29" s="6"/>
      <c r="L29" s="96">
        <v>1.8200000000000001E-2</v>
      </c>
      <c r="M29" s="6"/>
      <c r="N29" s="96">
        <v>0</v>
      </c>
      <c r="O29" s="6"/>
      <c r="P29" s="96">
        <v>8107225</v>
      </c>
      <c r="Q29" s="4"/>
      <c r="R29" s="96">
        <v>8107225</v>
      </c>
      <c r="V29" s="146">
        <v>1.6999999999999999E-3</v>
      </c>
    </row>
    <row r="30" spans="2:22" ht="21.75" x14ac:dyDescent="0.6">
      <c r="B30" s="4" t="s">
        <v>188</v>
      </c>
      <c r="C30" s="4"/>
      <c r="D30" s="96">
        <v>0</v>
      </c>
      <c r="E30" s="6"/>
      <c r="F30" s="96">
        <v>0</v>
      </c>
      <c r="G30" s="6"/>
      <c r="H30" s="96">
        <v>0</v>
      </c>
      <c r="I30" s="6"/>
      <c r="J30" s="96">
        <v>0</v>
      </c>
      <c r="K30" s="6"/>
      <c r="L30" s="96">
        <v>3.3000000000000002E-2</v>
      </c>
      <c r="M30" s="6"/>
      <c r="N30" s="96">
        <v>0</v>
      </c>
      <c r="O30" s="6"/>
      <c r="P30" s="96">
        <v>3489254</v>
      </c>
      <c r="Q30" s="4"/>
      <c r="R30" s="96">
        <v>3489254</v>
      </c>
      <c r="V30" s="146">
        <v>1.4E-3</v>
      </c>
    </row>
    <row r="31" spans="2:22" ht="21.75" x14ac:dyDescent="0.6">
      <c r="B31" s="4" t="s">
        <v>214</v>
      </c>
      <c r="C31" s="4"/>
      <c r="D31" s="96">
        <v>0</v>
      </c>
      <c r="E31" s="6"/>
      <c r="F31" s="96">
        <v>0</v>
      </c>
      <c r="G31" s="6"/>
      <c r="H31" s="96">
        <v>0</v>
      </c>
      <c r="I31" s="6"/>
      <c r="J31" s="96">
        <v>0</v>
      </c>
      <c r="K31" s="6"/>
      <c r="L31" s="96">
        <v>5.7999999999999996E-3</v>
      </c>
      <c r="M31" s="6"/>
      <c r="N31" s="96">
        <v>0</v>
      </c>
      <c r="O31" s="6"/>
      <c r="P31" s="96">
        <v>1320916</v>
      </c>
      <c r="Q31" s="4"/>
      <c r="R31" s="96">
        <v>1320916</v>
      </c>
      <c r="V31" s="146">
        <v>6.9999999999999999E-4</v>
      </c>
    </row>
    <row r="32" spans="2:22" ht="21.75" x14ac:dyDescent="0.6">
      <c r="B32" s="4" t="s">
        <v>191</v>
      </c>
      <c r="C32" s="4"/>
      <c r="D32" s="96">
        <v>0</v>
      </c>
      <c r="E32" s="6"/>
      <c r="F32" s="96">
        <v>0</v>
      </c>
      <c r="G32" s="6"/>
      <c r="H32" s="96">
        <v>0</v>
      </c>
      <c r="I32" s="6"/>
      <c r="J32" s="96">
        <v>0</v>
      </c>
      <c r="K32" s="6"/>
      <c r="L32" s="96">
        <v>2.0000000000000001E-4</v>
      </c>
      <c r="M32" s="6"/>
      <c r="N32" s="96">
        <v>0</v>
      </c>
      <c r="O32" s="6"/>
      <c r="P32" s="96">
        <v>-21357062</v>
      </c>
      <c r="Q32" s="4"/>
      <c r="R32" s="96">
        <v>-21357062</v>
      </c>
      <c r="V32" s="146">
        <v>0</v>
      </c>
    </row>
    <row r="33" spans="2:22" ht="21.75" x14ac:dyDescent="0.6">
      <c r="B33" s="4" t="s">
        <v>234</v>
      </c>
      <c r="C33" s="4"/>
      <c r="D33" s="96">
        <v>0</v>
      </c>
      <c r="E33" s="6"/>
      <c r="F33" s="96">
        <v>-2675208209</v>
      </c>
      <c r="G33" s="6"/>
      <c r="H33" s="96">
        <v>3356178</v>
      </c>
      <c r="I33" s="6"/>
      <c r="J33" s="96">
        <v>-2671852031</v>
      </c>
      <c r="K33" s="6"/>
      <c r="L33" s="96">
        <v>0</v>
      </c>
      <c r="M33" s="6"/>
      <c r="N33" s="96">
        <v>-2020031860</v>
      </c>
      <c r="O33" s="6"/>
      <c r="P33" s="96">
        <v>14014963</v>
      </c>
      <c r="Q33" s="4"/>
      <c r="R33" s="96">
        <v>-2006016897</v>
      </c>
      <c r="V33" s="146">
        <v>0</v>
      </c>
    </row>
    <row r="34" spans="2:22" ht="21.75" x14ac:dyDescent="0.6">
      <c r="B34" s="4"/>
      <c r="C34" s="4"/>
      <c r="D34" s="96"/>
      <c r="E34" s="6"/>
      <c r="F34" s="96"/>
      <c r="G34" s="6"/>
      <c r="H34" s="96"/>
      <c r="I34" s="6"/>
      <c r="J34" s="96"/>
      <c r="K34" s="6"/>
      <c r="L34" s="96">
        <v>0</v>
      </c>
      <c r="M34" s="6"/>
      <c r="N34" s="96"/>
      <c r="O34" s="6"/>
      <c r="P34" s="96"/>
      <c r="Q34" s="4"/>
      <c r="R34" s="96"/>
      <c r="V34" s="146">
        <v>0</v>
      </c>
    </row>
    <row r="35" spans="2:22" ht="24.75" thickBot="1" x14ac:dyDescent="0.65">
      <c r="B35" s="26" t="s">
        <v>89</v>
      </c>
      <c r="D35" s="98">
        <f t="shared" ref="D35:Q35" si="0">SUM(D9:D33)</f>
        <v>819873288</v>
      </c>
      <c r="E35" s="98">
        <f t="shared" si="0"/>
        <v>0</v>
      </c>
      <c r="F35" s="98">
        <f t="shared" si="0"/>
        <v>-6111801550</v>
      </c>
      <c r="G35" s="98">
        <f t="shared" si="0"/>
        <v>0</v>
      </c>
      <c r="H35" s="98">
        <f t="shared" si="0"/>
        <v>190125431</v>
      </c>
      <c r="I35" s="98">
        <f t="shared" si="0"/>
        <v>0</v>
      </c>
      <c r="J35" s="98">
        <f t="shared" si="0"/>
        <v>-5101802831</v>
      </c>
      <c r="K35" s="98">
        <f t="shared" si="0"/>
        <v>0</v>
      </c>
      <c r="L35" s="98">
        <v>0</v>
      </c>
      <c r="M35" s="98">
        <f t="shared" si="0"/>
        <v>0</v>
      </c>
      <c r="N35" s="98">
        <f t="shared" si="0"/>
        <v>-2592633081</v>
      </c>
      <c r="O35" s="98">
        <f t="shared" si="0"/>
        <v>0</v>
      </c>
      <c r="P35" s="98">
        <f t="shared" si="0"/>
        <v>6474428606</v>
      </c>
      <c r="Q35" s="98">
        <f t="shared" si="0"/>
        <v>0</v>
      </c>
      <c r="R35" s="98">
        <f>SUM(R9:R33)</f>
        <v>26390396486</v>
      </c>
      <c r="V35" s="146">
        <v>0</v>
      </c>
    </row>
    <row r="36" spans="2:22" ht="21.75" thickTop="1" x14ac:dyDescent="0.6">
      <c r="L36" s="146">
        <v>1E-4</v>
      </c>
      <c r="V36" s="146">
        <v>-1E-4</v>
      </c>
    </row>
    <row r="37" spans="2:22" ht="30" x14ac:dyDescent="0.75">
      <c r="J37" s="55">
        <v>14</v>
      </c>
      <c r="L37" s="146">
        <v>-9.1000000000000004E-3</v>
      </c>
      <c r="V37" s="146">
        <v>-1E-3</v>
      </c>
    </row>
    <row r="38" spans="2:22" x14ac:dyDescent="0.6">
      <c r="L38" s="146">
        <v>0</v>
      </c>
      <c r="V38" s="146">
        <v>-2.8E-3</v>
      </c>
    </row>
    <row r="39" spans="2:22" x14ac:dyDescent="0.6">
      <c r="L39" s="146">
        <v>0</v>
      </c>
      <c r="V39" s="146">
        <v>-6.1000000000000004E-3</v>
      </c>
    </row>
    <row r="41" spans="2:22" x14ac:dyDescent="0.6">
      <c r="L41" s="136">
        <f>SUM(L10:L39)</f>
        <v>1.5336999999999998</v>
      </c>
      <c r="V41" s="1">
        <f>SUM(V10:V39)</f>
        <v>0.38229999999999997</v>
      </c>
    </row>
  </sheetData>
  <sortState xmlns:xlrd2="http://schemas.microsoft.com/office/spreadsheetml/2017/richdata2" ref="B9:R33">
    <sortCondition descending="1" ref="R9:R33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1"/>
  <sheetViews>
    <sheetView rightToLeft="1" topLeftCell="C15" zoomScale="110" zoomScaleNormal="110" zoomScaleSheetLayoutView="80" workbookViewId="0">
      <selection activeCell="Y37" sqref="Y37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51" t="s">
        <v>130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2:28" ht="31.5" customHeight="1" x14ac:dyDescent="0.55000000000000004">
      <c r="B3" s="151" t="s">
        <v>52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2:28" ht="31.5" customHeight="1" x14ac:dyDescent="0.55000000000000004">
      <c r="B4" s="151" t="s">
        <v>247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2:28" ht="73.5" customHeight="1" x14ac:dyDescent="0.55000000000000004"/>
    <row r="6" spans="2:28" ht="30" x14ac:dyDescent="0.55000000000000004">
      <c r="B6" s="14" t="s">
        <v>128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55" t="s">
        <v>80</v>
      </c>
      <c r="C8" s="155" t="s">
        <v>80</v>
      </c>
      <c r="D8" s="155" t="s">
        <v>80</v>
      </c>
      <c r="F8" s="155" t="s">
        <v>54</v>
      </c>
      <c r="G8" s="155" t="s">
        <v>54</v>
      </c>
      <c r="H8" s="155" t="s">
        <v>54</v>
      </c>
      <c r="J8" s="155" t="s">
        <v>55</v>
      </c>
      <c r="K8" s="155" t="s">
        <v>55</v>
      </c>
      <c r="L8" s="155" t="s">
        <v>55</v>
      </c>
    </row>
    <row r="9" spans="2:28" s="40" customFormat="1" ht="50.25" customHeight="1" x14ac:dyDescent="0.6">
      <c r="B9" s="190" t="s">
        <v>81</v>
      </c>
      <c r="D9" s="190" t="s">
        <v>42</v>
      </c>
      <c r="F9" s="190" t="s">
        <v>82</v>
      </c>
      <c r="H9" s="190" t="s">
        <v>83</v>
      </c>
      <c r="J9" s="190" t="s">
        <v>82</v>
      </c>
      <c r="L9" s="190" t="s">
        <v>83</v>
      </c>
    </row>
    <row r="10" spans="2:28" s="4" customFormat="1" ht="21.75" customHeight="1" x14ac:dyDescent="0.55000000000000004">
      <c r="B10" s="45" t="s">
        <v>192</v>
      </c>
      <c r="D10" s="69" t="s">
        <v>61</v>
      </c>
      <c r="F10" s="95">
        <v>0</v>
      </c>
      <c r="G10" s="6"/>
      <c r="H10" s="12" t="s">
        <v>61</v>
      </c>
      <c r="I10" s="6"/>
      <c r="J10" s="95">
        <v>432273964</v>
      </c>
      <c r="K10" s="6"/>
      <c r="L10" s="141">
        <v>0</v>
      </c>
      <c r="V10" s="49">
        <v>6.5500000000000003E-2</v>
      </c>
    </row>
    <row r="11" spans="2:28" s="4" customFormat="1" ht="21.75" customHeight="1" x14ac:dyDescent="0.55000000000000004">
      <c r="B11" s="4" t="s">
        <v>171</v>
      </c>
      <c r="D11" s="68" t="s">
        <v>61</v>
      </c>
      <c r="F11" s="96">
        <v>0</v>
      </c>
      <c r="G11" s="6"/>
      <c r="H11" s="6" t="s">
        <v>61</v>
      </c>
      <c r="I11" s="6"/>
      <c r="J11" s="96">
        <v>425205467</v>
      </c>
      <c r="K11" s="6"/>
      <c r="L11" s="42">
        <v>0</v>
      </c>
      <c r="V11" s="49">
        <v>5.4600000000000003E-2</v>
      </c>
    </row>
    <row r="12" spans="2:28" s="4" customFormat="1" ht="21.75" customHeight="1" x14ac:dyDescent="0.55000000000000004">
      <c r="B12" s="4" t="s">
        <v>132</v>
      </c>
      <c r="D12" s="68" t="s">
        <v>61</v>
      </c>
      <c r="F12" s="96">
        <v>0</v>
      </c>
      <c r="G12" s="6"/>
      <c r="H12" s="6" t="s">
        <v>61</v>
      </c>
      <c r="I12" s="6"/>
      <c r="J12" s="96">
        <v>1320794506</v>
      </c>
      <c r="K12" s="6"/>
      <c r="L12" s="42">
        <v>0</v>
      </c>
      <c r="V12" s="49">
        <v>5.3400000000000003E-2</v>
      </c>
    </row>
    <row r="13" spans="2:28" s="4" customFormat="1" ht="21.75" customHeight="1" x14ac:dyDescent="0.55000000000000004">
      <c r="B13" s="4" t="s">
        <v>49</v>
      </c>
      <c r="D13" s="68" t="s">
        <v>135</v>
      </c>
      <c r="F13" s="96">
        <v>2821</v>
      </c>
      <c r="G13" s="6"/>
      <c r="H13" s="6" t="s">
        <v>61</v>
      </c>
      <c r="I13" s="6"/>
      <c r="J13" s="96">
        <v>313481</v>
      </c>
      <c r="K13" s="6"/>
      <c r="L13" s="42">
        <v>0.3836</v>
      </c>
      <c r="V13" s="49">
        <v>4.36E-2</v>
      </c>
    </row>
    <row r="14" spans="2:28" s="4" customFormat="1" ht="21.75" customHeight="1" x14ac:dyDescent="0.55000000000000004">
      <c r="B14" s="4" t="s">
        <v>49</v>
      </c>
      <c r="D14" s="68" t="s">
        <v>136</v>
      </c>
      <c r="F14" s="96">
        <v>11285</v>
      </c>
      <c r="G14" s="6"/>
      <c r="H14" s="6" t="s">
        <v>61</v>
      </c>
      <c r="I14" s="6"/>
      <c r="J14" s="96">
        <v>51343899</v>
      </c>
      <c r="K14" s="6"/>
      <c r="L14" s="42">
        <v>0</v>
      </c>
      <c r="V14" s="49">
        <v>2.8000000000000001E-2</v>
      </c>
    </row>
    <row r="15" spans="2:28" s="4" customFormat="1" ht="21.75" customHeight="1" x14ac:dyDescent="0.55000000000000004">
      <c r="B15" s="4" t="s">
        <v>138</v>
      </c>
      <c r="D15" s="68" t="s">
        <v>139</v>
      </c>
      <c r="F15" s="96">
        <v>29150</v>
      </c>
      <c r="G15" s="6"/>
      <c r="H15" s="6" t="s">
        <v>61</v>
      </c>
      <c r="I15" s="6"/>
      <c r="J15" s="96">
        <v>116600</v>
      </c>
      <c r="K15" s="6"/>
      <c r="L15" s="42">
        <v>0.25369999999999998</v>
      </c>
      <c r="V15" s="49">
        <v>2.2200000000000001E-2</v>
      </c>
    </row>
    <row r="16" spans="2:28" s="4" customFormat="1" ht="21.75" customHeight="1" x14ac:dyDescent="0.55000000000000004">
      <c r="B16" s="4" t="s">
        <v>138</v>
      </c>
      <c r="D16" s="68" t="s">
        <v>141</v>
      </c>
      <c r="F16" s="96">
        <v>536</v>
      </c>
      <c r="G16" s="6"/>
      <c r="H16" s="6" t="s">
        <v>61</v>
      </c>
      <c r="I16" s="6"/>
      <c r="J16" s="96">
        <v>61622</v>
      </c>
      <c r="K16" s="6"/>
      <c r="L16" s="42">
        <v>0</v>
      </c>
      <c r="V16" s="49">
        <v>1.9199999999999998E-2</v>
      </c>
    </row>
    <row r="17" spans="2:22" s="4" customFormat="1" ht="21.75" customHeight="1" x14ac:dyDescent="0.55000000000000004">
      <c r="B17" s="4" t="s">
        <v>142</v>
      </c>
      <c r="D17" s="68" t="s">
        <v>143</v>
      </c>
      <c r="F17" s="96">
        <v>0</v>
      </c>
      <c r="G17" s="6"/>
      <c r="H17" s="6" t="s">
        <v>61</v>
      </c>
      <c r="I17" s="6"/>
      <c r="J17" s="96">
        <v>2570664</v>
      </c>
      <c r="K17" s="6"/>
      <c r="L17" s="42">
        <v>0.2044</v>
      </c>
      <c r="V17" s="49">
        <v>1.38E-2</v>
      </c>
    </row>
    <row r="18" spans="2:22" s="4" customFormat="1" ht="21.75" customHeight="1" x14ac:dyDescent="0.55000000000000004">
      <c r="B18" s="4" t="s">
        <v>113</v>
      </c>
      <c r="D18" s="68" t="s">
        <v>145</v>
      </c>
      <c r="F18" s="96">
        <v>411</v>
      </c>
      <c r="G18" s="6"/>
      <c r="H18" s="6" t="s">
        <v>61</v>
      </c>
      <c r="I18" s="6"/>
      <c r="J18" s="96">
        <v>171996</v>
      </c>
      <c r="K18" s="6"/>
      <c r="L18" s="42">
        <v>0.11650000000000001</v>
      </c>
      <c r="V18" s="49">
        <v>1.32E-2</v>
      </c>
    </row>
    <row r="19" spans="2:22" s="4" customFormat="1" ht="21.75" customHeight="1" x14ac:dyDescent="0.55000000000000004">
      <c r="B19" s="4" t="s">
        <v>149</v>
      </c>
      <c r="D19" s="68" t="s">
        <v>150</v>
      </c>
      <c r="F19" s="96">
        <v>2362</v>
      </c>
      <c r="G19" s="6"/>
      <c r="H19" s="6" t="s">
        <v>61</v>
      </c>
      <c r="I19" s="6"/>
      <c r="J19" s="96">
        <v>80185</v>
      </c>
      <c r="K19" s="6"/>
      <c r="L19" s="42">
        <v>0</v>
      </c>
      <c r="V19" s="49">
        <v>1.21E-2</v>
      </c>
    </row>
    <row r="20" spans="2:22" s="4" customFormat="1" ht="21.75" customHeight="1" x14ac:dyDescent="0.55000000000000004">
      <c r="B20" s="4" t="s">
        <v>228</v>
      </c>
      <c r="D20" s="68" t="s">
        <v>229</v>
      </c>
      <c r="F20" s="96">
        <v>0</v>
      </c>
      <c r="G20" s="6"/>
      <c r="H20" s="6" t="s">
        <v>61</v>
      </c>
      <c r="I20" s="6"/>
      <c r="J20" s="96">
        <v>10549</v>
      </c>
      <c r="K20" s="6"/>
      <c r="L20" s="42">
        <v>6.3700000000000007E-2</v>
      </c>
      <c r="V20" s="49">
        <v>1.14E-2</v>
      </c>
    </row>
    <row r="21" spans="2:22" s="4" customFormat="1" ht="21.75" customHeight="1" x14ac:dyDescent="0.55000000000000004">
      <c r="B21" s="4" t="s">
        <v>117</v>
      </c>
      <c r="D21" s="68" t="s">
        <v>152</v>
      </c>
      <c r="F21" s="96">
        <v>1870</v>
      </c>
      <c r="G21" s="6"/>
      <c r="H21" s="6" t="s">
        <v>61</v>
      </c>
      <c r="I21" s="6"/>
      <c r="J21" s="96">
        <v>188380</v>
      </c>
      <c r="K21" s="6"/>
      <c r="L21" s="42">
        <v>0</v>
      </c>
      <c r="V21" s="49">
        <v>8.8999999999999999E-3</v>
      </c>
    </row>
    <row r="22" spans="2:22" s="4" customFormat="1" ht="21.75" customHeight="1" x14ac:dyDescent="0.55000000000000004">
      <c r="B22" s="4" t="s">
        <v>117</v>
      </c>
      <c r="D22" s="68" t="s">
        <v>153</v>
      </c>
      <c r="F22" s="96">
        <v>0</v>
      </c>
      <c r="G22" s="6"/>
      <c r="H22" s="6" t="s">
        <v>61</v>
      </c>
      <c r="I22" s="6"/>
      <c r="J22" s="96">
        <v>1152520602</v>
      </c>
      <c r="K22" s="6"/>
      <c r="L22" s="42">
        <v>0.13189999999999999</v>
      </c>
      <c r="V22" s="49">
        <v>8.3999999999999995E-3</v>
      </c>
    </row>
    <row r="23" spans="2:22" s="4" customFormat="1" ht="21.75" customHeight="1" x14ac:dyDescent="0.55000000000000004">
      <c r="B23" s="4" t="s">
        <v>116</v>
      </c>
      <c r="D23" s="68" t="s">
        <v>154</v>
      </c>
      <c r="F23" s="96">
        <v>1465</v>
      </c>
      <c r="G23" s="6"/>
      <c r="H23" s="6" t="s">
        <v>61</v>
      </c>
      <c r="I23" s="6"/>
      <c r="J23" s="96">
        <v>51982</v>
      </c>
      <c r="K23" s="6"/>
      <c r="L23" s="42">
        <v>3.9899999999999998E-2</v>
      </c>
      <c r="V23" s="49">
        <v>7.9000000000000008E-3</v>
      </c>
    </row>
    <row r="24" spans="2:22" s="4" customFormat="1" ht="21.75" customHeight="1" x14ac:dyDescent="0.55000000000000004">
      <c r="B24" s="4" t="s">
        <v>118</v>
      </c>
      <c r="D24" s="68" t="s">
        <v>157</v>
      </c>
      <c r="F24" s="96">
        <v>0</v>
      </c>
      <c r="G24" s="6"/>
      <c r="H24" s="6" t="s">
        <v>61</v>
      </c>
      <c r="I24" s="6"/>
      <c r="J24" s="96">
        <v>544729</v>
      </c>
      <c r="K24" s="6"/>
      <c r="L24" s="42">
        <v>0.18509999999999999</v>
      </c>
      <c r="V24" s="49">
        <v>7.7999999999999996E-3</v>
      </c>
    </row>
    <row r="25" spans="2:22" s="4" customFormat="1" ht="21.75" customHeight="1" x14ac:dyDescent="0.55000000000000004">
      <c r="B25" s="4" t="s">
        <v>113</v>
      </c>
      <c r="D25" s="68" t="s">
        <v>158</v>
      </c>
      <c r="F25" s="96">
        <v>0</v>
      </c>
      <c r="G25" s="6"/>
      <c r="H25" s="6" t="s">
        <v>61</v>
      </c>
      <c r="I25" s="6"/>
      <c r="J25" s="96">
        <v>736986307</v>
      </c>
      <c r="K25" s="6"/>
      <c r="L25" s="42">
        <v>1.89E-2</v>
      </c>
      <c r="V25" s="49">
        <v>6.6E-3</v>
      </c>
    </row>
    <row r="26" spans="2:22" s="4" customFormat="1" ht="21.75" customHeight="1" x14ac:dyDescent="0.55000000000000004">
      <c r="B26" s="4" t="s">
        <v>113</v>
      </c>
      <c r="D26" s="68" t="s">
        <v>172</v>
      </c>
      <c r="F26" s="96">
        <v>0</v>
      </c>
      <c r="G26" s="6"/>
      <c r="H26" s="6" t="s">
        <v>61</v>
      </c>
      <c r="I26" s="6"/>
      <c r="J26" s="96">
        <v>359452050</v>
      </c>
      <c r="K26" s="6"/>
      <c r="L26" s="42">
        <v>5.16E-2</v>
      </c>
      <c r="V26" s="49">
        <v>5.1000000000000004E-3</v>
      </c>
    </row>
    <row r="27" spans="2:22" s="4" customFormat="1" ht="21.75" customHeight="1" x14ac:dyDescent="0.55000000000000004">
      <c r="B27" s="4" t="s">
        <v>113</v>
      </c>
      <c r="D27" s="68" t="s">
        <v>173</v>
      </c>
      <c r="F27" s="96">
        <v>0</v>
      </c>
      <c r="G27" s="6"/>
      <c r="H27" s="6" t="s">
        <v>61</v>
      </c>
      <c r="I27" s="6"/>
      <c r="J27" s="96">
        <v>227391780</v>
      </c>
      <c r="K27" s="6"/>
      <c r="L27" s="42">
        <v>3.6200000000000003E-2</v>
      </c>
      <c r="V27" s="49">
        <v>4.1000000000000003E-3</v>
      </c>
    </row>
    <row r="28" spans="2:22" s="4" customFormat="1" ht="21.75" customHeight="1" x14ac:dyDescent="0.55000000000000004">
      <c r="B28" s="4" t="s">
        <v>113</v>
      </c>
      <c r="D28" s="68" t="s">
        <v>174</v>
      </c>
      <c r="F28" s="96">
        <v>0</v>
      </c>
      <c r="G28" s="6"/>
      <c r="H28" s="6" t="s">
        <v>61</v>
      </c>
      <c r="I28" s="6"/>
      <c r="J28" s="96">
        <v>656800835</v>
      </c>
      <c r="K28" s="6"/>
      <c r="L28" s="42">
        <v>0</v>
      </c>
      <c r="V28" s="49">
        <v>2.7000000000000001E-3</v>
      </c>
    </row>
    <row r="29" spans="2:22" s="4" customFormat="1" ht="21.75" customHeight="1" x14ac:dyDescent="0.55000000000000004">
      <c r="B29" s="4" t="s">
        <v>49</v>
      </c>
      <c r="D29" s="68" t="s">
        <v>175</v>
      </c>
      <c r="F29" s="96">
        <v>0</v>
      </c>
      <c r="G29" s="6"/>
      <c r="H29" s="6" t="s">
        <v>61</v>
      </c>
      <c r="I29" s="6"/>
      <c r="J29" s="96">
        <v>2757372017</v>
      </c>
      <c r="K29" s="6"/>
      <c r="L29" s="42">
        <v>1.8200000000000001E-2</v>
      </c>
      <c r="V29" s="49">
        <v>1.6999999999999999E-3</v>
      </c>
    </row>
    <row r="30" spans="2:22" s="4" customFormat="1" ht="21.75" customHeight="1" x14ac:dyDescent="0.55000000000000004">
      <c r="B30" s="4" t="s">
        <v>113</v>
      </c>
      <c r="D30" s="68" t="s">
        <v>193</v>
      </c>
      <c r="F30" s="96">
        <v>0</v>
      </c>
      <c r="G30" s="6"/>
      <c r="H30" s="6" t="s">
        <v>61</v>
      </c>
      <c r="I30" s="6"/>
      <c r="J30" s="96">
        <v>1798904106</v>
      </c>
      <c r="K30" s="6"/>
      <c r="L30" s="42">
        <v>3.3000000000000002E-2</v>
      </c>
      <c r="V30" s="49">
        <v>1.4E-3</v>
      </c>
    </row>
    <row r="31" spans="2:22" s="4" customFormat="1" ht="21.75" customHeight="1" x14ac:dyDescent="0.55000000000000004">
      <c r="B31" s="4" t="s">
        <v>49</v>
      </c>
      <c r="D31" s="68" t="s">
        <v>194</v>
      </c>
      <c r="F31" s="96">
        <v>0</v>
      </c>
      <c r="G31" s="6"/>
      <c r="H31" s="6" t="s">
        <v>61</v>
      </c>
      <c r="I31" s="6"/>
      <c r="J31" s="96">
        <v>1725492039</v>
      </c>
      <c r="K31" s="6"/>
      <c r="L31" s="42">
        <v>5.7999999999999996E-3</v>
      </c>
      <c r="V31" s="49">
        <v>6.9999999999999999E-4</v>
      </c>
    </row>
    <row r="32" spans="2:22" s="4" customFormat="1" ht="21.75" customHeight="1" x14ac:dyDescent="0.55000000000000004">
      <c r="B32" s="4" t="s">
        <v>117</v>
      </c>
      <c r="D32" s="68" t="s">
        <v>195</v>
      </c>
      <c r="F32" s="96">
        <v>0</v>
      </c>
      <c r="G32" s="6"/>
      <c r="H32" s="6" t="s">
        <v>61</v>
      </c>
      <c r="I32" s="6"/>
      <c r="J32" s="96">
        <v>1892917808</v>
      </c>
      <c r="K32" s="6"/>
      <c r="L32" s="42">
        <v>2.0000000000000001E-4</v>
      </c>
      <c r="V32" s="49">
        <v>0</v>
      </c>
    </row>
    <row r="33" spans="2:22" s="4" customFormat="1" ht="21.75" customHeight="1" x14ac:dyDescent="0.55000000000000004">
      <c r="B33" s="4" t="s">
        <v>201</v>
      </c>
      <c r="D33" s="68" t="s">
        <v>202</v>
      </c>
      <c r="F33" s="96">
        <v>3554</v>
      </c>
      <c r="G33" s="6"/>
      <c r="H33" s="6" t="s">
        <v>61</v>
      </c>
      <c r="I33" s="6"/>
      <c r="J33" s="96">
        <v>812315</v>
      </c>
      <c r="K33" s="6"/>
      <c r="L33" s="42">
        <v>0</v>
      </c>
      <c r="V33" s="49">
        <v>0</v>
      </c>
    </row>
    <row r="34" spans="2:22" s="4" customFormat="1" ht="21.75" customHeight="1" x14ac:dyDescent="0.55000000000000004">
      <c r="B34" s="4" t="s">
        <v>201</v>
      </c>
      <c r="D34" s="68" t="s">
        <v>204</v>
      </c>
      <c r="F34" s="96">
        <v>563013704</v>
      </c>
      <c r="G34" s="6"/>
      <c r="H34" s="6" t="s">
        <v>61</v>
      </c>
      <c r="I34" s="6"/>
      <c r="J34" s="96">
        <v>8374667023</v>
      </c>
      <c r="K34" s="6"/>
      <c r="L34" s="42">
        <v>0</v>
      </c>
      <c r="V34" s="49">
        <v>0</v>
      </c>
    </row>
    <row r="35" spans="2:22" s="4" customFormat="1" ht="21.75" customHeight="1" x14ac:dyDescent="0.55000000000000004">
      <c r="B35" s="4" t="s">
        <v>117</v>
      </c>
      <c r="D35" s="68" t="s">
        <v>205</v>
      </c>
      <c r="F35" s="96">
        <v>0</v>
      </c>
      <c r="G35" s="6"/>
      <c r="H35" s="6" t="s">
        <v>61</v>
      </c>
      <c r="I35" s="6"/>
      <c r="J35" s="96">
        <v>150328767</v>
      </c>
      <c r="K35" s="6"/>
      <c r="L35" s="42">
        <v>0</v>
      </c>
      <c r="V35" s="49">
        <v>0</v>
      </c>
    </row>
    <row r="36" spans="2:22" s="4" customFormat="1" ht="21.75" customHeight="1" x14ac:dyDescent="0.55000000000000004">
      <c r="B36" s="4" t="s">
        <v>220</v>
      </c>
      <c r="D36" s="68" t="s">
        <v>221</v>
      </c>
      <c r="F36" s="96">
        <v>538473307</v>
      </c>
      <c r="G36" s="6"/>
      <c r="H36" s="6" t="s">
        <v>61</v>
      </c>
      <c r="I36" s="6"/>
      <c r="J36" s="96">
        <v>5154758028</v>
      </c>
      <c r="K36" s="6"/>
      <c r="L36" s="42">
        <v>1E-4</v>
      </c>
      <c r="V36" s="49">
        <v>-1E-4</v>
      </c>
    </row>
    <row r="37" spans="2:22" s="4" customFormat="1" ht="21.75" customHeight="1" x14ac:dyDescent="0.55000000000000004">
      <c r="D37" s="68"/>
      <c r="F37" s="96"/>
      <c r="G37" s="6"/>
      <c r="H37" s="6"/>
      <c r="I37" s="6"/>
      <c r="J37" s="96"/>
      <c r="K37" s="6"/>
      <c r="L37" s="42">
        <v>-9.1000000000000004E-3</v>
      </c>
      <c r="V37" s="49">
        <v>-1E-3</v>
      </c>
    </row>
    <row r="38" spans="2:22" ht="21.75" customHeight="1" thickBot="1" x14ac:dyDescent="0.6">
      <c r="B38" s="195" t="s">
        <v>89</v>
      </c>
      <c r="C38" s="195"/>
      <c r="D38" s="195"/>
      <c r="F38" s="98">
        <f>SUM(F10:F36)</f>
        <v>1101540465</v>
      </c>
      <c r="G38" s="99"/>
      <c r="H38" s="100"/>
      <c r="I38" s="99"/>
      <c r="J38" s="98">
        <f>SUM(J10:J36)</f>
        <v>27222131701</v>
      </c>
      <c r="K38" s="99"/>
      <c r="L38" s="148">
        <v>0</v>
      </c>
      <c r="V38" s="140">
        <v>-2.8E-3</v>
      </c>
    </row>
    <row r="39" spans="2:22" ht="21.75" customHeight="1" thickTop="1" x14ac:dyDescent="0.55000000000000004">
      <c r="L39" s="140">
        <v>0</v>
      </c>
      <c r="V39" s="140">
        <v>-6.1000000000000004E-3</v>
      </c>
    </row>
    <row r="40" spans="2:22" ht="30" x14ac:dyDescent="0.75">
      <c r="F40" s="58">
        <v>15</v>
      </c>
    </row>
    <row r="41" spans="2:22" ht="21.75" customHeight="1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10:J36">
    <sortCondition descending="1" ref="J10:J36"/>
  </sortState>
  <mergeCells count="13">
    <mergeCell ref="B2:L2"/>
    <mergeCell ref="B3:L3"/>
    <mergeCell ref="B4:L4"/>
    <mergeCell ref="B38:D38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B41"/>
  <sheetViews>
    <sheetView rightToLeft="1" topLeftCell="C6" zoomScale="110" zoomScaleNormal="110" workbookViewId="0">
      <selection activeCell="Y37" sqref="Y37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51" t="s">
        <v>130</v>
      </c>
      <c r="C2" s="151"/>
      <c r="D2" s="151"/>
      <c r="E2" s="151"/>
      <c r="F2" s="151"/>
    </row>
    <row r="3" spans="2:28" ht="30" x14ac:dyDescent="0.55000000000000004">
      <c r="B3" s="151" t="s">
        <v>52</v>
      </c>
      <c r="C3" s="151"/>
      <c r="D3" s="151"/>
      <c r="E3" s="151"/>
      <c r="F3" s="151"/>
    </row>
    <row r="4" spans="2:28" ht="30" x14ac:dyDescent="0.55000000000000004">
      <c r="B4" s="151" t="s">
        <v>247</v>
      </c>
      <c r="C4" s="151"/>
      <c r="D4" s="151"/>
      <c r="E4" s="151"/>
      <c r="F4" s="151"/>
    </row>
    <row r="5" spans="2:28" ht="125.25" customHeight="1" x14ac:dyDescent="0.55000000000000004"/>
    <row r="6" spans="2:28" s="26" customFormat="1" ht="24" x14ac:dyDescent="0.6">
      <c r="B6" s="63" t="s">
        <v>129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81" t="s">
        <v>84</v>
      </c>
      <c r="D8" s="151" t="s">
        <v>54</v>
      </c>
      <c r="F8" s="151" t="s">
        <v>248</v>
      </c>
    </row>
    <row r="9" spans="2:28" ht="30" x14ac:dyDescent="0.55000000000000004">
      <c r="B9" s="197" t="s">
        <v>84</v>
      </c>
      <c r="D9" s="198" t="s">
        <v>45</v>
      </c>
      <c r="F9" s="198" t="s">
        <v>45</v>
      </c>
    </row>
    <row r="10" spans="2:28" x14ac:dyDescent="0.55000000000000004">
      <c r="B10" s="2" t="s">
        <v>84</v>
      </c>
      <c r="D10" s="101">
        <v>0</v>
      </c>
      <c r="E10" s="99"/>
      <c r="F10" s="101">
        <v>13787879</v>
      </c>
      <c r="L10" s="140">
        <v>0</v>
      </c>
      <c r="V10" s="140">
        <v>6.5500000000000003E-2</v>
      </c>
    </row>
    <row r="11" spans="2:28" x14ac:dyDescent="0.55000000000000004">
      <c r="B11" s="2" t="s">
        <v>159</v>
      </c>
      <c r="D11" s="101">
        <v>0</v>
      </c>
      <c r="E11" s="99"/>
      <c r="F11" s="101">
        <v>3900701</v>
      </c>
      <c r="L11" s="140">
        <v>0</v>
      </c>
      <c r="V11" s="140">
        <v>5.4600000000000003E-2</v>
      </c>
    </row>
    <row r="12" spans="2:28" x14ac:dyDescent="0.55000000000000004">
      <c r="B12" s="2" t="s">
        <v>85</v>
      </c>
      <c r="D12" s="101">
        <v>2418167</v>
      </c>
      <c r="E12" s="99"/>
      <c r="F12" s="101">
        <v>11866476</v>
      </c>
      <c r="L12" s="140">
        <v>0</v>
      </c>
      <c r="V12" s="140">
        <v>5.3400000000000003E-2</v>
      </c>
    </row>
    <row r="13" spans="2:28" x14ac:dyDescent="0.55000000000000004">
      <c r="D13" s="101"/>
      <c r="E13" s="99"/>
      <c r="F13" s="101"/>
      <c r="L13" s="140">
        <v>0.3836</v>
      </c>
      <c r="V13" s="140">
        <v>4.36E-2</v>
      </c>
    </row>
    <row r="14" spans="2:28" ht="21.75" thickBot="1" x14ac:dyDescent="0.6">
      <c r="B14" s="32" t="s">
        <v>89</v>
      </c>
      <c r="D14" s="98">
        <f>SUM(D10:D12)</f>
        <v>2418167</v>
      </c>
      <c r="E14" s="99"/>
      <c r="F14" s="98">
        <f>SUM(F10:F12)</f>
        <v>29555056</v>
      </c>
      <c r="L14" s="140">
        <v>0</v>
      </c>
      <c r="V14" s="140">
        <v>2.8000000000000001E-2</v>
      </c>
    </row>
    <row r="15" spans="2:28" ht="21.75" thickTop="1" x14ac:dyDescent="0.55000000000000004">
      <c r="L15" s="140">
        <v>0.25369999999999998</v>
      </c>
      <c r="V15" s="140">
        <v>2.2200000000000001E-2</v>
      </c>
    </row>
    <row r="16" spans="2:28" ht="85.5" customHeight="1" x14ac:dyDescent="0.55000000000000004">
      <c r="L16" s="140">
        <v>0</v>
      </c>
      <c r="V16" s="140">
        <v>1.9199999999999998E-2</v>
      </c>
    </row>
    <row r="17" spans="1:22" ht="54" customHeight="1" x14ac:dyDescent="0.55000000000000004">
      <c r="L17" s="140">
        <v>0.2044</v>
      </c>
      <c r="V17" s="140">
        <v>1.38E-2</v>
      </c>
    </row>
    <row r="18" spans="1:22" ht="27" customHeight="1" x14ac:dyDescent="0.75">
      <c r="A18" s="196">
        <v>16</v>
      </c>
      <c r="B18" s="196"/>
      <c r="C18" s="196"/>
      <c r="D18" s="196"/>
      <c r="E18" s="196"/>
      <c r="F18" s="196"/>
      <c r="L18" s="140">
        <v>0.11650000000000001</v>
      </c>
      <c r="V18" s="140">
        <v>1.32E-2</v>
      </c>
    </row>
    <row r="19" spans="1:22" x14ac:dyDescent="0.55000000000000004">
      <c r="L19" s="140">
        <v>0</v>
      </c>
      <c r="V19" s="140">
        <v>1.21E-2</v>
      </c>
    </row>
    <row r="20" spans="1:22" x14ac:dyDescent="0.55000000000000004">
      <c r="L20" s="140">
        <v>6.3700000000000007E-2</v>
      </c>
      <c r="V20" s="140">
        <v>1.14E-2</v>
      </c>
    </row>
    <row r="21" spans="1:22" x14ac:dyDescent="0.55000000000000004">
      <c r="L21" s="140">
        <v>0</v>
      </c>
      <c r="V21" s="140">
        <v>8.8999999999999999E-3</v>
      </c>
    </row>
    <row r="22" spans="1:22" x14ac:dyDescent="0.55000000000000004">
      <c r="L22" s="140">
        <v>0.13189999999999999</v>
      </c>
      <c r="V22" s="140">
        <v>8.3999999999999995E-3</v>
      </c>
    </row>
    <row r="23" spans="1:22" x14ac:dyDescent="0.55000000000000004">
      <c r="L23" s="140">
        <v>3.9899999999999998E-2</v>
      </c>
      <c r="V23" s="140">
        <v>7.9000000000000008E-3</v>
      </c>
    </row>
    <row r="24" spans="1:22" x14ac:dyDescent="0.55000000000000004">
      <c r="L24" s="140">
        <v>0.18509999999999999</v>
      </c>
      <c r="V24" s="140">
        <v>7.7999999999999996E-3</v>
      </c>
    </row>
    <row r="25" spans="1:22" x14ac:dyDescent="0.55000000000000004">
      <c r="L25" s="140">
        <v>1.89E-2</v>
      </c>
      <c r="V25" s="140">
        <v>6.6E-3</v>
      </c>
    </row>
    <row r="26" spans="1:22" x14ac:dyDescent="0.55000000000000004">
      <c r="L26" s="140">
        <v>5.16E-2</v>
      </c>
      <c r="V26" s="140">
        <v>5.1000000000000004E-3</v>
      </c>
    </row>
    <row r="27" spans="1:22" x14ac:dyDescent="0.55000000000000004">
      <c r="L27" s="140">
        <v>3.6200000000000003E-2</v>
      </c>
      <c r="V27" s="140">
        <v>4.1000000000000003E-3</v>
      </c>
    </row>
    <row r="28" spans="1:22" x14ac:dyDescent="0.55000000000000004">
      <c r="L28" s="140">
        <v>0</v>
      </c>
      <c r="V28" s="140">
        <v>2.7000000000000001E-3</v>
      </c>
    </row>
    <row r="29" spans="1:22" x14ac:dyDescent="0.55000000000000004">
      <c r="L29" s="140">
        <v>1.8200000000000001E-2</v>
      </c>
      <c r="V29" s="140">
        <v>1.6999999999999999E-3</v>
      </c>
    </row>
    <row r="30" spans="1:22" x14ac:dyDescent="0.55000000000000004">
      <c r="L30" s="140">
        <v>3.3000000000000002E-2</v>
      </c>
      <c r="V30" s="140">
        <v>1.4E-3</v>
      </c>
    </row>
    <row r="31" spans="1:22" x14ac:dyDescent="0.55000000000000004">
      <c r="L31" s="140">
        <v>5.7999999999999996E-3</v>
      </c>
      <c r="V31" s="140">
        <v>6.9999999999999999E-4</v>
      </c>
    </row>
    <row r="32" spans="1:22" x14ac:dyDescent="0.55000000000000004">
      <c r="L32" s="140">
        <v>2.0000000000000001E-4</v>
      </c>
      <c r="V32" s="140">
        <v>0</v>
      </c>
    </row>
    <row r="33" spans="12:22" x14ac:dyDescent="0.55000000000000004">
      <c r="L33" s="140">
        <v>0</v>
      </c>
      <c r="V33" s="140">
        <v>0</v>
      </c>
    </row>
    <row r="34" spans="12:22" x14ac:dyDescent="0.55000000000000004">
      <c r="L34" s="140">
        <v>0</v>
      </c>
      <c r="V34" s="140">
        <v>0</v>
      </c>
    </row>
    <row r="35" spans="12:22" x14ac:dyDescent="0.55000000000000004">
      <c r="L35" s="140">
        <v>0</v>
      </c>
      <c r="V35" s="140">
        <v>0</v>
      </c>
    </row>
    <row r="36" spans="12:22" x14ac:dyDescent="0.55000000000000004">
      <c r="L36" s="140">
        <v>1E-4</v>
      </c>
      <c r="V36" s="140">
        <v>-1E-4</v>
      </c>
    </row>
    <row r="37" spans="12:22" x14ac:dyDescent="0.55000000000000004">
      <c r="L37" s="140">
        <v>-9.1000000000000004E-3</v>
      </c>
      <c r="V37" s="140">
        <v>-1E-3</v>
      </c>
    </row>
    <row r="38" spans="12:22" x14ac:dyDescent="0.55000000000000004">
      <c r="L38" s="140">
        <v>0</v>
      </c>
      <c r="V38" s="140">
        <v>-2.8E-3</v>
      </c>
    </row>
    <row r="39" spans="12:22" x14ac:dyDescent="0.55000000000000004">
      <c r="L39" s="140">
        <v>0</v>
      </c>
      <c r="V39" s="140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topLeftCell="A5" zoomScale="110" zoomScaleNormal="110" zoomScaleSheetLayoutView="85" workbookViewId="0">
      <selection activeCell="Y37" sqref="Y37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 x14ac:dyDescent="0.55000000000000004">
      <c r="C2" s="151" t="s">
        <v>130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3:22" ht="30" x14ac:dyDescent="0.55000000000000004">
      <c r="C3" s="151" t="s">
        <v>0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3:22" ht="30" x14ac:dyDescent="0.55000000000000004">
      <c r="C4" s="151" t="s">
        <v>247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3:22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22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22" ht="30" x14ac:dyDescent="0.55000000000000004">
      <c r="C7" s="54" t="s">
        <v>90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22" s="6" customFormat="1" ht="34.5" customHeight="1" x14ac:dyDescent="0.25">
      <c r="C9" s="152" t="s">
        <v>96</v>
      </c>
      <c r="D9" s="153" t="s">
        <v>246</v>
      </c>
      <c r="E9" s="153" t="s">
        <v>2</v>
      </c>
      <c r="F9" s="153" t="s">
        <v>2</v>
      </c>
      <c r="G9" s="153" t="s">
        <v>2</v>
      </c>
      <c r="I9" s="153" t="s">
        <v>3</v>
      </c>
      <c r="J9" s="153" t="s">
        <v>3</v>
      </c>
      <c r="K9" s="153" t="s">
        <v>3</v>
      </c>
      <c r="M9" s="153" t="s">
        <v>248</v>
      </c>
      <c r="N9" s="153" t="s">
        <v>4</v>
      </c>
      <c r="O9" s="153" t="s">
        <v>4</v>
      </c>
      <c r="P9" s="153" t="s">
        <v>4</v>
      </c>
      <c r="Q9" s="153" t="s">
        <v>4</v>
      </c>
    </row>
    <row r="10" spans="3:22" s="6" customFormat="1" ht="44.25" customHeight="1" x14ac:dyDescent="0.25">
      <c r="C10" s="152"/>
      <c r="D10" s="12"/>
      <c r="E10" s="154" t="s">
        <v>6</v>
      </c>
      <c r="F10" s="12"/>
      <c r="G10" s="154" t="s">
        <v>7</v>
      </c>
      <c r="I10" s="154" t="s">
        <v>97</v>
      </c>
      <c r="J10" s="12"/>
      <c r="K10" s="154" t="s">
        <v>98</v>
      </c>
      <c r="L10" s="42">
        <v>0</v>
      </c>
      <c r="M10" s="154" t="s">
        <v>6</v>
      </c>
      <c r="N10" s="12"/>
      <c r="O10" s="154" t="s">
        <v>7</v>
      </c>
      <c r="Q10" s="156" t="s">
        <v>11</v>
      </c>
      <c r="V10" s="42">
        <v>6.5500000000000003E-2</v>
      </c>
    </row>
    <row r="11" spans="3:22" s="6" customFormat="1" ht="39.75" customHeight="1" x14ac:dyDescent="0.25">
      <c r="C11" s="152"/>
      <c r="D11" s="11"/>
      <c r="E11" s="155" t="s">
        <v>6</v>
      </c>
      <c r="F11" s="11"/>
      <c r="G11" s="155" t="s">
        <v>7</v>
      </c>
      <c r="I11" s="155"/>
      <c r="J11" s="11"/>
      <c r="K11" s="155"/>
      <c r="L11" s="42">
        <v>0</v>
      </c>
      <c r="M11" s="155" t="s">
        <v>6</v>
      </c>
      <c r="N11" s="11"/>
      <c r="O11" s="155" t="s">
        <v>7</v>
      </c>
      <c r="Q11" s="157" t="s">
        <v>11</v>
      </c>
      <c r="V11" s="42">
        <v>5.4600000000000003E-2</v>
      </c>
    </row>
    <row r="12" spans="3:22" x14ac:dyDescent="0.55000000000000004">
      <c r="C12" s="41" t="s">
        <v>93</v>
      </c>
      <c r="E12" s="3">
        <f>'اوراق مشارکت'!R27</f>
        <v>135640811613</v>
      </c>
      <c r="G12" s="3">
        <f>'اوراق مشارکت'!T27</f>
        <v>139189758199</v>
      </c>
      <c r="I12" s="3">
        <f>'اوراق مشارکت'!X27</f>
        <v>8898643563</v>
      </c>
      <c r="K12" s="3">
        <f>'اوراق مشارکت'!AB27</f>
        <v>5514842260</v>
      </c>
      <c r="L12" s="140">
        <v>0</v>
      </c>
      <c r="M12" s="3">
        <f>'اوراق مشارکت'!AH27</f>
        <v>139218378987</v>
      </c>
      <c r="O12" s="3">
        <f>'اوراق مشارکت'!AJ27</f>
        <v>136620959157</v>
      </c>
      <c r="Q12" s="8">
        <f>O12/$O$16</f>
        <v>0.50348719763145999</v>
      </c>
      <c r="V12" s="140">
        <v>5.3400000000000003E-2</v>
      </c>
    </row>
    <row r="13" spans="3:22" x14ac:dyDescent="0.55000000000000004">
      <c r="C13" s="2" t="s">
        <v>160</v>
      </c>
      <c r="E13" s="3">
        <f>سپرده!L28</f>
        <v>0</v>
      </c>
      <c r="G13" s="3">
        <f>سپرده!L28</f>
        <v>0</v>
      </c>
      <c r="I13" s="3">
        <f>سپرده!N28</f>
        <v>33982421578</v>
      </c>
      <c r="K13" s="3">
        <f>سپرده!P28</f>
        <v>42211804740</v>
      </c>
      <c r="L13" s="140">
        <v>0.3836</v>
      </c>
      <c r="M13" s="3">
        <f>سپرده!R28</f>
        <v>63192630998</v>
      </c>
      <c r="O13" s="3">
        <f>سپرده!R28</f>
        <v>63192630998</v>
      </c>
      <c r="Q13" s="135">
        <f>O13/$O$16</f>
        <v>0.23288286722961254</v>
      </c>
      <c r="V13" s="140">
        <v>4.36E-2</v>
      </c>
    </row>
    <row r="14" spans="3:22" x14ac:dyDescent="0.55000000000000004">
      <c r="C14" s="2" t="s">
        <v>92</v>
      </c>
      <c r="E14" s="3">
        <f>سهام!G30</f>
        <v>62602225497</v>
      </c>
      <c r="G14" s="3">
        <f>سهام!I30</f>
        <v>59166867214.261345</v>
      </c>
      <c r="I14" s="3">
        <f>سهام!M30</f>
        <v>26850021089</v>
      </c>
      <c r="K14" s="3">
        <f>سهام!Q30</f>
        <v>28291965085</v>
      </c>
      <c r="L14" s="140">
        <v>0</v>
      </c>
      <c r="M14" s="3">
        <f>سهام!W30</f>
        <v>63129388267</v>
      </c>
      <c r="O14" s="3">
        <f>سهام!Y30</f>
        <v>71535830048.139145</v>
      </c>
      <c r="Q14" s="8">
        <f>O14/$O$16</f>
        <v>0.26362993513892746</v>
      </c>
      <c r="V14" s="140">
        <v>2.8000000000000001E-2</v>
      </c>
    </row>
    <row r="15" spans="3:22" x14ac:dyDescent="0.55000000000000004">
      <c r="E15" s="3"/>
      <c r="G15" s="3"/>
      <c r="I15" s="3"/>
      <c r="K15" s="3"/>
      <c r="L15" s="140">
        <v>0.25369999999999998</v>
      </c>
      <c r="M15" s="3"/>
      <c r="O15" s="3"/>
      <c r="Q15" s="8"/>
      <c r="V15" s="140">
        <v>2.2200000000000001E-2</v>
      </c>
    </row>
    <row r="16" spans="3:22" ht="21.75" thickBot="1" x14ac:dyDescent="0.6">
      <c r="C16" s="2" t="s">
        <v>89</v>
      </c>
      <c r="D16" s="3">
        <f t="shared" ref="D16:P16" si="0">SUM(D12:D14)</f>
        <v>0</v>
      </c>
      <c r="E16" s="10">
        <f t="shared" si="0"/>
        <v>198243037110</v>
      </c>
      <c r="F16" s="3">
        <f t="shared" si="0"/>
        <v>0</v>
      </c>
      <c r="G16" s="10">
        <f t="shared" si="0"/>
        <v>198356625413.26135</v>
      </c>
      <c r="H16" s="3">
        <f t="shared" si="0"/>
        <v>0</v>
      </c>
      <c r="I16" s="10">
        <f t="shared" si="0"/>
        <v>69731086230</v>
      </c>
      <c r="J16" s="3">
        <f t="shared" si="0"/>
        <v>0</v>
      </c>
      <c r="K16" s="10">
        <f t="shared" si="0"/>
        <v>76018612085</v>
      </c>
      <c r="L16" s="3">
        <v>0</v>
      </c>
      <c r="M16" s="10">
        <f t="shared" si="0"/>
        <v>265540398252</v>
      </c>
      <c r="N16" s="3">
        <f t="shared" si="0"/>
        <v>0</v>
      </c>
      <c r="O16" s="10">
        <f t="shared" si="0"/>
        <v>271349420203.13916</v>
      </c>
      <c r="P16" s="3">
        <f t="shared" si="0"/>
        <v>0</v>
      </c>
      <c r="Q16" s="33">
        <f>O16/$O$16</f>
        <v>1</v>
      </c>
      <c r="V16" s="140">
        <v>1.9199999999999998E-2</v>
      </c>
    </row>
    <row r="17" spans="9:22" ht="21.75" thickTop="1" x14ac:dyDescent="0.55000000000000004">
      <c r="L17" s="140">
        <v>0.2044</v>
      </c>
      <c r="Q17" s="8"/>
      <c r="V17" s="140">
        <v>1.38E-2</v>
      </c>
    </row>
    <row r="18" spans="9:22" x14ac:dyDescent="0.55000000000000004">
      <c r="L18" s="140">
        <v>0.11650000000000001</v>
      </c>
      <c r="V18" s="140">
        <v>1.32E-2</v>
      </c>
    </row>
    <row r="19" spans="9:22" x14ac:dyDescent="0.55000000000000004">
      <c r="L19" s="140">
        <v>0</v>
      </c>
      <c r="V19" s="140">
        <v>1.21E-2</v>
      </c>
    </row>
    <row r="20" spans="9:22" ht="30" x14ac:dyDescent="0.75">
      <c r="I20" s="55">
        <v>1</v>
      </c>
      <c r="L20" s="140">
        <v>6.3700000000000007E-2</v>
      </c>
      <c r="V20" s="140">
        <v>1.14E-2</v>
      </c>
    </row>
    <row r="21" spans="9:22" x14ac:dyDescent="0.55000000000000004">
      <c r="L21" s="140">
        <v>0</v>
      </c>
      <c r="V21" s="140">
        <v>8.8999999999999999E-3</v>
      </c>
    </row>
    <row r="22" spans="9:22" x14ac:dyDescent="0.55000000000000004">
      <c r="L22" s="140">
        <v>0.13189999999999999</v>
      </c>
      <c r="V22" s="140">
        <v>8.3999999999999995E-3</v>
      </c>
    </row>
    <row r="23" spans="9:22" x14ac:dyDescent="0.55000000000000004">
      <c r="L23" s="140">
        <v>3.9899999999999998E-2</v>
      </c>
      <c r="V23" s="140">
        <v>7.9000000000000008E-3</v>
      </c>
    </row>
    <row r="24" spans="9:22" x14ac:dyDescent="0.55000000000000004">
      <c r="L24" s="140">
        <v>0.18509999999999999</v>
      </c>
      <c r="V24" s="140">
        <v>7.7999999999999996E-3</v>
      </c>
    </row>
    <row r="25" spans="9:22" x14ac:dyDescent="0.55000000000000004">
      <c r="L25" s="140">
        <v>1.89E-2</v>
      </c>
      <c r="V25" s="140">
        <v>6.6E-3</v>
      </c>
    </row>
    <row r="26" spans="9:22" x14ac:dyDescent="0.55000000000000004">
      <c r="L26" s="140">
        <v>5.16E-2</v>
      </c>
      <c r="V26" s="140">
        <v>5.1000000000000004E-3</v>
      </c>
    </row>
    <row r="27" spans="9:22" x14ac:dyDescent="0.55000000000000004">
      <c r="L27" s="140">
        <v>3.6200000000000003E-2</v>
      </c>
      <c r="V27" s="140">
        <v>4.1000000000000003E-3</v>
      </c>
    </row>
    <row r="28" spans="9:22" x14ac:dyDescent="0.55000000000000004">
      <c r="L28" s="140">
        <v>0</v>
      </c>
      <c r="V28" s="140">
        <v>2.7000000000000001E-3</v>
      </c>
    </row>
    <row r="29" spans="9:22" x14ac:dyDescent="0.55000000000000004">
      <c r="L29" s="140">
        <v>1.8200000000000001E-2</v>
      </c>
      <c r="V29" s="140">
        <v>1.6999999999999999E-3</v>
      </c>
    </row>
    <row r="30" spans="9:22" x14ac:dyDescent="0.55000000000000004">
      <c r="L30" s="140">
        <v>3.3000000000000002E-2</v>
      </c>
      <c r="V30" s="140">
        <v>1.4E-3</v>
      </c>
    </row>
    <row r="31" spans="9:22" x14ac:dyDescent="0.55000000000000004">
      <c r="L31" s="140">
        <v>5.7999999999999996E-3</v>
      </c>
      <c r="V31" s="140">
        <v>6.9999999999999999E-4</v>
      </c>
    </row>
    <row r="32" spans="9:22" x14ac:dyDescent="0.55000000000000004">
      <c r="L32" s="140">
        <v>2.0000000000000001E-4</v>
      </c>
      <c r="V32" s="140">
        <v>0</v>
      </c>
    </row>
    <row r="33" spans="12:22" x14ac:dyDescent="0.55000000000000004">
      <c r="L33" s="140">
        <v>0</v>
      </c>
      <c r="V33" s="140">
        <v>0</v>
      </c>
    </row>
    <row r="34" spans="12:22" x14ac:dyDescent="0.55000000000000004">
      <c r="L34" s="140">
        <v>0</v>
      </c>
      <c r="V34" s="140">
        <v>0</v>
      </c>
    </row>
    <row r="35" spans="12:22" x14ac:dyDescent="0.55000000000000004">
      <c r="L35" s="140">
        <v>0</v>
      </c>
      <c r="V35" s="140">
        <v>0</v>
      </c>
    </row>
    <row r="36" spans="12:22" x14ac:dyDescent="0.55000000000000004">
      <c r="L36" s="140">
        <v>1E-4</v>
      </c>
      <c r="V36" s="140">
        <v>-1E-4</v>
      </c>
    </row>
    <row r="37" spans="12:22" x14ac:dyDescent="0.55000000000000004">
      <c r="L37" s="140">
        <v>-9.1000000000000004E-3</v>
      </c>
      <c r="V37" s="140">
        <v>-1E-3</v>
      </c>
    </row>
    <row r="38" spans="12:22" x14ac:dyDescent="0.55000000000000004">
      <c r="L38" s="140">
        <v>0</v>
      </c>
      <c r="V38" s="140">
        <v>-2.8E-3</v>
      </c>
    </row>
    <row r="39" spans="12:22" x14ac:dyDescent="0.55000000000000004">
      <c r="L39" s="140">
        <v>0</v>
      </c>
      <c r="V39" s="140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1"/>
  <sheetViews>
    <sheetView rightToLeft="1" topLeftCell="H9" zoomScale="110" zoomScaleNormal="110" zoomScaleSheetLayoutView="40" workbookViewId="0">
      <selection activeCell="Y37" sqref="Y37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9.42578125" style="57" bestFit="1" customWidth="1"/>
    <col min="4" max="4" width="1" style="57" customWidth="1"/>
    <col min="5" max="5" width="17" style="57" bestFit="1" customWidth="1"/>
    <col min="6" max="6" width="3.5703125" style="57" bestFit="1" customWidth="1"/>
    <col min="7" max="7" width="26.14062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17" style="57" bestFit="1" customWidth="1"/>
    <col min="12" max="12" width="3.5703125" style="57" bestFit="1" customWidth="1"/>
    <col min="13" max="13" width="26.140625" style="57" bestFit="1" customWidth="1"/>
    <col min="14" max="14" width="3.5703125" style="57" bestFit="1" customWidth="1"/>
    <col min="15" max="15" width="19" style="57" bestFit="1" customWidth="1"/>
    <col min="16" max="16" width="3.5703125" style="57" bestFit="1" customWidth="1"/>
    <col min="17" max="17" width="26.140625" style="57" bestFit="1" customWidth="1"/>
    <col min="18" max="18" width="3.5703125" style="57" bestFit="1" customWidth="1"/>
    <col min="19" max="19" width="17" style="57" bestFit="1" customWidth="1"/>
    <col min="20" max="20" width="3.5703125" style="57" bestFit="1" customWidth="1"/>
    <col min="21" max="21" width="16.28515625" style="57" bestFit="1" customWidth="1"/>
    <col min="22" max="22" width="3.5703125" style="57" bestFit="1" customWidth="1"/>
    <col min="23" max="23" width="26.140625" style="57" bestFit="1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4.85546875" style="82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59" t="s">
        <v>130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</row>
    <row r="3" spans="3:27" ht="46.5" x14ac:dyDescent="0.8">
      <c r="C3" s="159" t="s">
        <v>0</v>
      </c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3:27" ht="46.5" x14ac:dyDescent="0.8">
      <c r="C4" s="159" t="s">
        <v>247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58" t="s">
        <v>91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</row>
    <row r="8" spans="3:27" s="76" customFormat="1" ht="34.5" customHeight="1" x14ac:dyDescent="0.25">
      <c r="C8" s="166" t="s">
        <v>1</v>
      </c>
      <c r="E8" s="165" t="s">
        <v>246</v>
      </c>
      <c r="F8" s="165" t="s">
        <v>2</v>
      </c>
      <c r="G8" s="165" t="s">
        <v>2</v>
      </c>
      <c r="H8" s="165" t="s">
        <v>2</v>
      </c>
      <c r="I8" s="165" t="s">
        <v>2</v>
      </c>
      <c r="J8" s="160"/>
      <c r="K8" s="165" t="s">
        <v>3</v>
      </c>
      <c r="L8" s="165" t="s">
        <v>3</v>
      </c>
      <c r="M8" s="165" t="s">
        <v>3</v>
      </c>
      <c r="N8" s="165" t="s">
        <v>3</v>
      </c>
      <c r="O8" s="165" t="s">
        <v>3</v>
      </c>
      <c r="P8" s="165" t="s">
        <v>3</v>
      </c>
      <c r="Q8" s="165" t="s">
        <v>3</v>
      </c>
      <c r="R8" s="160"/>
      <c r="S8" s="165" t="s">
        <v>248</v>
      </c>
      <c r="T8" s="165" t="s">
        <v>4</v>
      </c>
      <c r="U8" s="165" t="s">
        <v>4</v>
      </c>
      <c r="V8" s="165" t="s">
        <v>4</v>
      </c>
      <c r="W8" s="165" t="s">
        <v>4</v>
      </c>
      <c r="X8" s="165" t="s">
        <v>4</v>
      </c>
      <c r="Y8" s="165" t="s">
        <v>4</v>
      </c>
      <c r="Z8" s="165" t="s">
        <v>4</v>
      </c>
      <c r="AA8" s="165" t="s">
        <v>4</v>
      </c>
    </row>
    <row r="9" spans="3:27" s="76" customFormat="1" ht="44.25" customHeight="1" x14ac:dyDescent="0.25">
      <c r="C9" s="166" t="s">
        <v>1</v>
      </c>
      <c r="D9" s="160"/>
      <c r="E9" s="163" t="s">
        <v>5</v>
      </c>
      <c r="F9" s="161"/>
      <c r="G9" s="163" t="s">
        <v>6</v>
      </c>
      <c r="H9" s="77"/>
      <c r="I9" s="163" t="s">
        <v>7</v>
      </c>
      <c r="J9" s="160"/>
      <c r="K9" s="163" t="s">
        <v>8</v>
      </c>
      <c r="L9" s="163" t="s">
        <v>8</v>
      </c>
      <c r="M9" s="163" t="s">
        <v>8</v>
      </c>
      <c r="N9" s="77"/>
      <c r="O9" s="163" t="s">
        <v>9</v>
      </c>
      <c r="P9" s="163" t="s">
        <v>9</v>
      </c>
      <c r="Q9" s="163" t="s">
        <v>9</v>
      </c>
      <c r="R9" s="160"/>
      <c r="S9" s="163" t="s">
        <v>5</v>
      </c>
      <c r="T9" s="161"/>
      <c r="U9" s="163" t="s">
        <v>10</v>
      </c>
      <c r="V9" s="161"/>
      <c r="W9" s="163" t="s">
        <v>6</v>
      </c>
      <c r="X9" s="161"/>
      <c r="Y9" s="163" t="s">
        <v>7</v>
      </c>
      <c r="Z9" s="160"/>
      <c r="AA9" s="163" t="s">
        <v>11</v>
      </c>
    </row>
    <row r="10" spans="3:27" s="76" customFormat="1" ht="54" customHeight="1" x14ac:dyDescent="0.25">
      <c r="C10" s="166" t="s">
        <v>1</v>
      </c>
      <c r="D10" s="160"/>
      <c r="E10" s="164" t="s">
        <v>5</v>
      </c>
      <c r="F10" s="162"/>
      <c r="G10" s="164" t="s">
        <v>6</v>
      </c>
      <c r="H10" s="78"/>
      <c r="I10" s="164" t="s">
        <v>7</v>
      </c>
      <c r="J10" s="160"/>
      <c r="K10" s="164" t="s">
        <v>5</v>
      </c>
      <c r="L10" s="143">
        <v>0</v>
      </c>
      <c r="M10" s="164" t="s">
        <v>6</v>
      </c>
      <c r="N10" s="78"/>
      <c r="O10" s="164" t="s">
        <v>5</v>
      </c>
      <c r="P10" s="78"/>
      <c r="Q10" s="164" t="s">
        <v>12</v>
      </c>
      <c r="R10" s="160"/>
      <c r="S10" s="164" t="s">
        <v>5</v>
      </c>
      <c r="T10" s="162"/>
      <c r="U10" s="164" t="s">
        <v>10</v>
      </c>
      <c r="V10" s="162"/>
      <c r="W10" s="164" t="s">
        <v>6</v>
      </c>
      <c r="X10" s="162"/>
      <c r="Y10" s="164" t="s">
        <v>7</v>
      </c>
      <c r="Z10" s="160"/>
      <c r="AA10" s="164" t="s">
        <v>11</v>
      </c>
    </row>
    <row r="11" spans="3:27" x14ac:dyDescent="0.8">
      <c r="C11" s="79" t="s">
        <v>231</v>
      </c>
      <c r="E11" s="80">
        <v>492000</v>
      </c>
      <c r="G11" s="80">
        <v>13673342336</v>
      </c>
      <c r="I11" s="80">
        <v>13095897010.200001</v>
      </c>
      <c r="K11" s="80">
        <v>0</v>
      </c>
      <c r="L11" s="145">
        <v>0</v>
      </c>
      <c r="M11" s="80">
        <v>0</v>
      </c>
      <c r="O11" s="80">
        <v>-92000</v>
      </c>
      <c r="Q11" s="80">
        <v>2805765805</v>
      </c>
      <c r="S11" s="80">
        <v>400000</v>
      </c>
      <c r="U11" s="80">
        <v>32230</v>
      </c>
      <c r="V11" s="145">
        <v>5.4600000000000003E-2</v>
      </c>
      <c r="W11" s="80">
        <v>11116538487</v>
      </c>
      <c r="Y11" s="80">
        <v>12815292600</v>
      </c>
      <c r="AA11" s="133">
        <f>Y11/'سرمایه گذاری ها'!$O$16</f>
        <v>4.7228008043673511E-2</v>
      </c>
    </row>
    <row r="12" spans="3:27" x14ac:dyDescent="0.8">
      <c r="C12" s="57" t="s">
        <v>249</v>
      </c>
      <c r="E12" s="80">
        <v>0</v>
      </c>
      <c r="G12" s="80">
        <v>0</v>
      </c>
      <c r="I12" s="80">
        <v>0</v>
      </c>
      <c r="K12" s="80">
        <v>857261</v>
      </c>
      <c r="L12" s="145">
        <v>0</v>
      </c>
      <c r="M12" s="80">
        <v>9483630921</v>
      </c>
      <c r="O12" s="80">
        <v>0</v>
      </c>
      <c r="Q12" s="80">
        <v>0</v>
      </c>
      <c r="S12" s="80">
        <v>857261</v>
      </c>
      <c r="U12" s="80">
        <v>12490</v>
      </c>
      <c r="V12" s="145">
        <v>5.3400000000000003E-2</v>
      </c>
      <c r="W12" s="80">
        <v>9483630921</v>
      </c>
      <c r="Y12" s="80">
        <v>10643482110.154499</v>
      </c>
      <c r="AA12" s="133">
        <f>Y12/'سرمایه گذاری ها'!$O$16</f>
        <v>3.9224267006675431E-2</v>
      </c>
    </row>
    <row r="13" spans="3:27" x14ac:dyDescent="0.8">
      <c r="C13" s="57" t="s">
        <v>184</v>
      </c>
      <c r="E13" s="80">
        <v>106000</v>
      </c>
      <c r="G13" s="80">
        <v>7055541458</v>
      </c>
      <c r="I13" s="80">
        <v>5624613234</v>
      </c>
      <c r="K13" s="80">
        <v>0</v>
      </c>
      <c r="L13" s="145">
        <v>0.3836</v>
      </c>
      <c r="M13" s="80">
        <v>0</v>
      </c>
      <c r="O13" s="80">
        <v>0</v>
      </c>
      <c r="Q13" s="80">
        <v>0</v>
      </c>
      <c r="S13" s="80">
        <v>106000</v>
      </c>
      <c r="U13" s="80">
        <v>72690</v>
      </c>
      <c r="V13" s="145">
        <v>4.36E-2</v>
      </c>
      <c r="W13" s="80">
        <v>7055541458</v>
      </c>
      <c r="Y13" s="80">
        <v>7659294417</v>
      </c>
      <c r="AA13" s="133">
        <f>Y13/'سرمایه گذاری ها'!$O$16</f>
        <v>2.8226684292400755E-2</v>
      </c>
    </row>
    <row r="14" spans="3:27" x14ac:dyDescent="0.8">
      <c r="C14" s="57" t="s">
        <v>250</v>
      </c>
      <c r="E14" s="80">
        <v>0</v>
      </c>
      <c r="G14" s="80">
        <v>0</v>
      </c>
      <c r="I14" s="80">
        <v>0</v>
      </c>
      <c r="K14" s="80">
        <v>41000</v>
      </c>
      <c r="L14" s="145">
        <v>0</v>
      </c>
      <c r="M14" s="80">
        <v>7241018855</v>
      </c>
      <c r="O14" s="80">
        <v>0</v>
      </c>
      <c r="Q14" s="80">
        <v>0</v>
      </c>
      <c r="S14" s="80">
        <v>41000</v>
      </c>
      <c r="U14" s="80">
        <v>186500</v>
      </c>
      <c r="V14" s="145">
        <v>2.8000000000000001E-2</v>
      </c>
      <c r="W14" s="80">
        <v>7241018855</v>
      </c>
      <c r="Y14" s="80">
        <v>7601003325</v>
      </c>
      <c r="AA14" s="133">
        <f>Y14/'سرمایه گذاری ها'!$O$16</f>
        <v>2.8011864994256088E-2</v>
      </c>
    </row>
    <row r="15" spans="3:27" x14ac:dyDescent="0.8">
      <c r="C15" s="57" t="s">
        <v>17</v>
      </c>
      <c r="E15" s="80">
        <v>750000</v>
      </c>
      <c r="G15" s="80">
        <v>4499671798</v>
      </c>
      <c r="I15" s="80">
        <v>4786350750</v>
      </c>
      <c r="K15" s="80">
        <v>382075</v>
      </c>
      <c r="L15" s="145">
        <v>0.25369999999999998</v>
      </c>
      <c r="M15" s="80">
        <v>0</v>
      </c>
      <c r="O15" s="80">
        <v>0</v>
      </c>
      <c r="Q15" s="80">
        <v>0</v>
      </c>
      <c r="S15" s="80">
        <v>1132075</v>
      </c>
      <c r="U15" s="80">
        <v>5890</v>
      </c>
      <c r="V15" s="145">
        <v>2.2200000000000001E-2</v>
      </c>
      <c r="W15" s="80">
        <v>4499671798</v>
      </c>
      <c r="Y15" s="80">
        <v>6628247615.5874996</v>
      </c>
      <c r="AA15" s="133">
        <f>Y15/'سرمایه گذاری ها'!$O$16</f>
        <v>2.4426982783399435E-2</v>
      </c>
    </row>
    <row r="16" spans="3:27" x14ac:dyDescent="0.8">
      <c r="C16" s="57" t="s">
        <v>251</v>
      </c>
      <c r="E16" s="80">
        <v>0</v>
      </c>
      <c r="G16" s="80">
        <v>0</v>
      </c>
      <c r="I16" s="80">
        <v>0</v>
      </c>
      <c r="K16" s="80">
        <v>310000</v>
      </c>
      <c r="L16" s="145">
        <v>0</v>
      </c>
      <c r="M16" s="80">
        <v>6515440689</v>
      </c>
      <c r="O16" s="80">
        <v>0</v>
      </c>
      <c r="Q16" s="80">
        <v>0</v>
      </c>
      <c r="S16" s="80">
        <v>310000</v>
      </c>
      <c r="U16" s="80">
        <v>20850</v>
      </c>
      <c r="V16" s="145">
        <v>1.9199999999999998E-2</v>
      </c>
      <c r="W16" s="80">
        <v>6515440689</v>
      </c>
      <c r="Y16" s="80">
        <v>6425042175</v>
      </c>
      <c r="AA16" s="133">
        <f>Y16/'سرمایه گذاری ها'!$O$16</f>
        <v>2.3678112782367651E-2</v>
      </c>
    </row>
    <row r="17" spans="3:27" x14ac:dyDescent="0.8">
      <c r="C17" s="57" t="s">
        <v>225</v>
      </c>
      <c r="E17" s="80">
        <v>520000</v>
      </c>
      <c r="G17" s="80">
        <v>4979116299</v>
      </c>
      <c r="I17" s="80">
        <v>4404039120</v>
      </c>
      <c r="K17" s="80">
        <v>0</v>
      </c>
      <c r="L17" s="145">
        <v>0.2044</v>
      </c>
      <c r="M17" s="80">
        <v>0</v>
      </c>
      <c r="O17" s="80">
        <v>0</v>
      </c>
      <c r="Q17" s="80">
        <v>0</v>
      </c>
      <c r="S17" s="80">
        <v>520000</v>
      </c>
      <c r="U17" s="80">
        <v>11060</v>
      </c>
      <c r="V17" s="145">
        <v>1.38E-2</v>
      </c>
      <c r="W17" s="80">
        <v>4979116299</v>
      </c>
      <c r="Y17" s="80">
        <v>5716980360</v>
      </c>
      <c r="AA17" s="133">
        <f>Y17/'سرمایه گذاری ها'!$O$16</f>
        <v>2.106870306087303E-2</v>
      </c>
    </row>
    <row r="18" spans="3:27" x14ac:dyDescent="0.8">
      <c r="C18" s="57" t="s">
        <v>232</v>
      </c>
      <c r="E18" s="80">
        <v>574276</v>
      </c>
      <c r="G18" s="80">
        <v>4929559109</v>
      </c>
      <c r="I18" s="80">
        <v>5314697828.118</v>
      </c>
      <c r="K18" s="80">
        <v>0</v>
      </c>
      <c r="L18" s="145">
        <v>0.11650000000000001</v>
      </c>
      <c r="M18" s="80">
        <v>0</v>
      </c>
      <c r="O18" s="80">
        <v>0</v>
      </c>
      <c r="Q18" s="80">
        <v>0</v>
      </c>
      <c r="S18" s="80">
        <v>574276</v>
      </c>
      <c r="U18" s="80">
        <v>9640</v>
      </c>
      <c r="V18" s="145">
        <v>1.32E-2</v>
      </c>
      <c r="W18" s="80">
        <v>4929559109</v>
      </c>
      <c r="Y18" s="80">
        <v>5503081317.1920004</v>
      </c>
      <c r="AA18" s="133">
        <f>Y18/'سرمایه گذاری ها'!$O$16</f>
        <v>2.0280424085934116E-2</v>
      </c>
    </row>
    <row r="19" spans="3:27" x14ac:dyDescent="0.8">
      <c r="C19" s="57" t="s">
        <v>252</v>
      </c>
      <c r="E19" s="80">
        <v>0</v>
      </c>
      <c r="G19" s="80">
        <v>0</v>
      </c>
      <c r="I19" s="80">
        <v>0</v>
      </c>
      <c r="K19" s="80">
        <v>500000</v>
      </c>
      <c r="L19" s="145">
        <v>0</v>
      </c>
      <c r="M19" s="80">
        <v>3595347105</v>
      </c>
      <c r="O19" s="80">
        <v>0</v>
      </c>
      <c r="Q19" s="80">
        <v>0</v>
      </c>
      <c r="S19" s="80">
        <v>500000</v>
      </c>
      <c r="U19" s="80">
        <v>7350</v>
      </c>
      <c r="V19" s="145">
        <v>1.21E-2</v>
      </c>
      <c r="W19" s="80">
        <v>3595347105</v>
      </c>
      <c r="Y19" s="80">
        <v>3653133750</v>
      </c>
      <c r="AA19" s="133">
        <f>Y19/'سرمایه گذاری ها'!$O$16</f>
        <v>1.3462839711487757E-2</v>
      </c>
    </row>
    <row r="20" spans="3:27" x14ac:dyDescent="0.8">
      <c r="C20" s="57" t="s">
        <v>179</v>
      </c>
      <c r="E20" s="80">
        <v>36434</v>
      </c>
      <c r="G20" s="80">
        <v>2002747543</v>
      </c>
      <c r="I20" s="80">
        <v>2287117297.7550001</v>
      </c>
      <c r="K20" s="80">
        <v>0</v>
      </c>
      <c r="L20" s="145">
        <v>6.3700000000000007E-2</v>
      </c>
      <c r="M20" s="80">
        <v>0</v>
      </c>
      <c r="O20" s="80">
        <v>0</v>
      </c>
      <c r="Q20" s="80">
        <v>0</v>
      </c>
      <c r="S20" s="80">
        <v>36434</v>
      </c>
      <c r="U20" s="80">
        <v>80650</v>
      </c>
      <c r="V20" s="145">
        <v>1.14E-2</v>
      </c>
      <c r="W20" s="80">
        <v>2002747543</v>
      </c>
      <c r="Y20" s="80">
        <v>2920918607.5050001</v>
      </c>
      <c r="AA20" s="133">
        <f>Y20/'سرمایه گذاری ها'!$O$16</f>
        <v>1.0764418089850073E-2</v>
      </c>
    </row>
    <row r="21" spans="3:27" x14ac:dyDescent="0.8">
      <c r="C21" s="57" t="s">
        <v>182</v>
      </c>
      <c r="E21" s="80">
        <v>80706</v>
      </c>
      <c r="G21" s="80">
        <v>993552784</v>
      </c>
      <c r="I21" s="80">
        <v>766958641.30799997</v>
      </c>
      <c r="K21" s="80">
        <v>0</v>
      </c>
      <c r="L21" s="145">
        <v>0</v>
      </c>
      <c r="M21" s="80">
        <v>0</v>
      </c>
      <c r="O21" s="80">
        <v>0</v>
      </c>
      <c r="Q21" s="80">
        <v>0</v>
      </c>
      <c r="S21" s="80">
        <v>80706</v>
      </c>
      <c r="U21" s="80">
        <v>13650</v>
      </c>
      <c r="V21" s="145">
        <v>8.8999999999999999E-3</v>
      </c>
      <c r="W21" s="80">
        <v>993552784</v>
      </c>
      <c r="Y21" s="80">
        <v>1095082160.4449999</v>
      </c>
      <c r="AA21" s="133">
        <f>Y21/'سرمایه گذاری ها'!$O$16</f>
        <v>4.0356900693769432E-3</v>
      </c>
    </row>
    <row r="22" spans="3:27" x14ac:dyDescent="0.8">
      <c r="C22" s="57" t="s">
        <v>213</v>
      </c>
      <c r="E22" s="80">
        <v>60981</v>
      </c>
      <c r="G22" s="80">
        <v>697622640</v>
      </c>
      <c r="I22" s="80">
        <v>669224520.07200003</v>
      </c>
      <c r="K22" s="80">
        <v>0</v>
      </c>
      <c r="L22" s="145">
        <v>0.13189999999999999</v>
      </c>
      <c r="M22" s="80">
        <v>0</v>
      </c>
      <c r="O22" s="80">
        <v>0</v>
      </c>
      <c r="Q22" s="80">
        <v>0</v>
      </c>
      <c r="S22" s="80">
        <v>60981</v>
      </c>
      <c r="U22" s="80">
        <v>14020</v>
      </c>
      <c r="V22" s="145">
        <v>8.3999999999999995E-3</v>
      </c>
      <c r="W22" s="80">
        <v>697622640</v>
      </c>
      <c r="Y22" s="80">
        <v>849866645.96099997</v>
      </c>
      <c r="AA22" s="133">
        <f>Y22/'سرمایه گذاری ها'!$O$16</f>
        <v>3.1320009651200579E-3</v>
      </c>
    </row>
    <row r="23" spans="3:27" x14ac:dyDescent="0.8">
      <c r="C23" s="57" t="s">
        <v>253</v>
      </c>
      <c r="E23" s="80">
        <v>0</v>
      </c>
      <c r="G23" s="80">
        <v>0</v>
      </c>
      <c r="I23" s="80">
        <v>0</v>
      </c>
      <c r="K23" s="80">
        <v>940</v>
      </c>
      <c r="L23" s="145">
        <v>3.9899999999999998E-2</v>
      </c>
      <c r="M23" s="80">
        <v>14583519</v>
      </c>
      <c r="O23" s="80">
        <v>0</v>
      </c>
      <c r="Q23" s="80">
        <v>0</v>
      </c>
      <c r="S23" s="80">
        <v>940</v>
      </c>
      <c r="U23" s="80">
        <v>17930</v>
      </c>
      <c r="V23" s="145">
        <v>7.9000000000000008E-3</v>
      </c>
      <c r="W23" s="80">
        <v>14583519</v>
      </c>
      <c r="Y23" s="80">
        <v>16753917.51</v>
      </c>
      <c r="AA23" s="133">
        <f>Y23/'سرمایه گذاری ها'!$O$16</f>
        <v>6.1742964099416856E-5</v>
      </c>
    </row>
    <row r="24" spans="3:27" x14ac:dyDescent="0.8">
      <c r="C24" s="57" t="s">
        <v>13</v>
      </c>
      <c r="E24" s="80">
        <v>933</v>
      </c>
      <c r="G24" s="80">
        <v>3646028</v>
      </c>
      <c r="I24" s="80">
        <v>4347879.2712000003</v>
      </c>
      <c r="K24" s="80">
        <v>0</v>
      </c>
      <c r="L24" s="145">
        <v>0.18509999999999999</v>
      </c>
      <c r="M24" s="80">
        <v>0</v>
      </c>
      <c r="O24" s="80">
        <v>0</v>
      </c>
      <c r="Q24" s="80">
        <v>0</v>
      </c>
      <c r="S24" s="80">
        <v>933</v>
      </c>
      <c r="U24" s="80">
        <v>6250</v>
      </c>
      <c r="V24" s="145">
        <v>7.7999999999999996E-3</v>
      </c>
      <c r="W24" s="80">
        <v>3646028</v>
      </c>
      <c r="Y24" s="80">
        <v>5796554.0625</v>
      </c>
      <c r="AA24" s="133">
        <f>Y24/'سرمایه گذاری ها'!$O$16</f>
        <v>2.1361954848330064E-5</v>
      </c>
    </row>
    <row r="25" spans="3:27" x14ac:dyDescent="0.8">
      <c r="C25" s="57" t="s">
        <v>183</v>
      </c>
      <c r="E25" s="80">
        <v>469</v>
      </c>
      <c r="G25" s="80">
        <v>1363383</v>
      </c>
      <c r="I25" s="80">
        <v>1844790.7936499999</v>
      </c>
      <c r="K25" s="80">
        <v>0</v>
      </c>
      <c r="L25" s="145">
        <v>1.89E-2</v>
      </c>
      <c r="M25" s="80">
        <v>0</v>
      </c>
      <c r="O25" s="80">
        <v>0</v>
      </c>
      <c r="Q25" s="80">
        <v>0</v>
      </c>
      <c r="S25" s="80">
        <v>469</v>
      </c>
      <c r="U25" s="80">
        <v>3957</v>
      </c>
      <c r="V25" s="145">
        <v>6.6E-3</v>
      </c>
      <c r="W25" s="80">
        <v>1363383</v>
      </c>
      <c r="Y25" s="80">
        <v>1844790.7936499999</v>
      </c>
      <c r="AA25" s="133">
        <f>Y25/'سرمایه گذاری ها'!$O$16</f>
        <v>6.7985801932760422E-6</v>
      </c>
    </row>
    <row r="26" spans="3:27" x14ac:dyDescent="0.8">
      <c r="C26" s="57" t="s">
        <v>180</v>
      </c>
      <c r="E26" s="80">
        <v>1</v>
      </c>
      <c r="G26" s="80">
        <v>7649</v>
      </c>
      <c r="I26" s="80">
        <v>6998.1120000000001</v>
      </c>
      <c r="K26" s="80">
        <v>0</v>
      </c>
      <c r="L26" s="145">
        <v>5.16E-2</v>
      </c>
      <c r="M26" s="80">
        <v>0</v>
      </c>
      <c r="O26" s="80">
        <v>0</v>
      </c>
      <c r="Q26" s="80">
        <v>0</v>
      </c>
      <c r="S26" s="80">
        <v>1</v>
      </c>
      <c r="U26" s="80">
        <v>9760</v>
      </c>
      <c r="V26" s="145">
        <v>5.1000000000000004E-3</v>
      </c>
      <c r="W26" s="80">
        <v>7649</v>
      </c>
      <c r="Y26" s="80">
        <v>9701.9279999999999</v>
      </c>
      <c r="AA26" s="133">
        <f>Y26/'سرمایه گذاری ها'!$O$16</f>
        <v>3.5754371587515783E-8</v>
      </c>
    </row>
    <row r="27" spans="3:27" x14ac:dyDescent="0.8">
      <c r="C27" s="57" t="s">
        <v>224</v>
      </c>
      <c r="E27" s="80">
        <v>478950</v>
      </c>
      <c r="G27" s="80">
        <v>13412516540</v>
      </c>
      <c r="I27" s="80">
        <v>15020962808.625</v>
      </c>
      <c r="K27" s="80">
        <v>0</v>
      </c>
      <c r="L27" s="145">
        <v>3.6200000000000003E-2</v>
      </c>
      <c r="M27" s="80">
        <v>0</v>
      </c>
      <c r="O27" s="80">
        <v>-478950</v>
      </c>
      <c r="Q27" s="80">
        <v>17229682550</v>
      </c>
      <c r="S27" s="80">
        <v>0</v>
      </c>
      <c r="U27" s="80">
        <v>0</v>
      </c>
      <c r="V27" s="145">
        <v>4.1000000000000003E-3</v>
      </c>
      <c r="W27" s="80">
        <v>0</v>
      </c>
      <c r="Y27" s="80">
        <v>0</v>
      </c>
      <c r="AA27" s="133">
        <f>Y27/'سرمایه گذاری ها'!$O$16</f>
        <v>0</v>
      </c>
    </row>
    <row r="28" spans="3:27" x14ac:dyDescent="0.8">
      <c r="C28" s="57" t="s">
        <v>181</v>
      </c>
      <c r="E28" s="80">
        <v>35157</v>
      </c>
      <c r="G28" s="80">
        <v>633384023</v>
      </c>
      <c r="I28" s="80">
        <v>939746768.20650005</v>
      </c>
      <c r="K28" s="80">
        <v>0</v>
      </c>
      <c r="L28" s="145">
        <v>0</v>
      </c>
      <c r="M28" s="80">
        <v>0</v>
      </c>
      <c r="O28" s="80">
        <v>-35157</v>
      </c>
      <c r="Q28" s="80">
        <v>1146637850</v>
      </c>
      <c r="S28" s="80">
        <v>0</v>
      </c>
      <c r="U28" s="80">
        <v>0</v>
      </c>
      <c r="V28" s="145">
        <v>2.7000000000000001E-3</v>
      </c>
      <c r="W28" s="80">
        <v>0</v>
      </c>
      <c r="Y28" s="80">
        <v>0</v>
      </c>
      <c r="AA28" s="133">
        <f>Y28/'سرمایه گذاری ها'!$O$16</f>
        <v>0</v>
      </c>
    </row>
    <row r="29" spans="3:27" x14ac:dyDescent="0.8">
      <c r="C29" s="57" t="s">
        <v>18</v>
      </c>
      <c r="E29" s="80">
        <v>235700</v>
      </c>
      <c r="G29" s="80">
        <v>9720153907</v>
      </c>
      <c r="I29" s="80">
        <v>6251059567.8000002</v>
      </c>
      <c r="K29" s="80">
        <v>0</v>
      </c>
      <c r="L29" s="145">
        <v>1.8200000000000001E-2</v>
      </c>
      <c r="M29" s="80">
        <v>0</v>
      </c>
      <c r="O29" s="80">
        <v>-235700</v>
      </c>
      <c r="Q29" s="80">
        <v>7109878880</v>
      </c>
      <c r="S29" s="80">
        <v>0</v>
      </c>
      <c r="U29" s="80">
        <v>0</v>
      </c>
      <c r="V29" s="145">
        <v>1.6999999999999999E-3</v>
      </c>
      <c r="W29" s="80">
        <v>0</v>
      </c>
      <c r="Y29" s="80">
        <v>0</v>
      </c>
      <c r="AA29" s="133">
        <f>Y29/'سرمایه گذاری ها'!$O$16</f>
        <v>0</v>
      </c>
    </row>
    <row r="30" spans="3:27" ht="33.75" thickBot="1" x14ac:dyDescent="0.85">
      <c r="C30" s="57" t="s">
        <v>89</v>
      </c>
      <c r="E30" s="81"/>
      <c r="F30" s="80"/>
      <c r="G30" s="81">
        <f>SUM(G11:G29)</f>
        <v>62602225497</v>
      </c>
      <c r="H30" s="81"/>
      <c r="I30" s="81">
        <f>SUM(I11:I29)</f>
        <v>59166867214.261345</v>
      </c>
      <c r="J30" s="81"/>
      <c r="K30" s="81">
        <f>SUM(K11:K29)</f>
        <v>2091276</v>
      </c>
      <c r="L30" s="81">
        <v>3.3000000000000002E-2</v>
      </c>
      <c r="M30" s="81">
        <f>SUM(M11:M29)</f>
        <v>26850021089</v>
      </c>
      <c r="N30" s="81"/>
      <c r="O30" s="81">
        <f>SUM(O11:O29)</f>
        <v>-841807</v>
      </c>
      <c r="P30" s="81"/>
      <c r="Q30" s="81">
        <f>SUM(Q11:Q29)</f>
        <v>28291965085</v>
      </c>
      <c r="R30" s="81"/>
      <c r="S30" s="81">
        <f>SUM(S11:S29)</f>
        <v>4621076</v>
      </c>
      <c r="T30" s="81"/>
      <c r="U30" s="81">
        <f>SUM(U11:U29)</f>
        <v>504917</v>
      </c>
      <c r="V30" s="81">
        <v>1.4E-3</v>
      </c>
      <c r="W30" s="81">
        <f>SUM(W11:W29)</f>
        <v>63129388267</v>
      </c>
      <c r="X30" s="81"/>
      <c r="Y30" s="81">
        <f>SUM(Y11:Y29)</f>
        <v>71535830048.139145</v>
      </c>
      <c r="Z30" s="80"/>
      <c r="AA30" s="134">
        <f>SUM(AA11:AA29)</f>
        <v>0.26362993513892741</v>
      </c>
    </row>
    <row r="31" spans="3:27" ht="63.75" customHeight="1" thickTop="1" x14ac:dyDescent="0.8">
      <c r="L31" s="145">
        <v>5.7999999999999996E-3</v>
      </c>
      <c r="V31" s="145">
        <v>6.9999999999999999E-4</v>
      </c>
    </row>
    <row r="32" spans="3:27" ht="30.75" customHeight="1" x14ac:dyDescent="0.95">
      <c r="L32" s="145">
        <v>2.0000000000000001E-4</v>
      </c>
      <c r="O32" s="128">
        <v>2</v>
      </c>
      <c r="V32" s="145">
        <v>0</v>
      </c>
    </row>
    <row r="33" spans="12:22" x14ac:dyDescent="0.8">
      <c r="L33" s="145">
        <v>0</v>
      </c>
      <c r="V33" s="145">
        <v>0</v>
      </c>
    </row>
    <row r="34" spans="12:22" x14ac:dyDescent="0.8">
      <c r="L34" s="145">
        <v>0</v>
      </c>
      <c r="V34" s="145">
        <v>0</v>
      </c>
    </row>
    <row r="35" spans="12:22" x14ac:dyDescent="0.8">
      <c r="L35" s="145">
        <v>0</v>
      </c>
      <c r="V35" s="145">
        <v>0</v>
      </c>
    </row>
    <row r="36" spans="12:22" x14ac:dyDescent="0.8">
      <c r="L36" s="145">
        <v>1E-4</v>
      </c>
      <c r="V36" s="145">
        <v>-1E-4</v>
      </c>
    </row>
    <row r="37" spans="12:22" x14ac:dyDescent="0.8">
      <c r="L37" s="145">
        <v>-9.1000000000000004E-3</v>
      </c>
      <c r="V37" s="145">
        <v>-1E-3</v>
      </c>
    </row>
    <row r="38" spans="12:22" x14ac:dyDescent="0.8">
      <c r="L38" s="145">
        <v>0</v>
      </c>
      <c r="V38" s="145">
        <v>-2.8E-3</v>
      </c>
    </row>
    <row r="39" spans="12:22" x14ac:dyDescent="0.8">
      <c r="L39" s="145">
        <v>0</v>
      </c>
      <c r="V39" s="145">
        <v>-6.1000000000000004E-3</v>
      </c>
    </row>
    <row r="41" spans="12:22" x14ac:dyDescent="0.8">
      <c r="L41" s="57">
        <f>SUM(L10:L39)</f>
        <v>1.5336999999999998</v>
      </c>
      <c r="V41" s="57">
        <f>SUM(V10:V39)</f>
        <v>0.31679999999999997</v>
      </c>
    </row>
  </sheetData>
  <sortState xmlns:xlrd2="http://schemas.microsoft.com/office/spreadsheetml/2017/richdata2" ref="C11:AA29">
    <sortCondition descending="1" ref="Y11:Y29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topLeftCell="A5" zoomScale="110" zoomScaleNormal="110" workbookViewId="0">
      <selection activeCell="Y37" sqref="Y37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51" t="s">
        <v>130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</row>
    <row r="3" spans="2:28" ht="30" x14ac:dyDescent="0.6">
      <c r="B3" s="151" t="s">
        <v>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</row>
    <row r="4" spans="2:28" ht="30" x14ac:dyDescent="0.6">
      <c r="B4" s="151" t="s">
        <v>247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67" t="s">
        <v>246</v>
      </c>
      <c r="E8" s="167" t="s">
        <v>2</v>
      </c>
      <c r="F8" s="167" t="s">
        <v>2</v>
      </c>
      <c r="G8" s="167" t="s">
        <v>2</v>
      </c>
      <c r="H8" s="167" t="s">
        <v>2</v>
      </c>
      <c r="I8" s="167" t="s">
        <v>2</v>
      </c>
      <c r="J8" s="167" t="s">
        <v>2</v>
      </c>
      <c r="K8" s="15"/>
      <c r="L8" s="167" t="s">
        <v>248</v>
      </c>
      <c r="M8" s="167" t="s">
        <v>4</v>
      </c>
      <c r="N8" s="167" t="s">
        <v>4</v>
      </c>
      <c r="O8" s="167" t="s">
        <v>4</v>
      </c>
      <c r="P8" s="167" t="s">
        <v>4</v>
      </c>
      <c r="Q8" s="167" t="s">
        <v>4</v>
      </c>
      <c r="R8" s="167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85">
        <v>0</v>
      </c>
      <c r="E10" s="85"/>
      <c r="F10" s="85">
        <v>0</v>
      </c>
      <c r="G10" s="85"/>
      <c r="H10" s="85">
        <v>0</v>
      </c>
      <c r="I10" s="85"/>
      <c r="J10" s="85">
        <v>0</v>
      </c>
      <c r="K10" s="85"/>
      <c r="L10" s="142">
        <v>0</v>
      </c>
      <c r="M10" s="85"/>
      <c r="N10" s="85">
        <v>0</v>
      </c>
      <c r="O10" s="85"/>
      <c r="P10" s="85">
        <v>0</v>
      </c>
      <c r="Q10" s="85"/>
      <c r="R10" s="85">
        <v>0</v>
      </c>
      <c r="V10" s="146">
        <v>6.5500000000000003E-2</v>
      </c>
    </row>
    <row r="11" spans="2:28" ht="26.25" customHeight="1" thickBot="1" x14ac:dyDescent="0.65">
      <c r="B11" s="22" t="s">
        <v>89</v>
      </c>
      <c r="D11" s="84">
        <v>0</v>
      </c>
      <c r="E11" s="85"/>
      <c r="F11" s="84">
        <v>0</v>
      </c>
      <c r="G11" s="85"/>
      <c r="H11" s="84">
        <v>0</v>
      </c>
      <c r="I11" s="85"/>
      <c r="J11" s="84">
        <v>0</v>
      </c>
      <c r="K11" s="85"/>
      <c r="L11" s="144">
        <v>0</v>
      </c>
      <c r="M11" s="85"/>
      <c r="N11" s="84">
        <v>0</v>
      </c>
      <c r="O11" s="85"/>
      <c r="P11" s="84">
        <v>0</v>
      </c>
      <c r="Q11" s="85"/>
      <c r="R11" s="84">
        <v>0</v>
      </c>
      <c r="V11" s="146">
        <v>5.4600000000000003E-2</v>
      </c>
    </row>
    <row r="12" spans="2:28" ht="21.75" thickTop="1" x14ac:dyDescent="0.6">
      <c r="L12" s="146">
        <v>0</v>
      </c>
      <c r="V12" s="146">
        <v>5.3400000000000003E-2</v>
      </c>
    </row>
    <row r="13" spans="2:28" x14ac:dyDescent="0.6">
      <c r="L13" s="146">
        <v>0.3836</v>
      </c>
      <c r="V13" s="146">
        <v>4.36E-2</v>
      </c>
    </row>
    <row r="14" spans="2:28" x14ac:dyDescent="0.6">
      <c r="L14" s="146">
        <v>0</v>
      </c>
      <c r="V14" s="146">
        <v>2.8000000000000001E-2</v>
      </c>
    </row>
    <row r="15" spans="2:28" x14ac:dyDescent="0.6">
      <c r="L15" s="146">
        <v>0.25369999999999998</v>
      </c>
      <c r="V15" s="146">
        <v>2.2200000000000001E-2</v>
      </c>
    </row>
    <row r="16" spans="2:28" x14ac:dyDescent="0.6">
      <c r="L16" s="146">
        <v>0</v>
      </c>
      <c r="V16" s="146">
        <v>1.9199999999999998E-2</v>
      </c>
    </row>
    <row r="17" spans="10:22" ht="30" x14ac:dyDescent="0.75">
      <c r="J17" s="55">
        <v>3</v>
      </c>
      <c r="L17" s="146">
        <v>0.2044</v>
      </c>
      <c r="V17" s="146">
        <v>1.38E-2</v>
      </c>
    </row>
    <row r="18" spans="10:22" x14ac:dyDescent="0.6">
      <c r="L18" s="146">
        <v>0.11650000000000001</v>
      </c>
      <c r="V18" s="146">
        <v>1.32E-2</v>
      </c>
    </row>
    <row r="19" spans="10:22" x14ac:dyDescent="0.6">
      <c r="L19" s="146">
        <v>0</v>
      </c>
      <c r="V19" s="146">
        <v>1.21E-2</v>
      </c>
    </row>
    <row r="20" spans="10:22" x14ac:dyDescent="0.6">
      <c r="L20" s="146">
        <v>6.3700000000000007E-2</v>
      </c>
      <c r="V20" s="146">
        <v>1.14E-2</v>
      </c>
    </row>
    <row r="21" spans="10:22" x14ac:dyDescent="0.6">
      <c r="L21" s="146">
        <v>0</v>
      </c>
      <c r="V21" s="146">
        <v>8.8999999999999999E-3</v>
      </c>
    </row>
    <row r="22" spans="10:22" x14ac:dyDescent="0.6">
      <c r="L22" s="146">
        <v>0.13189999999999999</v>
      </c>
      <c r="V22" s="146">
        <v>8.3999999999999995E-3</v>
      </c>
    </row>
    <row r="23" spans="10:22" x14ac:dyDescent="0.6">
      <c r="L23" s="146">
        <v>3.9899999999999998E-2</v>
      </c>
      <c r="V23" s="146">
        <v>7.9000000000000008E-3</v>
      </c>
    </row>
    <row r="24" spans="10:22" x14ac:dyDescent="0.6">
      <c r="L24" s="146">
        <v>0.18509999999999999</v>
      </c>
      <c r="V24" s="146">
        <v>7.7999999999999996E-3</v>
      </c>
    </row>
    <row r="25" spans="10:22" x14ac:dyDescent="0.6">
      <c r="L25" s="146">
        <v>1.89E-2</v>
      </c>
      <c r="V25" s="146">
        <v>6.6E-3</v>
      </c>
    </row>
    <row r="26" spans="10:22" x14ac:dyDescent="0.6">
      <c r="L26" s="146">
        <v>5.16E-2</v>
      </c>
      <c r="V26" s="146">
        <v>5.1000000000000004E-3</v>
      </c>
    </row>
    <row r="27" spans="10:22" x14ac:dyDescent="0.6">
      <c r="L27" s="146">
        <v>3.6200000000000003E-2</v>
      </c>
      <c r="V27" s="146">
        <v>4.1000000000000003E-3</v>
      </c>
    </row>
    <row r="28" spans="10:22" x14ac:dyDescent="0.6">
      <c r="L28" s="146">
        <v>0</v>
      </c>
      <c r="V28" s="146">
        <v>2.7000000000000001E-3</v>
      </c>
    </row>
    <row r="29" spans="10:22" x14ac:dyDescent="0.6">
      <c r="L29" s="146">
        <v>1.8200000000000001E-2</v>
      </c>
      <c r="V29" s="146">
        <v>1.6999999999999999E-3</v>
      </c>
    </row>
    <row r="30" spans="10:22" x14ac:dyDescent="0.6">
      <c r="L30" s="146">
        <v>3.3000000000000002E-2</v>
      </c>
      <c r="V30" s="146">
        <v>1.4E-3</v>
      </c>
    </row>
    <row r="31" spans="10:22" x14ac:dyDescent="0.6">
      <c r="L31" s="146">
        <v>5.7999999999999996E-3</v>
      </c>
      <c r="V31" s="146">
        <v>6.9999999999999999E-4</v>
      </c>
    </row>
    <row r="32" spans="10:22" x14ac:dyDescent="0.6">
      <c r="L32" s="146">
        <v>2.0000000000000001E-4</v>
      </c>
      <c r="V32" s="146">
        <v>0</v>
      </c>
    </row>
    <row r="33" spans="12:22" x14ac:dyDescent="0.6">
      <c r="L33" s="146">
        <v>0</v>
      </c>
      <c r="V33" s="146">
        <v>0</v>
      </c>
    </row>
    <row r="34" spans="12:22" x14ac:dyDescent="0.6">
      <c r="L34" s="146">
        <v>0</v>
      </c>
      <c r="V34" s="146">
        <v>0</v>
      </c>
    </row>
    <row r="35" spans="12:22" x14ac:dyDescent="0.6">
      <c r="L35" s="146">
        <v>0</v>
      </c>
      <c r="V35" s="146">
        <v>0</v>
      </c>
    </row>
    <row r="36" spans="12:22" x14ac:dyDescent="0.6">
      <c r="L36" s="146">
        <v>1E-4</v>
      </c>
      <c r="V36" s="146">
        <v>-1E-4</v>
      </c>
    </row>
    <row r="37" spans="12:22" x14ac:dyDescent="0.6">
      <c r="L37" s="146">
        <v>-9.1000000000000004E-3</v>
      </c>
      <c r="V37" s="146">
        <v>-1E-3</v>
      </c>
    </row>
    <row r="38" spans="12:22" x14ac:dyDescent="0.6">
      <c r="L38" s="146">
        <v>0</v>
      </c>
      <c r="V38" s="146">
        <v>-2.8E-3</v>
      </c>
    </row>
    <row r="39" spans="12:22" x14ac:dyDescent="0.6">
      <c r="L39" s="146">
        <v>0</v>
      </c>
      <c r="V39" s="146">
        <v>-6.1000000000000004E-3</v>
      </c>
    </row>
    <row r="41" spans="12:22" x14ac:dyDescent="0.6">
      <c r="L41" s="1">
        <f>SUM(L10:L39)</f>
        <v>1.5336999999999998</v>
      </c>
      <c r="V41" s="1">
        <f>SUM(V10:V39)</f>
        <v>0.38229999999999997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CC41"/>
  <sheetViews>
    <sheetView rightToLeft="1" topLeftCell="G9" zoomScale="110" zoomScaleNormal="110" zoomScaleSheetLayoutView="85" workbookViewId="0">
      <selection activeCell="Y37" sqref="Y37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70" t="s">
        <v>130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</row>
    <row r="3" spans="2:38" ht="39" x14ac:dyDescent="0.6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</row>
    <row r="4" spans="2:38" ht="39" x14ac:dyDescent="0.6">
      <c r="B4" s="170" t="s">
        <v>247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68" t="s">
        <v>119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51" t="s">
        <v>23</v>
      </c>
      <c r="C10" s="151" t="s">
        <v>23</v>
      </c>
      <c r="D10" s="151" t="s">
        <v>23</v>
      </c>
      <c r="E10" s="151" t="s">
        <v>23</v>
      </c>
      <c r="F10" s="151" t="s">
        <v>23</v>
      </c>
      <c r="G10" s="151" t="s">
        <v>23</v>
      </c>
      <c r="H10" s="151" t="s">
        <v>23</v>
      </c>
      <c r="I10" s="151" t="s">
        <v>23</v>
      </c>
      <c r="J10" s="151" t="s">
        <v>23</v>
      </c>
      <c r="K10" s="151" t="s">
        <v>23</v>
      </c>
      <c r="L10" s="151"/>
      <c r="M10" s="151" t="s">
        <v>23</v>
      </c>
      <c r="N10" s="151" t="s">
        <v>23</v>
      </c>
      <c r="P10" s="151" t="s">
        <v>246</v>
      </c>
      <c r="Q10" s="151" t="s">
        <v>2</v>
      </c>
      <c r="R10" s="151" t="s">
        <v>2</v>
      </c>
      <c r="S10" s="151" t="s">
        <v>2</v>
      </c>
      <c r="T10" s="151" t="s">
        <v>2</v>
      </c>
      <c r="V10" s="171">
        <v>6.5500000000000003E-2</v>
      </c>
      <c r="W10" s="151" t="s">
        <v>3</v>
      </c>
      <c r="X10" s="151" t="s">
        <v>3</v>
      </c>
      <c r="Y10" s="151" t="s">
        <v>3</v>
      </c>
      <c r="Z10" s="151" t="s">
        <v>3</v>
      </c>
      <c r="AA10" s="151" t="s">
        <v>3</v>
      </c>
      <c r="AB10" s="151" t="s">
        <v>3</v>
      </c>
      <c r="AD10" s="151" t="s">
        <v>248</v>
      </c>
      <c r="AE10" s="151" t="s">
        <v>4</v>
      </c>
      <c r="AF10" s="151" t="s">
        <v>4</v>
      </c>
      <c r="AG10" s="151" t="s">
        <v>4</v>
      </c>
      <c r="AH10" s="151" t="s">
        <v>4</v>
      </c>
      <c r="AI10" s="151" t="s">
        <v>4</v>
      </c>
      <c r="AJ10" s="151" t="s">
        <v>4</v>
      </c>
      <c r="AK10" s="151" t="s">
        <v>4</v>
      </c>
      <c r="AL10" s="151" t="s">
        <v>4</v>
      </c>
    </row>
    <row r="11" spans="2:38" s="16" customFormat="1" ht="45.75" customHeight="1" x14ac:dyDescent="0.6">
      <c r="B11" s="154" t="s">
        <v>24</v>
      </c>
      <c r="C11" s="23"/>
      <c r="D11" s="154" t="s">
        <v>25</v>
      </c>
      <c r="E11" s="23"/>
      <c r="F11" s="154" t="s">
        <v>26</v>
      </c>
      <c r="G11" s="23"/>
      <c r="H11" s="154" t="s">
        <v>27</v>
      </c>
      <c r="I11" s="23"/>
      <c r="J11" s="154" t="s">
        <v>95</v>
      </c>
      <c r="K11" s="23"/>
      <c r="L11" s="173">
        <v>0</v>
      </c>
      <c r="M11" s="23"/>
      <c r="N11" s="154" t="s">
        <v>22</v>
      </c>
      <c r="P11" s="154" t="s">
        <v>5</v>
      </c>
      <c r="Q11" s="23"/>
      <c r="R11" s="154" t="s">
        <v>6</v>
      </c>
      <c r="S11" s="23"/>
      <c r="T11" s="154" t="s">
        <v>7</v>
      </c>
      <c r="V11" s="173">
        <v>5.4600000000000003E-2</v>
      </c>
      <c r="W11" s="154" t="s">
        <v>8</v>
      </c>
      <c r="X11" s="154" t="s">
        <v>8</v>
      </c>
      <c r="Z11" s="154" t="s">
        <v>9</v>
      </c>
      <c r="AA11" s="154" t="s">
        <v>9</v>
      </c>
      <c r="AB11" s="154" t="s">
        <v>9</v>
      </c>
      <c r="AD11" s="154" t="s">
        <v>5</v>
      </c>
      <c r="AE11" s="23"/>
      <c r="AF11" s="154" t="s">
        <v>30</v>
      </c>
      <c r="AG11" s="23"/>
      <c r="AH11" s="154" t="s">
        <v>6</v>
      </c>
      <c r="AI11" s="23"/>
      <c r="AJ11" s="154" t="s">
        <v>7</v>
      </c>
      <c r="AK11" s="23"/>
      <c r="AL11" s="154" t="s">
        <v>11</v>
      </c>
    </row>
    <row r="12" spans="2:38" s="16" customFormat="1" ht="45.75" customHeight="1" x14ac:dyDescent="0.6">
      <c r="B12" s="155" t="s">
        <v>24</v>
      </c>
      <c r="C12" s="24"/>
      <c r="D12" s="155" t="s">
        <v>25</v>
      </c>
      <c r="E12" s="24"/>
      <c r="F12" s="155" t="s">
        <v>26</v>
      </c>
      <c r="G12" s="24"/>
      <c r="H12" s="155" t="s">
        <v>27</v>
      </c>
      <c r="I12" s="24"/>
      <c r="J12" s="155" t="s">
        <v>28</v>
      </c>
      <c r="K12" s="24"/>
      <c r="L12" s="155"/>
      <c r="M12" s="24"/>
      <c r="N12" s="155" t="s">
        <v>22</v>
      </c>
      <c r="P12" s="155" t="s">
        <v>5</v>
      </c>
      <c r="Q12" s="24"/>
      <c r="R12" s="155" t="s">
        <v>6</v>
      </c>
      <c r="S12" s="24"/>
      <c r="T12" s="155" t="s">
        <v>7</v>
      </c>
      <c r="V12" s="172">
        <v>5.3400000000000003E-2</v>
      </c>
      <c r="W12" s="24"/>
      <c r="X12" s="155" t="s">
        <v>6</v>
      </c>
      <c r="Z12" s="155" t="s">
        <v>5</v>
      </c>
      <c r="AA12" s="24"/>
      <c r="AB12" s="155" t="s">
        <v>12</v>
      </c>
      <c r="AD12" s="155" t="s">
        <v>5</v>
      </c>
      <c r="AE12" s="24"/>
      <c r="AF12" s="155" t="s">
        <v>30</v>
      </c>
      <c r="AG12" s="24"/>
      <c r="AH12" s="155" t="s">
        <v>6</v>
      </c>
      <c r="AI12" s="24"/>
      <c r="AJ12" s="155" t="s">
        <v>7</v>
      </c>
      <c r="AK12" s="24"/>
      <c r="AL12" s="155" t="s">
        <v>11</v>
      </c>
    </row>
    <row r="13" spans="2:38" ht="21.75" x14ac:dyDescent="0.6">
      <c r="B13" s="3" t="s">
        <v>234</v>
      </c>
      <c r="C13" s="3"/>
      <c r="D13" s="3" t="s">
        <v>102</v>
      </c>
      <c r="E13" s="3"/>
      <c r="F13" s="3" t="s">
        <v>102</v>
      </c>
      <c r="G13" s="3"/>
      <c r="H13" s="3" t="s">
        <v>235</v>
      </c>
      <c r="I13" s="3"/>
      <c r="J13" s="3" t="s">
        <v>236</v>
      </c>
      <c r="K13" s="3"/>
      <c r="L13" s="3">
        <v>0.3836</v>
      </c>
      <c r="M13" s="3"/>
      <c r="N13" s="3">
        <v>0</v>
      </c>
      <c r="O13" s="3"/>
      <c r="P13" s="3">
        <v>79200</v>
      </c>
      <c r="Q13" s="3"/>
      <c r="R13" s="3">
        <v>43838445720</v>
      </c>
      <c r="S13" s="3"/>
      <c r="T13" s="3">
        <v>44493622069</v>
      </c>
      <c r="U13" s="3"/>
      <c r="V13" s="3">
        <v>4.36E-2</v>
      </c>
      <c r="W13" s="3"/>
      <c r="X13" s="3">
        <v>2009364130</v>
      </c>
      <c r="Y13" s="3"/>
      <c r="Z13" s="3">
        <v>200</v>
      </c>
      <c r="AA13" s="3"/>
      <c r="AB13" s="3">
        <v>114059324</v>
      </c>
      <c r="AC13" s="3"/>
      <c r="AD13" s="3">
        <v>82500</v>
      </c>
      <c r="AE13" s="3"/>
      <c r="AF13" s="3">
        <v>530000</v>
      </c>
      <c r="AG13" s="3"/>
      <c r="AH13" s="3">
        <v>45737106704</v>
      </c>
      <c r="AI13" s="3"/>
      <c r="AJ13" s="3">
        <v>43717074843</v>
      </c>
      <c r="AK13" s="2"/>
      <c r="AL13" s="65">
        <f>AJ13/'سرمایه گذاری ها'!$O$16</f>
        <v>0.16110988853513036</v>
      </c>
    </row>
    <row r="14" spans="2:38" ht="21.75" x14ac:dyDescent="0.6">
      <c r="B14" s="3" t="s">
        <v>185</v>
      </c>
      <c r="C14" s="3"/>
      <c r="D14" s="3" t="s">
        <v>102</v>
      </c>
      <c r="E14" s="3"/>
      <c r="F14" s="3" t="s">
        <v>102</v>
      </c>
      <c r="G14" s="3"/>
      <c r="H14" s="3" t="s">
        <v>186</v>
      </c>
      <c r="I14" s="3"/>
      <c r="J14" s="3" t="s">
        <v>187</v>
      </c>
      <c r="K14" s="3"/>
      <c r="L14" s="3">
        <v>0</v>
      </c>
      <c r="M14" s="3"/>
      <c r="N14" s="3">
        <v>18</v>
      </c>
      <c r="O14" s="3"/>
      <c r="P14" s="3">
        <v>41100</v>
      </c>
      <c r="Q14" s="3"/>
      <c r="R14" s="3">
        <v>39157484211</v>
      </c>
      <c r="S14" s="3"/>
      <c r="T14" s="3">
        <v>40024144308</v>
      </c>
      <c r="U14" s="3"/>
      <c r="V14" s="3">
        <v>2.8000000000000001E-2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41100</v>
      </c>
      <c r="AE14" s="3"/>
      <c r="AF14" s="3">
        <v>890000</v>
      </c>
      <c r="AG14" s="3"/>
      <c r="AH14" s="3">
        <v>39157484211</v>
      </c>
      <c r="AI14" s="3"/>
      <c r="AJ14" s="3">
        <v>36572370056</v>
      </c>
      <c r="AK14" s="2"/>
      <c r="AL14" s="65">
        <f>AJ14/'سرمایه گذاری ها'!$O$16</f>
        <v>0.13477961378587425</v>
      </c>
    </row>
    <row r="15" spans="2:38" ht="21.75" x14ac:dyDescent="0.6">
      <c r="B15" s="3" t="s">
        <v>237</v>
      </c>
      <c r="C15" s="3"/>
      <c r="D15" s="3" t="s">
        <v>102</v>
      </c>
      <c r="E15" s="3"/>
      <c r="F15" s="3" t="s">
        <v>102</v>
      </c>
      <c r="G15" s="3"/>
      <c r="H15" s="3" t="s">
        <v>238</v>
      </c>
      <c r="I15" s="3"/>
      <c r="J15" s="3" t="s">
        <v>239</v>
      </c>
      <c r="K15" s="3"/>
      <c r="L15" s="3">
        <v>0.25369999999999998</v>
      </c>
      <c r="M15" s="3"/>
      <c r="N15" s="3">
        <v>0</v>
      </c>
      <c r="O15" s="3"/>
      <c r="P15" s="3">
        <v>19500</v>
      </c>
      <c r="Q15" s="3"/>
      <c r="R15" s="3">
        <v>10313919050</v>
      </c>
      <c r="S15" s="3"/>
      <c r="T15" s="3">
        <v>10475450980</v>
      </c>
      <c r="U15" s="3"/>
      <c r="V15" s="3">
        <v>2.2200000000000001E-2</v>
      </c>
      <c r="W15" s="3"/>
      <c r="X15" s="3">
        <v>2987398350</v>
      </c>
      <c r="Y15" s="3"/>
      <c r="Z15" s="3">
        <v>0</v>
      </c>
      <c r="AA15" s="3"/>
      <c r="AB15" s="3">
        <v>0</v>
      </c>
      <c r="AC15" s="3"/>
      <c r="AD15" s="3">
        <v>24900</v>
      </c>
      <c r="AE15" s="3"/>
      <c r="AF15" s="3">
        <v>545000</v>
      </c>
      <c r="AG15" s="3"/>
      <c r="AH15" s="3">
        <v>13301317400</v>
      </c>
      <c r="AI15" s="3"/>
      <c r="AJ15" s="3">
        <v>13568040346</v>
      </c>
      <c r="AK15" s="2"/>
      <c r="AL15" s="65">
        <f>AJ15/'سرمایه گذاری ها'!$O$16</f>
        <v>5.000209816495136E-2</v>
      </c>
    </row>
    <row r="16" spans="2:38" ht="21.75" x14ac:dyDescent="0.6">
      <c r="B16" s="3" t="s">
        <v>104</v>
      </c>
      <c r="C16" s="3"/>
      <c r="D16" s="3" t="s">
        <v>102</v>
      </c>
      <c r="E16" s="3"/>
      <c r="F16" s="3" t="s">
        <v>102</v>
      </c>
      <c r="G16" s="3"/>
      <c r="H16" s="3" t="s">
        <v>68</v>
      </c>
      <c r="I16" s="3"/>
      <c r="J16" s="3" t="s">
        <v>105</v>
      </c>
      <c r="K16" s="3"/>
      <c r="L16" s="3">
        <v>0</v>
      </c>
      <c r="M16" s="3"/>
      <c r="N16" s="3">
        <v>0</v>
      </c>
      <c r="O16" s="3"/>
      <c r="P16" s="3">
        <v>14491</v>
      </c>
      <c r="Q16" s="3"/>
      <c r="R16" s="3">
        <v>9029504678</v>
      </c>
      <c r="S16" s="3"/>
      <c r="T16" s="3">
        <v>10324704728</v>
      </c>
      <c r="U16" s="3"/>
      <c r="V16" s="3">
        <v>1.9199999999999998E-2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14491</v>
      </c>
      <c r="AE16" s="3"/>
      <c r="AF16" s="3">
        <v>736500</v>
      </c>
      <c r="AG16" s="3"/>
      <c r="AH16" s="3">
        <v>9029504678</v>
      </c>
      <c r="AI16" s="3"/>
      <c r="AJ16" s="3">
        <v>10670687087</v>
      </c>
      <c r="AK16" s="2"/>
      <c r="AL16" s="65">
        <f>AJ16/'سرمایه گذاری ها'!$O$16</f>
        <v>3.9324525104979587E-2</v>
      </c>
    </row>
    <row r="17" spans="2:81" ht="21.75" x14ac:dyDescent="0.6">
      <c r="B17" s="3" t="s">
        <v>110</v>
      </c>
      <c r="C17" s="3"/>
      <c r="D17" s="3" t="s">
        <v>102</v>
      </c>
      <c r="E17" s="3"/>
      <c r="F17" s="3" t="s">
        <v>102</v>
      </c>
      <c r="G17" s="3"/>
      <c r="H17" s="3" t="s">
        <v>111</v>
      </c>
      <c r="I17" s="3"/>
      <c r="J17" s="3" t="s">
        <v>112</v>
      </c>
      <c r="K17" s="3"/>
      <c r="L17" s="3">
        <v>0.2044</v>
      </c>
      <c r="M17" s="3"/>
      <c r="N17" s="3">
        <v>18</v>
      </c>
      <c r="O17" s="3"/>
      <c r="P17" s="3">
        <v>8000</v>
      </c>
      <c r="Q17" s="3"/>
      <c r="R17" s="3">
        <v>8003602283</v>
      </c>
      <c r="S17" s="3"/>
      <c r="T17" s="3">
        <v>7918564500</v>
      </c>
      <c r="U17" s="3"/>
      <c r="V17" s="3">
        <v>1.38E-2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8000</v>
      </c>
      <c r="AE17" s="3"/>
      <c r="AF17" s="3">
        <v>950000</v>
      </c>
      <c r="AG17" s="3"/>
      <c r="AH17" s="3">
        <v>8003602283</v>
      </c>
      <c r="AI17" s="3"/>
      <c r="AJ17" s="3">
        <v>7598622500</v>
      </c>
      <c r="AK17" s="2"/>
      <c r="AL17" s="65">
        <f>AJ17/'سرمایه گذاری ها'!$O$16</f>
        <v>2.8003090975140008E-2</v>
      </c>
    </row>
    <row r="18" spans="2:81" ht="23.25" customHeight="1" x14ac:dyDescent="0.6">
      <c r="B18" s="3" t="s">
        <v>107</v>
      </c>
      <c r="C18" s="3"/>
      <c r="D18" s="3" t="s">
        <v>102</v>
      </c>
      <c r="E18" s="3"/>
      <c r="F18" s="3" t="s">
        <v>102</v>
      </c>
      <c r="G18" s="3"/>
      <c r="H18" s="3" t="s">
        <v>68</v>
      </c>
      <c r="I18" s="3"/>
      <c r="J18" s="3" t="s">
        <v>108</v>
      </c>
      <c r="K18" s="3"/>
      <c r="L18" s="3">
        <v>0.11650000000000001</v>
      </c>
      <c r="M18" s="3"/>
      <c r="N18" s="3">
        <v>0</v>
      </c>
      <c r="O18" s="3"/>
      <c r="P18" s="3">
        <v>15510</v>
      </c>
      <c r="Q18" s="3"/>
      <c r="R18" s="3">
        <v>9992702596</v>
      </c>
      <c r="S18" s="3"/>
      <c r="T18" s="3">
        <v>10337867421</v>
      </c>
      <c r="U18" s="3"/>
      <c r="V18" s="3">
        <v>1.32E-2</v>
      </c>
      <c r="W18" s="3"/>
      <c r="X18" s="3">
        <v>0</v>
      </c>
      <c r="Y18" s="3"/>
      <c r="Z18" s="3">
        <v>5800</v>
      </c>
      <c r="AA18" s="3"/>
      <c r="AB18" s="3">
        <v>3886345475</v>
      </c>
      <c r="AC18" s="3"/>
      <c r="AD18" s="3">
        <v>9710</v>
      </c>
      <c r="AE18" s="3"/>
      <c r="AF18" s="3">
        <v>685370</v>
      </c>
      <c r="AG18" s="3"/>
      <c r="AH18" s="3">
        <v>6255908588</v>
      </c>
      <c r="AI18" s="3"/>
      <c r="AJ18" s="3">
        <v>6653736491</v>
      </c>
      <c r="AK18" s="2"/>
      <c r="AL18" s="65">
        <f>AJ18/'سرمایه گذاری ها'!$O$16</f>
        <v>2.4520916558505419E-2</v>
      </c>
    </row>
    <row r="19" spans="2:81" ht="23.25" customHeight="1" x14ac:dyDescent="0.6">
      <c r="B19" s="3" t="s">
        <v>198</v>
      </c>
      <c r="C19" s="3"/>
      <c r="D19" s="3" t="s">
        <v>102</v>
      </c>
      <c r="E19" s="3"/>
      <c r="F19" s="3" t="s">
        <v>102</v>
      </c>
      <c r="G19" s="3"/>
      <c r="H19" s="3" t="s">
        <v>199</v>
      </c>
      <c r="I19" s="3"/>
      <c r="J19" s="3" t="s">
        <v>200</v>
      </c>
      <c r="K19" s="3"/>
      <c r="L19" s="3">
        <v>0</v>
      </c>
      <c r="M19" s="3"/>
      <c r="N19" s="3">
        <v>17</v>
      </c>
      <c r="O19" s="3"/>
      <c r="P19" s="3">
        <v>7200</v>
      </c>
      <c r="Q19" s="3"/>
      <c r="R19" s="3">
        <v>6772827352</v>
      </c>
      <c r="S19" s="3"/>
      <c r="T19" s="3">
        <v>6909811369</v>
      </c>
      <c r="U19" s="3"/>
      <c r="V19" s="3">
        <v>1.21E-2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7200</v>
      </c>
      <c r="AE19" s="3"/>
      <c r="AF19" s="3">
        <v>900000</v>
      </c>
      <c r="AG19" s="3"/>
      <c r="AH19" s="3">
        <v>6772827352</v>
      </c>
      <c r="AI19" s="3"/>
      <c r="AJ19" s="3">
        <v>6478825500</v>
      </c>
      <c r="AK19" s="2"/>
      <c r="AL19" s="65">
        <f>AJ19/'سرمایه گذاری ها'!$O$16</f>
        <v>2.3876319673540428E-2</v>
      </c>
    </row>
    <row r="20" spans="2:81" ht="23.25" customHeight="1" x14ac:dyDescent="0.6">
      <c r="B20" s="3" t="s">
        <v>240</v>
      </c>
      <c r="C20" s="3"/>
      <c r="D20" s="3" t="s">
        <v>102</v>
      </c>
      <c r="E20" s="3"/>
      <c r="F20" s="3" t="s">
        <v>102</v>
      </c>
      <c r="G20" s="3"/>
      <c r="H20" s="3" t="s">
        <v>241</v>
      </c>
      <c r="I20" s="3"/>
      <c r="J20" s="3" t="s">
        <v>242</v>
      </c>
      <c r="K20" s="3"/>
      <c r="L20" s="3">
        <v>6.3700000000000007E-2</v>
      </c>
      <c r="M20" s="3"/>
      <c r="N20" s="3">
        <v>0</v>
      </c>
      <c r="O20" s="3"/>
      <c r="P20" s="3">
        <v>5000</v>
      </c>
      <c r="Q20" s="3"/>
      <c r="R20" s="3">
        <v>4050724056</v>
      </c>
      <c r="S20" s="3"/>
      <c r="T20" s="3">
        <v>4136845060</v>
      </c>
      <c r="U20" s="3"/>
      <c r="V20" s="3">
        <v>1.14E-2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5000</v>
      </c>
      <c r="AE20" s="3"/>
      <c r="AF20" s="3">
        <v>845634</v>
      </c>
      <c r="AG20" s="3"/>
      <c r="AH20" s="3">
        <v>4050724056</v>
      </c>
      <c r="AI20" s="3"/>
      <c r="AJ20" s="3">
        <v>4227403644</v>
      </c>
      <c r="AK20" s="2"/>
      <c r="AL20" s="65">
        <f>AJ20/'سرمایه گذاری ها'!$O$16</f>
        <v>1.5579188047777132E-2</v>
      </c>
    </row>
    <row r="21" spans="2:81" ht="23.25" customHeight="1" x14ac:dyDescent="0.6">
      <c r="B21" s="3" t="s">
        <v>254</v>
      </c>
      <c r="C21" s="3"/>
      <c r="D21" s="3" t="s">
        <v>102</v>
      </c>
      <c r="E21" s="3"/>
      <c r="F21" s="3" t="s">
        <v>102</v>
      </c>
      <c r="G21" s="3"/>
      <c r="H21" s="3" t="s">
        <v>255</v>
      </c>
      <c r="I21" s="3"/>
      <c r="J21" s="3" t="s">
        <v>256</v>
      </c>
      <c r="K21" s="3"/>
      <c r="L21" s="3">
        <v>0</v>
      </c>
      <c r="M21" s="3"/>
      <c r="N21" s="3">
        <v>0</v>
      </c>
      <c r="O21" s="3"/>
      <c r="P21" s="3">
        <v>0</v>
      </c>
      <c r="Q21" s="3"/>
      <c r="R21" s="3">
        <v>0</v>
      </c>
      <c r="S21" s="3"/>
      <c r="T21" s="3">
        <v>0</v>
      </c>
      <c r="U21" s="3"/>
      <c r="V21" s="3">
        <v>8.8999999999999999E-3</v>
      </c>
      <c r="W21" s="3"/>
      <c r="X21" s="3">
        <v>2855115393</v>
      </c>
      <c r="Y21" s="3"/>
      <c r="Z21" s="3">
        <v>0</v>
      </c>
      <c r="AA21" s="3"/>
      <c r="AB21" s="3">
        <v>0</v>
      </c>
      <c r="AC21" s="3"/>
      <c r="AD21" s="3">
        <v>3200</v>
      </c>
      <c r="AE21" s="3"/>
      <c r="AF21" s="3">
        <v>902970</v>
      </c>
      <c r="AG21" s="3"/>
      <c r="AH21" s="3">
        <v>2855115393</v>
      </c>
      <c r="AI21" s="3"/>
      <c r="AJ21" s="3">
        <v>2888980277</v>
      </c>
      <c r="AK21" s="2"/>
      <c r="AL21" s="65">
        <f>AJ21/'سرمایه گذاری ها'!$O$16</f>
        <v>1.0646716233398379E-2</v>
      </c>
    </row>
    <row r="22" spans="2:81" ht="21.75" x14ac:dyDescent="0.6">
      <c r="B22" s="3" t="s">
        <v>170</v>
      </c>
      <c r="C22" s="3"/>
      <c r="D22" s="3" t="s">
        <v>102</v>
      </c>
      <c r="E22" s="3"/>
      <c r="F22" s="3" t="s">
        <v>102</v>
      </c>
      <c r="G22" s="3"/>
      <c r="H22" s="3" t="s">
        <v>243</v>
      </c>
      <c r="I22" s="3"/>
      <c r="J22" s="3" t="s">
        <v>244</v>
      </c>
      <c r="K22" s="3"/>
      <c r="L22" s="3">
        <v>0.13189999999999999</v>
      </c>
      <c r="M22" s="3"/>
      <c r="N22" s="3">
        <v>0</v>
      </c>
      <c r="O22" s="3"/>
      <c r="P22" s="3">
        <v>4000</v>
      </c>
      <c r="Q22" s="3"/>
      <c r="R22" s="3">
        <v>2420478632</v>
      </c>
      <c r="S22" s="3"/>
      <c r="T22" s="3">
        <v>2473471602</v>
      </c>
      <c r="U22" s="3"/>
      <c r="V22" s="3">
        <v>8.3999999999999995E-3</v>
      </c>
      <c r="W22" s="3"/>
      <c r="X22" s="3">
        <v>0</v>
      </c>
      <c r="Y22" s="3"/>
      <c r="Z22" s="3">
        <v>0</v>
      </c>
      <c r="AA22" s="3"/>
      <c r="AB22" s="3">
        <v>0</v>
      </c>
      <c r="AC22" s="3"/>
      <c r="AD22" s="3">
        <v>4000</v>
      </c>
      <c r="AE22" s="3"/>
      <c r="AF22" s="3">
        <v>644210</v>
      </c>
      <c r="AG22" s="3"/>
      <c r="AH22" s="3">
        <v>2420478632</v>
      </c>
      <c r="AI22" s="3"/>
      <c r="AJ22" s="3">
        <v>2576372947</v>
      </c>
      <c r="AK22" s="2"/>
      <c r="AL22" s="65">
        <f>AJ22/'سرمایه گذاری ها'!$O$16</f>
        <v>9.4946690693912695E-3</v>
      </c>
    </row>
    <row r="23" spans="2:81" ht="21.75" x14ac:dyDescent="0.6">
      <c r="B23" s="3" t="s">
        <v>109</v>
      </c>
      <c r="C23" s="3"/>
      <c r="D23" s="3" t="s">
        <v>102</v>
      </c>
      <c r="E23" s="3"/>
      <c r="F23" s="3" t="s">
        <v>102</v>
      </c>
      <c r="G23" s="3"/>
      <c r="H23" s="3" t="s">
        <v>257</v>
      </c>
      <c r="I23" s="3"/>
      <c r="J23" s="3" t="s">
        <v>258</v>
      </c>
      <c r="K23" s="3"/>
      <c r="L23" s="3">
        <v>3.9899999999999998E-2</v>
      </c>
      <c r="M23" s="3"/>
      <c r="N23" s="3">
        <v>0</v>
      </c>
      <c r="O23" s="3"/>
      <c r="P23" s="3">
        <v>0</v>
      </c>
      <c r="Q23" s="3"/>
      <c r="R23" s="3">
        <v>0</v>
      </c>
      <c r="S23" s="3"/>
      <c r="T23" s="3">
        <v>0</v>
      </c>
      <c r="U23" s="3"/>
      <c r="V23" s="3">
        <v>7.9000000000000008E-3</v>
      </c>
      <c r="W23" s="3"/>
      <c r="X23" s="3">
        <v>1046765690</v>
      </c>
      <c r="Y23" s="3"/>
      <c r="Z23" s="3">
        <v>0</v>
      </c>
      <c r="AA23" s="3"/>
      <c r="AB23" s="3">
        <v>0</v>
      </c>
      <c r="AC23" s="3"/>
      <c r="AD23" s="3">
        <v>1600</v>
      </c>
      <c r="AE23" s="3"/>
      <c r="AF23" s="3">
        <v>673220</v>
      </c>
      <c r="AG23" s="3"/>
      <c r="AH23" s="3">
        <v>1046765690</v>
      </c>
      <c r="AI23" s="3"/>
      <c r="AJ23" s="3">
        <v>1076956766</v>
      </c>
      <c r="AK23" s="2"/>
      <c r="AL23" s="65">
        <f>AJ23/'سرمایه گذاری ها'!$O$16</f>
        <v>3.9688928216384707E-3</v>
      </c>
    </row>
    <row r="24" spans="2:81" ht="21.75" x14ac:dyDescent="0.6">
      <c r="B24" s="3" t="s">
        <v>189</v>
      </c>
      <c r="C24" s="3"/>
      <c r="D24" s="3" t="s">
        <v>102</v>
      </c>
      <c r="E24" s="3"/>
      <c r="F24" s="3" t="s">
        <v>102</v>
      </c>
      <c r="G24" s="3"/>
      <c r="H24" s="3" t="s">
        <v>186</v>
      </c>
      <c r="I24" s="3"/>
      <c r="J24" s="3" t="s">
        <v>190</v>
      </c>
      <c r="K24" s="3"/>
      <c r="L24" s="3">
        <v>0.18509999999999999</v>
      </c>
      <c r="M24" s="3"/>
      <c r="N24" s="3">
        <v>18</v>
      </c>
      <c r="O24" s="3"/>
      <c r="P24" s="3">
        <v>600</v>
      </c>
      <c r="Q24" s="3"/>
      <c r="R24" s="3">
        <v>587544000</v>
      </c>
      <c r="S24" s="3"/>
      <c r="T24" s="3">
        <v>590772903</v>
      </c>
      <c r="U24" s="3"/>
      <c r="V24" s="3">
        <v>7.7999999999999996E-3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600</v>
      </c>
      <c r="AE24" s="3"/>
      <c r="AF24" s="3">
        <v>986660</v>
      </c>
      <c r="AG24" s="3"/>
      <c r="AH24" s="3">
        <v>587544000</v>
      </c>
      <c r="AI24" s="3"/>
      <c r="AJ24" s="3">
        <v>591888700</v>
      </c>
      <c r="AK24" s="2"/>
      <c r="AL24" s="65">
        <f>AJ24/'سرمایه گذاری ها'!$O$16</f>
        <v>2.1812786611332979E-3</v>
      </c>
    </row>
    <row r="25" spans="2:81" ht="21.75" x14ac:dyDescent="0.6">
      <c r="B25" s="3" t="s">
        <v>162</v>
      </c>
      <c r="C25" s="3"/>
      <c r="D25" s="3" t="s">
        <v>102</v>
      </c>
      <c r="E25" s="3"/>
      <c r="F25" s="3" t="s">
        <v>102</v>
      </c>
      <c r="G25" s="3"/>
      <c r="H25" s="3" t="s">
        <v>68</v>
      </c>
      <c r="I25" s="3"/>
      <c r="J25" s="3" t="s">
        <v>245</v>
      </c>
      <c r="K25" s="3"/>
      <c r="L25" s="3">
        <v>1.89E-2</v>
      </c>
      <c r="M25" s="3"/>
      <c r="N25" s="3">
        <v>0</v>
      </c>
      <c r="O25" s="3"/>
      <c r="P25" s="3">
        <v>2400</v>
      </c>
      <c r="Q25" s="3"/>
      <c r="R25" s="3">
        <v>1473579035</v>
      </c>
      <c r="S25" s="3"/>
      <c r="T25" s="3">
        <v>1504503259</v>
      </c>
      <c r="U25" s="3"/>
      <c r="V25" s="3">
        <v>6.6E-3</v>
      </c>
      <c r="W25" s="3"/>
      <c r="X25" s="3">
        <v>0</v>
      </c>
      <c r="Y25" s="3"/>
      <c r="Z25" s="3">
        <v>2400</v>
      </c>
      <c r="AA25" s="3"/>
      <c r="AB25" s="3">
        <v>1514437461</v>
      </c>
      <c r="AC25" s="3"/>
      <c r="AD25" s="3">
        <v>0</v>
      </c>
      <c r="AE25" s="3"/>
      <c r="AF25" s="3">
        <v>0</v>
      </c>
      <c r="AG25" s="3"/>
      <c r="AH25" s="3">
        <v>0</v>
      </c>
      <c r="AI25" s="3"/>
      <c r="AJ25" s="3">
        <v>0</v>
      </c>
      <c r="AK25" s="2"/>
      <c r="AL25" s="65">
        <f>AJ25/'سرمایه گذاری ها'!$O$16</f>
        <v>0</v>
      </c>
    </row>
    <row r="26" spans="2:81" ht="21.75" x14ac:dyDescent="0.6">
      <c r="B26" s="3"/>
      <c r="C26" s="3"/>
      <c r="D26" s="3"/>
      <c r="E26" s="3"/>
      <c r="F26" s="3"/>
      <c r="G26" s="3"/>
      <c r="H26" s="3"/>
      <c r="I26" s="3"/>
      <c r="J26" s="3"/>
      <c r="K26" s="3"/>
      <c r="L26" s="3">
        <v>5.16E-2</v>
      </c>
      <c r="M26" s="3"/>
      <c r="N26" s="3"/>
      <c r="O26" s="3"/>
      <c r="P26" s="3"/>
      <c r="Q26" s="3"/>
      <c r="R26" s="3"/>
      <c r="S26" s="3"/>
      <c r="T26" s="3"/>
      <c r="U26" s="3"/>
      <c r="V26" s="3">
        <v>5.1000000000000004E-3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2"/>
      <c r="AL26" s="65"/>
    </row>
    <row r="27" spans="2:81" ht="27" thickBot="1" x14ac:dyDescent="0.65">
      <c r="B27" s="169" t="s">
        <v>89</v>
      </c>
      <c r="C27" s="169"/>
      <c r="D27" s="169"/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2"/>
      <c r="P27" s="70">
        <f>SUM(P13:P25)</f>
        <v>197001</v>
      </c>
      <c r="Q27" s="28"/>
      <c r="R27" s="70">
        <f>SUM(R13:R25)</f>
        <v>135640811613</v>
      </c>
      <c r="S27" s="28"/>
      <c r="T27" s="70">
        <f>SUM(T13:T25)</f>
        <v>139189758199</v>
      </c>
      <c r="U27" s="28"/>
      <c r="V27" s="70">
        <v>4.1000000000000003E-3</v>
      </c>
      <c r="W27" s="28"/>
      <c r="X27" s="70">
        <f>SUM(X13:X25)</f>
        <v>8898643563</v>
      </c>
      <c r="Y27" s="28"/>
      <c r="Z27" s="70">
        <f>SUM(Z13:Z25)</f>
        <v>8400</v>
      </c>
      <c r="AA27" s="28"/>
      <c r="AB27" s="70">
        <f>SUM(AB13:AB25)</f>
        <v>5514842260</v>
      </c>
      <c r="AC27" s="28"/>
      <c r="AD27" s="70">
        <f>SUM(AD13:AD25)</f>
        <v>202301</v>
      </c>
      <c r="AE27" s="71"/>
      <c r="AF27" s="70"/>
      <c r="AG27" s="28"/>
      <c r="AH27" s="70">
        <f>SUM(AH13:AH25)</f>
        <v>139218378987</v>
      </c>
      <c r="AI27" s="28"/>
      <c r="AJ27" s="70">
        <f>SUM(AJ13:AJ25)</f>
        <v>136620959157</v>
      </c>
      <c r="AK27" s="28"/>
      <c r="AL27" s="83">
        <f>SUM(AL13:AL25)</f>
        <v>0.50348719763145999</v>
      </c>
    </row>
    <row r="28" spans="2:81" ht="21" customHeight="1" thickTop="1" x14ac:dyDescent="0.6">
      <c r="L28" s="146">
        <v>0</v>
      </c>
      <c r="V28" s="146">
        <v>2.7000000000000001E-3</v>
      </c>
    </row>
    <row r="29" spans="2:81" x14ac:dyDescent="0.6">
      <c r="L29" s="146">
        <v>1.8200000000000001E-2</v>
      </c>
      <c r="V29" s="146">
        <v>1.6999999999999999E-3</v>
      </c>
    </row>
    <row r="30" spans="2:81" ht="21.75" x14ac:dyDescent="0.6">
      <c r="L30" s="146">
        <v>3.3000000000000002E-2</v>
      </c>
      <c r="V30" s="146">
        <v>1.4E-3</v>
      </c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 x14ac:dyDescent="0.6">
      <c r="L31" s="146">
        <v>5.7999999999999996E-3</v>
      </c>
      <c r="V31" s="146">
        <v>6.9999999999999999E-4</v>
      </c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21.75" x14ac:dyDescent="0.6">
      <c r="L32" s="146">
        <v>2.0000000000000001E-4</v>
      </c>
      <c r="V32" s="146">
        <v>0</v>
      </c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12:81" ht="21.75" x14ac:dyDescent="0.6">
      <c r="L33" s="146">
        <v>0</v>
      </c>
      <c r="V33" s="146">
        <v>0</v>
      </c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12:81" ht="33" x14ac:dyDescent="0.8">
      <c r="L34" s="146">
        <v>0</v>
      </c>
      <c r="T34" s="57">
        <v>4</v>
      </c>
      <c r="V34" s="146">
        <v>0</v>
      </c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12:81" ht="21.75" x14ac:dyDescent="0.6">
      <c r="L35" s="146">
        <v>0</v>
      </c>
      <c r="V35" s="146">
        <v>0</v>
      </c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12:81" ht="21.75" x14ac:dyDescent="0.6">
      <c r="L36" s="146">
        <v>1E-4</v>
      </c>
      <c r="V36" s="146">
        <v>-1E-4</v>
      </c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12:81" ht="21.75" x14ac:dyDescent="0.6">
      <c r="L37" s="146">
        <v>-9.1000000000000004E-3</v>
      </c>
      <c r="V37" s="146">
        <v>-1E-3</v>
      </c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2:81" ht="21.75" x14ac:dyDescent="0.6">
      <c r="L38" s="146">
        <v>0</v>
      </c>
      <c r="V38" s="146">
        <v>-2.8E-3</v>
      </c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12:81" ht="21.75" x14ac:dyDescent="0.6">
      <c r="L39" s="146">
        <v>0</v>
      </c>
      <c r="V39" s="146">
        <v>-6.1000000000000004E-3</v>
      </c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12:81" ht="21.75" x14ac:dyDescent="0.6"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12:81" x14ac:dyDescent="0.6">
      <c r="L41" s="1">
        <f>SUM(L10:L39)</f>
        <v>1.4974999999999998</v>
      </c>
      <c r="V41" s="1">
        <f>SUM(V10:V39)</f>
        <v>0.38229999999999997</v>
      </c>
    </row>
  </sheetData>
  <sortState xmlns:xlrd2="http://schemas.microsoft.com/office/spreadsheetml/2017/richdata2" ref="B13:AL26">
    <sortCondition descending="1" ref="AJ13:AJ26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27:N27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1"/>
  <sheetViews>
    <sheetView rightToLeft="1" topLeftCell="E9" zoomScale="110" zoomScaleNormal="110" zoomScaleSheetLayoutView="70" workbookViewId="0">
      <selection activeCell="Y37" sqref="Y37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70" t="s">
        <v>130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</row>
    <row r="3" spans="2:32" ht="39" x14ac:dyDescent="0.6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</row>
    <row r="4" spans="2:32" ht="39" x14ac:dyDescent="0.6">
      <c r="B4" s="170" t="s">
        <v>247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</row>
    <row r="5" spans="2:32" ht="129" customHeight="1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129" customHeight="1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53" t="s">
        <v>36</v>
      </c>
      <c r="C10" s="153" t="s">
        <v>36</v>
      </c>
      <c r="D10" s="153" t="s">
        <v>36</v>
      </c>
      <c r="E10" s="153" t="s">
        <v>36</v>
      </c>
      <c r="F10" s="153" t="s">
        <v>36</v>
      </c>
      <c r="G10" s="153" t="s">
        <v>36</v>
      </c>
      <c r="H10" s="153" t="s">
        <v>36</v>
      </c>
      <c r="I10" s="153" t="s">
        <v>36</v>
      </c>
      <c r="J10" s="153" t="s">
        <v>36</v>
      </c>
      <c r="L10" s="175">
        <v>0</v>
      </c>
      <c r="M10" s="153" t="s">
        <v>2</v>
      </c>
      <c r="N10" s="153" t="s">
        <v>2</v>
      </c>
      <c r="O10" s="153" t="s">
        <v>2</v>
      </c>
      <c r="P10" s="153" t="s">
        <v>2</v>
      </c>
      <c r="R10" s="153" t="s">
        <v>3</v>
      </c>
      <c r="S10" s="153" t="s">
        <v>3</v>
      </c>
      <c r="T10" s="153" t="s">
        <v>3</v>
      </c>
      <c r="U10" s="153" t="s">
        <v>3</v>
      </c>
      <c r="V10" s="153"/>
      <c r="W10" s="153" t="s">
        <v>3</v>
      </c>
      <c r="X10" s="153" t="s">
        <v>3</v>
      </c>
      <c r="Z10" s="153" t="s">
        <v>248</v>
      </c>
      <c r="AA10" s="153" t="s">
        <v>4</v>
      </c>
      <c r="AB10" s="153" t="s">
        <v>4</v>
      </c>
      <c r="AC10" s="153" t="s">
        <v>4</v>
      </c>
      <c r="AD10" s="153" t="s">
        <v>4</v>
      </c>
      <c r="AE10" s="153" t="s">
        <v>4</v>
      </c>
      <c r="AF10" s="153" t="s">
        <v>4</v>
      </c>
    </row>
    <row r="11" spans="2:32" s="16" customFormat="1" x14ac:dyDescent="0.6">
      <c r="B11" s="154" t="s">
        <v>37</v>
      </c>
      <c r="C11" s="23"/>
      <c r="D11" s="154" t="s">
        <v>95</v>
      </c>
      <c r="E11" s="23"/>
      <c r="F11" s="154" t="s">
        <v>29</v>
      </c>
      <c r="G11" s="23"/>
      <c r="H11" s="154" t="s">
        <v>38</v>
      </c>
      <c r="I11" s="23"/>
      <c r="J11" s="154" t="s">
        <v>26</v>
      </c>
      <c r="L11" s="173">
        <v>0</v>
      </c>
      <c r="M11" s="23"/>
      <c r="N11" s="154" t="s">
        <v>6</v>
      </c>
      <c r="O11" s="23"/>
      <c r="P11" s="154" t="s">
        <v>7</v>
      </c>
      <c r="R11" s="154" t="s">
        <v>8</v>
      </c>
      <c r="S11" s="154" t="s">
        <v>8</v>
      </c>
      <c r="T11" s="154" t="s">
        <v>8</v>
      </c>
      <c r="U11" s="23"/>
      <c r="V11" s="173">
        <v>5.4600000000000003E-2</v>
      </c>
      <c r="W11" s="154" t="s">
        <v>9</v>
      </c>
      <c r="X11" s="154" t="s">
        <v>9</v>
      </c>
      <c r="Z11" s="154" t="s">
        <v>5</v>
      </c>
      <c r="AA11" s="23"/>
      <c r="AB11" s="154" t="s">
        <v>6</v>
      </c>
      <c r="AC11" s="23"/>
      <c r="AD11" s="154" t="s">
        <v>7</v>
      </c>
      <c r="AE11" s="23"/>
      <c r="AF11" s="154" t="s">
        <v>39</v>
      </c>
    </row>
    <row r="12" spans="2:32" s="16" customFormat="1" ht="75.75" customHeight="1" x14ac:dyDescent="0.6">
      <c r="B12" s="155" t="s">
        <v>37</v>
      </c>
      <c r="C12" s="24"/>
      <c r="D12" s="155" t="s">
        <v>28</v>
      </c>
      <c r="E12" s="24"/>
      <c r="F12" s="155" t="s">
        <v>29</v>
      </c>
      <c r="G12" s="24"/>
      <c r="H12" s="155" t="s">
        <v>38</v>
      </c>
      <c r="I12" s="24"/>
      <c r="J12" s="155" t="s">
        <v>26</v>
      </c>
      <c r="L12" s="155"/>
      <c r="M12" s="24"/>
      <c r="N12" s="155" t="s">
        <v>6</v>
      </c>
      <c r="O12" s="24"/>
      <c r="P12" s="155" t="s">
        <v>7</v>
      </c>
      <c r="R12" s="155" t="s">
        <v>5</v>
      </c>
      <c r="S12" s="24"/>
      <c r="T12" s="155" t="s">
        <v>6</v>
      </c>
      <c r="U12" s="24"/>
      <c r="V12" s="172">
        <v>5.3400000000000003E-2</v>
      </c>
      <c r="W12" s="24"/>
      <c r="X12" s="155" t="s">
        <v>12</v>
      </c>
      <c r="Z12" s="155" t="s">
        <v>5</v>
      </c>
      <c r="AA12" s="24"/>
      <c r="AB12" s="155" t="s">
        <v>6</v>
      </c>
      <c r="AC12" s="24"/>
      <c r="AD12" s="155" t="s">
        <v>7</v>
      </c>
      <c r="AE12" s="24"/>
      <c r="AF12" s="155" t="s">
        <v>39</v>
      </c>
    </row>
    <row r="13" spans="2:32" s="16" customFormat="1" ht="32.25" customHeight="1" x14ac:dyDescent="0.6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86">
        <v>0.3836</v>
      </c>
      <c r="M13" s="86"/>
      <c r="N13" s="86"/>
      <c r="O13" s="86"/>
      <c r="P13" s="86"/>
      <c r="Q13" s="86"/>
      <c r="R13" s="86"/>
      <c r="S13" s="86"/>
      <c r="T13" s="86"/>
      <c r="U13" s="86"/>
      <c r="V13" s="86">
        <v>4.36E-2</v>
      </c>
      <c r="W13" s="86"/>
      <c r="X13" s="86"/>
      <c r="Y13" s="86"/>
      <c r="Z13" s="86"/>
      <c r="AA13" s="86"/>
      <c r="AB13" s="86"/>
      <c r="AC13" s="86"/>
      <c r="AD13" s="86"/>
      <c r="AE13" s="27"/>
      <c r="AF13" s="87"/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6">
        <v>0</v>
      </c>
      <c r="M14" s="86"/>
      <c r="N14" s="86"/>
      <c r="O14" s="86"/>
      <c r="P14" s="86"/>
      <c r="Q14" s="86"/>
      <c r="R14" s="86"/>
      <c r="S14" s="86"/>
      <c r="T14" s="86"/>
      <c r="U14" s="86"/>
      <c r="V14" s="86">
        <v>2.8000000000000001E-2</v>
      </c>
      <c r="W14" s="86"/>
      <c r="X14" s="86"/>
      <c r="Y14" s="86"/>
      <c r="Z14" s="86"/>
      <c r="AA14" s="86"/>
      <c r="AB14" s="86"/>
      <c r="AC14" s="86"/>
      <c r="AD14" s="86"/>
      <c r="AE14" s="27"/>
      <c r="AF14" s="87"/>
    </row>
    <row r="15" spans="2:32" ht="27" thickBot="1" x14ac:dyDescent="0.7">
      <c r="B15" s="174" t="s">
        <v>89</v>
      </c>
      <c r="C15" s="174"/>
      <c r="D15" s="174"/>
      <c r="E15" s="174"/>
      <c r="F15" s="174"/>
      <c r="G15" s="174"/>
      <c r="H15" s="174"/>
      <c r="I15" s="174"/>
      <c r="J15" s="174"/>
      <c r="K15" s="27"/>
      <c r="L15" s="88">
        <v>0.25369999999999998</v>
      </c>
      <c r="M15" s="27"/>
      <c r="N15" s="88">
        <f>SUM(N13:N13)</f>
        <v>0</v>
      </c>
      <c r="O15" s="27"/>
      <c r="P15" s="88">
        <f>SUM(P13:P13)</f>
        <v>0</v>
      </c>
      <c r="Q15" s="27"/>
      <c r="R15" s="88">
        <f>SUM(R13:R13)</f>
        <v>0</v>
      </c>
      <c r="S15" s="27"/>
      <c r="T15" s="88">
        <f>SUM(T13:T13)</f>
        <v>0</v>
      </c>
      <c r="U15" s="27"/>
      <c r="V15" s="88">
        <v>2.2200000000000001E-2</v>
      </c>
      <c r="W15" s="27"/>
      <c r="X15" s="88">
        <f>SUM(X13:X13)</f>
        <v>0</v>
      </c>
      <c r="Y15" s="27"/>
      <c r="Z15" s="88">
        <f>SUM(Z13:Z13)</f>
        <v>0</v>
      </c>
      <c r="AA15" s="27"/>
      <c r="AB15" s="88">
        <f>SUM(AB13:AB13)</f>
        <v>0</v>
      </c>
      <c r="AC15" s="27"/>
      <c r="AD15" s="88">
        <f>SUM(AD13:AD13)</f>
        <v>0</v>
      </c>
      <c r="AE15" s="27"/>
      <c r="AF15" s="89">
        <f>SUM(AF13:AF13)</f>
        <v>0</v>
      </c>
    </row>
    <row r="16" spans="2:32" ht="21.75" thickTop="1" x14ac:dyDescent="0.6">
      <c r="L16" s="146">
        <v>0</v>
      </c>
      <c r="V16" s="146">
        <v>1.9199999999999998E-2</v>
      </c>
    </row>
    <row r="17" spans="12:22" x14ac:dyDescent="0.6">
      <c r="L17" s="146">
        <v>0.2044</v>
      </c>
      <c r="V17" s="146">
        <v>1.38E-2</v>
      </c>
    </row>
    <row r="18" spans="12:22" x14ac:dyDescent="0.6">
      <c r="L18" s="146">
        <v>0.11650000000000001</v>
      </c>
      <c r="V18" s="146">
        <v>1.32E-2</v>
      </c>
    </row>
    <row r="19" spans="12:22" x14ac:dyDescent="0.6">
      <c r="L19" s="146">
        <v>0</v>
      </c>
      <c r="V19" s="146">
        <v>1.21E-2</v>
      </c>
    </row>
    <row r="20" spans="12:22" x14ac:dyDescent="0.6">
      <c r="L20" s="146">
        <v>6.3700000000000007E-2</v>
      </c>
      <c r="V20" s="146">
        <v>1.14E-2</v>
      </c>
    </row>
    <row r="21" spans="12:22" ht="33" x14ac:dyDescent="0.8">
      <c r="L21" s="146">
        <v>0</v>
      </c>
      <c r="P21" s="57">
        <v>5</v>
      </c>
      <c r="V21" s="146">
        <v>8.8999999999999999E-3</v>
      </c>
    </row>
    <row r="22" spans="12:22" x14ac:dyDescent="0.6">
      <c r="L22" s="146">
        <v>0.13189999999999999</v>
      </c>
      <c r="V22" s="146">
        <v>8.3999999999999995E-3</v>
      </c>
    </row>
    <row r="23" spans="12:22" x14ac:dyDescent="0.6">
      <c r="L23" s="146">
        <v>3.9899999999999998E-2</v>
      </c>
      <c r="V23" s="146">
        <v>7.9000000000000008E-3</v>
      </c>
    </row>
    <row r="24" spans="12:22" x14ac:dyDescent="0.6">
      <c r="L24" s="146">
        <v>0.18509999999999999</v>
      </c>
      <c r="V24" s="146">
        <v>7.7999999999999996E-3</v>
      </c>
    </row>
    <row r="25" spans="12:22" x14ac:dyDescent="0.6">
      <c r="L25" s="146">
        <v>1.89E-2</v>
      </c>
      <c r="V25" s="146">
        <v>6.6E-3</v>
      </c>
    </row>
    <row r="26" spans="12:22" x14ac:dyDescent="0.6">
      <c r="L26" s="146">
        <v>5.16E-2</v>
      </c>
      <c r="V26" s="146">
        <v>5.1000000000000004E-3</v>
      </c>
    </row>
    <row r="27" spans="12:22" x14ac:dyDescent="0.6">
      <c r="L27" s="146">
        <v>3.6200000000000003E-2</v>
      </c>
      <c r="V27" s="146">
        <v>4.1000000000000003E-3</v>
      </c>
    </row>
    <row r="28" spans="12:22" x14ac:dyDescent="0.6">
      <c r="L28" s="146">
        <v>0</v>
      </c>
      <c r="V28" s="146">
        <v>2.7000000000000001E-3</v>
      </c>
    </row>
    <row r="29" spans="12:22" x14ac:dyDescent="0.6">
      <c r="L29" s="146">
        <v>1.8200000000000001E-2</v>
      </c>
      <c r="V29" s="146">
        <v>1.6999999999999999E-3</v>
      </c>
    </row>
    <row r="30" spans="12:22" x14ac:dyDescent="0.6">
      <c r="L30" s="146">
        <v>3.3000000000000002E-2</v>
      </c>
      <c r="V30" s="146">
        <v>1.4E-3</v>
      </c>
    </row>
    <row r="31" spans="12:22" x14ac:dyDescent="0.6">
      <c r="L31" s="146">
        <v>5.7999999999999996E-3</v>
      </c>
      <c r="V31" s="146">
        <v>6.9999999999999999E-4</v>
      </c>
    </row>
    <row r="32" spans="12:22" x14ac:dyDescent="0.6">
      <c r="L32" s="146">
        <v>2.0000000000000001E-4</v>
      </c>
      <c r="V32" s="146">
        <v>0</v>
      </c>
    </row>
    <row r="33" spans="12:22" x14ac:dyDescent="0.6">
      <c r="L33" s="146">
        <v>0</v>
      </c>
      <c r="V33" s="146">
        <v>0</v>
      </c>
    </row>
    <row r="34" spans="12:22" x14ac:dyDescent="0.6">
      <c r="L34" s="146">
        <v>0</v>
      </c>
      <c r="V34" s="146">
        <v>0</v>
      </c>
    </row>
    <row r="35" spans="12:22" x14ac:dyDescent="0.6">
      <c r="L35" s="146">
        <v>0</v>
      </c>
      <c r="V35" s="146">
        <v>0</v>
      </c>
    </row>
    <row r="36" spans="12:22" x14ac:dyDescent="0.6">
      <c r="L36" s="146">
        <v>1E-4</v>
      </c>
      <c r="V36" s="146">
        <v>-1E-4</v>
      </c>
    </row>
    <row r="37" spans="12:22" x14ac:dyDescent="0.6">
      <c r="L37" s="146">
        <v>-9.1000000000000004E-3</v>
      </c>
      <c r="V37" s="146">
        <v>-1E-3</v>
      </c>
    </row>
    <row r="38" spans="12:22" x14ac:dyDescent="0.6">
      <c r="L38" s="146">
        <v>0</v>
      </c>
      <c r="V38" s="146">
        <v>-2.8E-3</v>
      </c>
    </row>
    <row r="39" spans="12:22" x14ac:dyDescent="0.6">
      <c r="L39" s="146">
        <v>0</v>
      </c>
      <c r="V39" s="146">
        <v>-6.1000000000000004E-3</v>
      </c>
    </row>
    <row r="41" spans="12:22" x14ac:dyDescent="0.6">
      <c r="L41" s="1">
        <f>SUM(L10:L39)</f>
        <v>1.5336999999999998</v>
      </c>
      <c r="V41" s="1">
        <f>SUM(V10:V39)</f>
        <v>0.31679999999999997</v>
      </c>
    </row>
  </sheetData>
  <sortState xmlns:xlrd2="http://schemas.microsoft.com/office/spreadsheetml/2017/richdata2" ref="B13:AF13">
    <sortCondition descending="1" ref="AD13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41"/>
  <sheetViews>
    <sheetView rightToLeft="1" topLeftCell="C8" zoomScale="110" zoomScaleNormal="110" zoomScaleSheetLayoutView="70" workbookViewId="0">
      <selection activeCell="Y37" sqref="Y37"/>
    </sheetView>
  </sheetViews>
  <sheetFormatPr defaultRowHeight="2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51" t="s">
        <v>130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2:28" ht="30" x14ac:dyDescent="0.55000000000000004">
      <c r="B3" s="151" t="s">
        <v>0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2:28" ht="30" x14ac:dyDescent="0.55000000000000004">
      <c r="B4" s="151" t="s">
        <v>247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x14ac:dyDescent="0.55000000000000004">
      <c r="B8" s="152" t="s">
        <v>40</v>
      </c>
      <c r="D8" s="153" t="s">
        <v>41</v>
      </c>
      <c r="E8" s="153" t="s">
        <v>41</v>
      </c>
      <c r="F8" s="153" t="s">
        <v>41</v>
      </c>
      <c r="G8" s="153" t="s">
        <v>41</v>
      </c>
      <c r="H8" s="153" t="s">
        <v>41</v>
      </c>
      <c r="I8" s="153" t="s">
        <v>41</v>
      </c>
      <c r="J8" s="153" t="s">
        <v>41</v>
      </c>
      <c r="L8" s="153" t="s">
        <v>246</v>
      </c>
      <c r="N8" s="153" t="s">
        <v>3</v>
      </c>
      <c r="O8" s="153" t="s">
        <v>3</v>
      </c>
      <c r="P8" s="153" t="s">
        <v>3</v>
      </c>
      <c r="R8" s="153" t="s">
        <v>248</v>
      </c>
      <c r="S8" s="153" t="s">
        <v>4</v>
      </c>
      <c r="T8" s="153" t="s">
        <v>4</v>
      </c>
    </row>
    <row r="9" spans="2:28" s="4" customFormat="1" x14ac:dyDescent="0.55000000000000004">
      <c r="B9" s="178" t="s">
        <v>40</v>
      </c>
      <c r="D9" s="176" t="s">
        <v>42</v>
      </c>
      <c r="E9" s="38"/>
      <c r="F9" s="176" t="s">
        <v>43</v>
      </c>
      <c r="G9" s="38"/>
      <c r="H9" s="176" t="s">
        <v>44</v>
      </c>
      <c r="I9" s="38"/>
      <c r="J9" s="176" t="s">
        <v>29</v>
      </c>
      <c r="L9" s="176" t="s">
        <v>45</v>
      </c>
      <c r="N9" s="176" t="s">
        <v>46</v>
      </c>
      <c r="O9" s="38"/>
      <c r="P9" s="176" t="s">
        <v>47</v>
      </c>
      <c r="R9" s="176" t="s">
        <v>45</v>
      </c>
      <c r="S9" s="38"/>
      <c r="T9" s="177" t="s">
        <v>39</v>
      </c>
    </row>
    <row r="10" spans="2:28" s="4" customFormat="1" x14ac:dyDescent="0.55000000000000004">
      <c r="B10" s="3" t="s">
        <v>220</v>
      </c>
      <c r="C10" s="3"/>
      <c r="D10" s="3" t="s">
        <v>221</v>
      </c>
      <c r="E10" s="3"/>
      <c r="F10" s="3" t="s">
        <v>114</v>
      </c>
      <c r="G10" s="3"/>
      <c r="H10" s="3" t="s">
        <v>222</v>
      </c>
      <c r="I10" s="3"/>
      <c r="J10" s="3">
        <v>18</v>
      </c>
      <c r="K10" s="3"/>
      <c r="L10" s="3">
        <v>0</v>
      </c>
      <c r="M10" s="3"/>
      <c r="N10" s="3">
        <v>0</v>
      </c>
      <c r="O10" s="3"/>
      <c r="P10" s="3">
        <v>5000000000</v>
      </c>
      <c r="Q10" s="3"/>
      <c r="R10" s="3">
        <v>30600000000</v>
      </c>
      <c r="S10" s="5"/>
      <c r="T10" s="34">
        <f>R10/'سرمایه گذاری ها'!$O$16</f>
        <v>0.11276972686026766</v>
      </c>
      <c r="V10" s="49">
        <v>6.5500000000000003E-2</v>
      </c>
    </row>
    <row r="11" spans="2:28" s="4" customFormat="1" x14ac:dyDescent="0.55000000000000004">
      <c r="B11" s="3" t="s">
        <v>201</v>
      </c>
      <c r="C11" s="3"/>
      <c r="D11" s="3" t="s">
        <v>204</v>
      </c>
      <c r="E11" s="3"/>
      <c r="F11" s="3" t="s">
        <v>114</v>
      </c>
      <c r="G11" s="3"/>
      <c r="H11" s="3" t="s">
        <v>203</v>
      </c>
      <c r="I11" s="3"/>
      <c r="J11" s="3">
        <v>18</v>
      </c>
      <c r="K11" s="3"/>
      <c r="L11" s="3">
        <v>0</v>
      </c>
      <c r="M11" s="3"/>
      <c r="N11" s="3">
        <v>0</v>
      </c>
      <c r="O11" s="3"/>
      <c r="P11" s="3">
        <v>5000000000</v>
      </c>
      <c r="Q11" s="3"/>
      <c r="R11" s="3">
        <v>30000000000</v>
      </c>
      <c r="S11" s="5"/>
      <c r="T11" s="34">
        <f>R11/'سرمایه گذاری ها'!$O$16</f>
        <v>0.11055855574536046</v>
      </c>
      <c r="V11" s="49">
        <v>5.4600000000000003E-2</v>
      </c>
    </row>
    <row r="12" spans="2:28" s="4" customFormat="1" x14ac:dyDescent="0.55000000000000004">
      <c r="B12" s="3" t="s">
        <v>217</v>
      </c>
      <c r="C12" s="3"/>
      <c r="D12" s="3" t="s">
        <v>218</v>
      </c>
      <c r="E12" s="3"/>
      <c r="F12" s="3" t="s">
        <v>48</v>
      </c>
      <c r="G12" s="3"/>
      <c r="H12" s="3" t="s">
        <v>219</v>
      </c>
      <c r="I12" s="3"/>
      <c r="J12" s="3">
        <v>0</v>
      </c>
      <c r="K12" s="3"/>
      <c r="L12" s="3">
        <v>0</v>
      </c>
      <c r="M12" s="3"/>
      <c r="N12" s="3">
        <v>27562783555</v>
      </c>
      <c r="O12" s="3"/>
      <c r="P12" s="3">
        <v>25796631828</v>
      </c>
      <c r="Q12" s="3"/>
      <c r="R12" s="3">
        <v>2557861765</v>
      </c>
      <c r="S12" s="5"/>
      <c r="T12" s="34">
        <f>R12/'سرمایه گذاری ها'!$O$16</f>
        <v>9.4264500844892865E-3</v>
      </c>
      <c r="V12" s="49">
        <v>5.3400000000000003E-2</v>
      </c>
    </row>
    <row r="13" spans="2:28" s="4" customFormat="1" x14ac:dyDescent="0.55000000000000004">
      <c r="B13" s="3" t="s">
        <v>49</v>
      </c>
      <c r="C13" s="3"/>
      <c r="D13" s="3" t="s">
        <v>133</v>
      </c>
      <c r="E13" s="3"/>
      <c r="F13" s="3" t="s">
        <v>51</v>
      </c>
      <c r="G13" s="3"/>
      <c r="H13" s="3" t="s">
        <v>134</v>
      </c>
      <c r="I13" s="3"/>
      <c r="J13" s="3">
        <v>0</v>
      </c>
      <c r="K13" s="3"/>
      <c r="L13" s="3">
        <v>0.3836</v>
      </c>
      <c r="M13" s="3"/>
      <c r="N13" s="3">
        <v>0</v>
      </c>
      <c r="O13" s="3"/>
      <c r="P13" s="3">
        <v>0</v>
      </c>
      <c r="Q13" s="3"/>
      <c r="R13" s="3">
        <v>20000000</v>
      </c>
      <c r="S13" s="5"/>
      <c r="T13" s="34">
        <f>R13/'سرمایه گذاری ها'!$O$16</f>
        <v>7.3705703830240305E-5</v>
      </c>
      <c r="V13" s="49">
        <v>4.36E-2</v>
      </c>
    </row>
    <row r="14" spans="2:28" s="4" customFormat="1" x14ac:dyDescent="0.55000000000000004">
      <c r="B14" s="3" t="s">
        <v>201</v>
      </c>
      <c r="C14" s="3"/>
      <c r="D14" s="3" t="s">
        <v>202</v>
      </c>
      <c r="E14" s="3"/>
      <c r="F14" s="3" t="s">
        <v>48</v>
      </c>
      <c r="G14" s="3"/>
      <c r="H14" s="3" t="s">
        <v>203</v>
      </c>
      <c r="I14" s="3"/>
      <c r="J14" s="3">
        <v>0</v>
      </c>
      <c r="K14" s="3"/>
      <c r="L14" s="3">
        <v>0</v>
      </c>
      <c r="M14" s="3"/>
      <c r="N14" s="3">
        <v>5604935061</v>
      </c>
      <c r="O14" s="3"/>
      <c r="P14" s="3">
        <v>5600367000</v>
      </c>
      <c r="Q14" s="3"/>
      <c r="R14" s="3">
        <v>5432905</v>
      </c>
      <c r="S14" s="5"/>
      <c r="T14" s="34">
        <f>R14/'سرمایه گذاری ها'!$O$16</f>
        <v>2.0021804343391585E-5</v>
      </c>
      <c r="V14" s="49">
        <v>2.8000000000000001E-2</v>
      </c>
    </row>
    <row r="15" spans="2:28" s="4" customFormat="1" x14ac:dyDescent="0.55000000000000004">
      <c r="B15" s="3" t="s">
        <v>49</v>
      </c>
      <c r="C15" s="3"/>
      <c r="D15" s="3" t="s">
        <v>136</v>
      </c>
      <c r="E15" s="3"/>
      <c r="F15" s="3" t="s">
        <v>48</v>
      </c>
      <c r="G15" s="3"/>
      <c r="H15" s="3" t="s">
        <v>137</v>
      </c>
      <c r="I15" s="3"/>
      <c r="J15" s="3">
        <v>0</v>
      </c>
      <c r="K15" s="3"/>
      <c r="L15" s="3">
        <v>0.25369999999999998</v>
      </c>
      <c r="M15" s="3"/>
      <c r="N15" s="3">
        <v>100581745</v>
      </c>
      <c r="O15" s="3"/>
      <c r="P15" s="3">
        <v>100580510</v>
      </c>
      <c r="Q15" s="3"/>
      <c r="R15" s="3">
        <v>2769908</v>
      </c>
      <c r="S15" s="5"/>
      <c r="T15" s="34">
        <f>R15/'سرمایه گذاری ها'!$O$16</f>
        <v>1.0207900934250664E-5</v>
      </c>
      <c r="V15" s="49">
        <v>2.2200000000000001E-2</v>
      </c>
    </row>
    <row r="16" spans="2:28" s="4" customFormat="1" x14ac:dyDescent="0.55000000000000004">
      <c r="B16" s="3" t="s">
        <v>142</v>
      </c>
      <c r="C16" s="3"/>
      <c r="D16" s="3" t="s">
        <v>143</v>
      </c>
      <c r="E16" s="3"/>
      <c r="F16" s="3" t="s">
        <v>114</v>
      </c>
      <c r="G16" s="3"/>
      <c r="H16" s="3" t="s">
        <v>144</v>
      </c>
      <c r="I16" s="3"/>
      <c r="J16" s="3">
        <v>0</v>
      </c>
      <c r="K16" s="3"/>
      <c r="L16" s="3">
        <v>0</v>
      </c>
      <c r="M16" s="3"/>
      <c r="N16" s="3">
        <v>0</v>
      </c>
      <c r="O16" s="3"/>
      <c r="P16" s="3">
        <v>0</v>
      </c>
      <c r="Q16" s="3"/>
      <c r="R16" s="3">
        <v>1970356</v>
      </c>
      <c r="S16" s="5"/>
      <c r="T16" s="34">
        <f>R16/'سرمایه گذاری ها'!$O$16</f>
        <v>7.2613237888068486E-6</v>
      </c>
      <c r="V16" s="49">
        <v>1.9199999999999998E-2</v>
      </c>
    </row>
    <row r="17" spans="2:22" s="4" customFormat="1" x14ac:dyDescent="0.55000000000000004">
      <c r="B17" s="3" t="s">
        <v>118</v>
      </c>
      <c r="C17" s="3"/>
      <c r="D17" s="3" t="s">
        <v>157</v>
      </c>
      <c r="E17" s="3"/>
      <c r="F17" s="3" t="s">
        <v>48</v>
      </c>
      <c r="G17" s="3"/>
      <c r="H17" s="3" t="s">
        <v>156</v>
      </c>
      <c r="I17" s="3"/>
      <c r="J17" s="3">
        <v>0</v>
      </c>
      <c r="K17" s="3"/>
      <c r="L17" s="3">
        <v>0.2044</v>
      </c>
      <c r="M17" s="3"/>
      <c r="N17" s="3">
        <v>0</v>
      </c>
      <c r="O17" s="3"/>
      <c r="P17" s="3">
        <v>0</v>
      </c>
      <c r="Q17" s="3"/>
      <c r="R17" s="3">
        <v>1038722</v>
      </c>
      <c r="S17" s="5"/>
      <c r="T17" s="34">
        <f>R17/'سرمایه گذاری ها'!$O$16</f>
        <v>3.8279868046977438E-6</v>
      </c>
      <c r="V17" s="49">
        <v>1.38E-2</v>
      </c>
    </row>
    <row r="18" spans="2:22" s="4" customFormat="1" x14ac:dyDescent="0.55000000000000004">
      <c r="B18" s="3" t="s">
        <v>138</v>
      </c>
      <c r="C18" s="3"/>
      <c r="D18" s="3" t="s">
        <v>139</v>
      </c>
      <c r="E18" s="3"/>
      <c r="F18" s="3" t="s">
        <v>51</v>
      </c>
      <c r="G18" s="3"/>
      <c r="H18" s="3" t="s">
        <v>140</v>
      </c>
      <c r="I18" s="3"/>
      <c r="J18" s="3">
        <v>0</v>
      </c>
      <c r="K18" s="3"/>
      <c r="L18" s="3">
        <v>0.11650000000000001</v>
      </c>
      <c r="M18" s="3"/>
      <c r="N18" s="3">
        <v>29561</v>
      </c>
      <c r="O18" s="3"/>
      <c r="P18" s="3">
        <v>0</v>
      </c>
      <c r="Q18" s="3"/>
      <c r="R18" s="3">
        <v>711840</v>
      </c>
      <c r="S18" s="5"/>
      <c r="T18" s="34">
        <f>R18/'سرمایه گذاری ها'!$O$16</f>
        <v>2.623333410725913E-6</v>
      </c>
      <c r="V18" s="49">
        <v>1.32E-2</v>
      </c>
    </row>
    <row r="19" spans="2:22" s="4" customFormat="1" x14ac:dyDescent="0.55000000000000004">
      <c r="B19" s="3" t="s">
        <v>49</v>
      </c>
      <c r="C19" s="3"/>
      <c r="D19" s="3" t="s">
        <v>135</v>
      </c>
      <c r="E19" s="3"/>
      <c r="F19" s="3" t="s">
        <v>48</v>
      </c>
      <c r="G19" s="3"/>
      <c r="H19" s="3" t="s">
        <v>134</v>
      </c>
      <c r="I19" s="3"/>
      <c r="J19" s="3">
        <v>0</v>
      </c>
      <c r="K19" s="3"/>
      <c r="L19" s="3">
        <v>0</v>
      </c>
      <c r="M19" s="3"/>
      <c r="N19" s="3">
        <v>714085012</v>
      </c>
      <c r="O19" s="3"/>
      <c r="P19" s="3">
        <v>714224991</v>
      </c>
      <c r="Q19" s="3"/>
      <c r="R19" s="3">
        <v>551876</v>
      </c>
      <c r="S19" s="5"/>
      <c r="T19" s="34">
        <f>R19/'سرمایه گذاری ها'!$O$16</f>
        <v>2.0338204503508849E-6</v>
      </c>
      <c r="V19" s="49">
        <v>1.21E-2</v>
      </c>
    </row>
    <row r="20" spans="2:22" s="4" customFormat="1" x14ac:dyDescent="0.55000000000000004">
      <c r="B20" s="3" t="s">
        <v>117</v>
      </c>
      <c r="C20" s="3"/>
      <c r="D20" s="3" t="s">
        <v>152</v>
      </c>
      <c r="E20" s="3"/>
      <c r="F20" s="3" t="s">
        <v>48</v>
      </c>
      <c r="G20" s="3"/>
      <c r="H20" s="3" t="s">
        <v>115</v>
      </c>
      <c r="I20" s="3"/>
      <c r="J20" s="3">
        <v>0</v>
      </c>
      <c r="K20" s="3"/>
      <c r="L20" s="3">
        <v>6.3700000000000007E-2</v>
      </c>
      <c r="M20" s="3"/>
      <c r="N20" s="3">
        <v>1870</v>
      </c>
      <c r="O20" s="3"/>
      <c r="P20" s="3">
        <v>0</v>
      </c>
      <c r="Q20" s="3"/>
      <c r="R20" s="3">
        <v>460124</v>
      </c>
      <c r="S20" s="5"/>
      <c r="T20" s="34">
        <f>R20/'سرمایه گذاری ها'!$O$16</f>
        <v>1.6956881634592745E-6</v>
      </c>
      <c r="V20" s="49">
        <v>1.14E-2</v>
      </c>
    </row>
    <row r="21" spans="2:22" s="4" customFormat="1" x14ac:dyDescent="0.55000000000000004">
      <c r="B21" s="3" t="s">
        <v>149</v>
      </c>
      <c r="C21" s="3"/>
      <c r="D21" s="3" t="s">
        <v>150</v>
      </c>
      <c r="E21" s="3"/>
      <c r="F21" s="3" t="s">
        <v>48</v>
      </c>
      <c r="G21" s="3"/>
      <c r="H21" s="3" t="s">
        <v>151</v>
      </c>
      <c r="I21" s="3"/>
      <c r="J21" s="3">
        <v>0</v>
      </c>
      <c r="K21" s="3"/>
      <c r="L21" s="3">
        <v>0</v>
      </c>
      <c r="M21" s="3"/>
      <c r="N21" s="3">
        <v>2362</v>
      </c>
      <c r="O21" s="3"/>
      <c r="P21" s="3">
        <v>0</v>
      </c>
      <c r="Q21" s="3"/>
      <c r="R21" s="3">
        <v>448385</v>
      </c>
      <c r="S21" s="5"/>
      <c r="T21" s="34">
        <f>R21/'سرمایه گذاری ها'!$O$16</f>
        <v>1.6524266005961149E-6</v>
      </c>
      <c r="V21" s="49">
        <v>8.8999999999999999E-3</v>
      </c>
    </row>
    <row r="22" spans="2:22" s="4" customFormat="1" x14ac:dyDescent="0.55000000000000004">
      <c r="B22" s="3" t="s">
        <v>50</v>
      </c>
      <c r="C22" s="3"/>
      <c r="D22" s="3" t="s">
        <v>147</v>
      </c>
      <c r="E22" s="3"/>
      <c r="F22" s="3" t="s">
        <v>48</v>
      </c>
      <c r="G22" s="3"/>
      <c r="H22" s="3" t="s">
        <v>148</v>
      </c>
      <c r="I22" s="3"/>
      <c r="J22" s="3">
        <v>0</v>
      </c>
      <c r="K22" s="3"/>
      <c r="L22" s="3">
        <v>0.13189999999999999</v>
      </c>
      <c r="M22" s="3"/>
      <c r="N22" s="3">
        <v>0</v>
      </c>
      <c r="O22" s="3"/>
      <c r="P22" s="3">
        <v>0</v>
      </c>
      <c r="Q22" s="3"/>
      <c r="R22" s="3">
        <v>406206</v>
      </c>
      <c r="S22" s="5"/>
      <c r="T22" s="34">
        <f>R22/'سرمایه گذاری ها'!$O$16</f>
        <v>1.4969849565033297E-6</v>
      </c>
      <c r="V22" s="49">
        <v>8.3999999999999995E-3</v>
      </c>
    </row>
    <row r="23" spans="2:22" s="4" customFormat="1" x14ac:dyDescent="0.55000000000000004">
      <c r="B23" s="3" t="s">
        <v>117</v>
      </c>
      <c r="C23" s="3"/>
      <c r="D23" s="3" t="s">
        <v>205</v>
      </c>
      <c r="E23" s="3"/>
      <c r="F23" s="3" t="s">
        <v>51</v>
      </c>
      <c r="G23" s="3"/>
      <c r="H23" s="3" t="s">
        <v>206</v>
      </c>
      <c r="I23" s="3"/>
      <c r="J23" s="3">
        <v>0</v>
      </c>
      <c r="K23" s="3"/>
      <c r="L23" s="3">
        <v>3.9899999999999998E-2</v>
      </c>
      <c r="M23" s="3"/>
      <c r="N23" s="3">
        <v>0</v>
      </c>
      <c r="O23" s="3"/>
      <c r="P23" s="3">
        <v>0</v>
      </c>
      <c r="Q23" s="3"/>
      <c r="R23" s="3">
        <v>389993</v>
      </c>
      <c r="S23" s="5"/>
      <c r="T23" s="34">
        <f>R23/'سرمایه گذاری ها'!$O$16</f>
        <v>1.4372354276933454E-6</v>
      </c>
      <c r="V23" s="49">
        <v>7.9000000000000008E-3</v>
      </c>
    </row>
    <row r="24" spans="2:22" s="4" customFormat="1" x14ac:dyDescent="0.55000000000000004">
      <c r="B24" s="3" t="s">
        <v>116</v>
      </c>
      <c r="C24" s="3"/>
      <c r="D24" s="3" t="s">
        <v>154</v>
      </c>
      <c r="E24" s="3"/>
      <c r="F24" s="3" t="s">
        <v>48</v>
      </c>
      <c r="G24" s="3"/>
      <c r="H24" s="3" t="s">
        <v>155</v>
      </c>
      <c r="I24" s="3"/>
      <c r="J24" s="3">
        <v>0</v>
      </c>
      <c r="K24" s="3"/>
      <c r="L24" s="3">
        <v>0.18509999999999999</v>
      </c>
      <c r="M24" s="3"/>
      <c r="N24" s="3">
        <v>1465</v>
      </c>
      <c r="O24" s="3"/>
      <c r="P24" s="3">
        <v>0</v>
      </c>
      <c r="Q24" s="3"/>
      <c r="R24" s="3">
        <v>357854</v>
      </c>
      <c r="S24" s="5"/>
      <c r="T24" s="34">
        <f>R24/'سرمایه گذاری ها'!$O$16</f>
        <v>1.3187940469233406E-6</v>
      </c>
      <c r="V24" s="49">
        <v>7.7999999999999996E-3</v>
      </c>
    </row>
    <row r="25" spans="2:22" s="4" customFormat="1" x14ac:dyDescent="0.55000000000000004">
      <c r="B25" s="3" t="s">
        <v>138</v>
      </c>
      <c r="C25" s="3"/>
      <c r="D25" s="3" t="s">
        <v>141</v>
      </c>
      <c r="E25" s="3"/>
      <c r="F25" s="3" t="s">
        <v>48</v>
      </c>
      <c r="G25" s="3"/>
      <c r="H25" s="3" t="s">
        <v>140</v>
      </c>
      <c r="I25" s="3"/>
      <c r="J25" s="3">
        <v>0</v>
      </c>
      <c r="K25" s="3"/>
      <c r="L25" s="3">
        <v>1.89E-2</v>
      </c>
      <c r="M25" s="3"/>
      <c r="N25" s="3">
        <v>536</v>
      </c>
      <c r="O25" s="3"/>
      <c r="P25" s="3">
        <v>0</v>
      </c>
      <c r="Q25" s="3"/>
      <c r="R25" s="3">
        <v>131064</v>
      </c>
      <c r="S25" s="5"/>
      <c r="T25" s="34">
        <f>R25/'سرمایه گذاری ها'!$O$16</f>
        <v>4.8300821834033077E-7</v>
      </c>
      <c r="V25" s="49">
        <v>6.6E-3</v>
      </c>
    </row>
    <row r="26" spans="2:22" s="4" customFormat="1" x14ac:dyDescent="0.55000000000000004">
      <c r="B26" s="3" t="s">
        <v>113</v>
      </c>
      <c r="C26" s="3"/>
      <c r="D26" s="3" t="s">
        <v>145</v>
      </c>
      <c r="E26" s="3"/>
      <c r="F26" s="3" t="s">
        <v>48</v>
      </c>
      <c r="G26" s="3"/>
      <c r="H26" s="3" t="s">
        <v>146</v>
      </c>
      <c r="I26" s="3"/>
      <c r="J26" s="3">
        <v>0</v>
      </c>
      <c r="K26" s="3"/>
      <c r="L26" s="3">
        <v>5.16E-2</v>
      </c>
      <c r="M26" s="3"/>
      <c r="N26" s="3">
        <v>411</v>
      </c>
      <c r="O26" s="3"/>
      <c r="P26" s="3">
        <v>411</v>
      </c>
      <c r="Q26" s="3"/>
      <c r="R26" s="3">
        <v>100000</v>
      </c>
      <c r="S26" s="5"/>
      <c r="T26" s="34">
        <f>R26/'سرمایه گذاری ها'!$O$16</f>
        <v>3.6852851915120153E-7</v>
      </c>
      <c r="V26" s="49">
        <v>5.1000000000000004E-3</v>
      </c>
    </row>
    <row r="27" spans="2:22" s="4" customFormat="1" x14ac:dyDescent="0.55000000000000004">
      <c r="B27" s="5"/>
      <c r="C27" s="5"/>
      <c r="D27" s="30"/>
      <c r="E27" s="5"/>
      <c r="F27" s="5"/>
      <c r="G27" s="5"/>
      <c r="H27" s="5"/>
      <c r="I27" s="5"/>
      <c r="J27" s="31"/>
      <c r="K27" s="5"/>
      <c r="L27" s="31">
        <v>3.6200000000000003E-2</v>
      </c>
      <c r="M27" s="5"/>
      <c r="N27" s="31"/>
      <c r="O27" s="5"/>
      <c r="P27" s="31"/>
      <c r="Q27" s="5"/>
      <c r="R27" s="31"/>
      <c r="S27" s="5"/>
      <c r="T27" s="34"/>
      <c r="V27" s="49">
        <v>4.1000000000000003E-3</v>
      </c>
    </row>
    <row r="28" spans="2:22" ht="27" thickBot="1" x14ac:dyDescent="0.6">
      <c r="B28" s="67" t="s">
        <v>89</v>
      </c>
      <c r="C28" s="67"/>
      <c r="D28" s="67"/>
      <c r="E28" s="67"/>
      <c r="F28" s="67"/>
      <c r="G28" s="67"/>
      <c r="H28" s="67"/>
      <c r="I28" s="67"/>
      <c r="J28" s="67"/>
      <c r="L28" s="10">
        <v>0</v>
      </c>
      <c r="M28" s="10">
        <f t="shared" ref="M28:Q28" si="0">SUM(M10:M26)</f>
        <v>0</v>
      </c>
      <c r="N28" s="10">
        <f>SUM(N10:N26)</f>
        <v>33982421578</v>
      </c>
      <c r="O28" s="10">
        <f t="shared" si="0"/>
        <v>0</v>
      </c>
      <c r="P28" s="10">
        <f>SUM(P10:P26)</f>
        <v>42211804740</v>
      </c>
      <c r="Q28" s="10">
        <f t="shared" si="0"/>
        <v>0</v>
      </c>
      <c r="R28" s="10">
        <f>SUM(R10:R26)</f>
        <v>63192630998</v>
      </c>
      <c r="T28" s="33">
        <f>SUM(T10:T26)</f>
        <v>0.23288286722961254</v>
      </c>
      <c r="V28" s="140">
        <v>2.7000000000000001E-3</v>
      </c>
    </row>
    <row r="29" spans="2:22" ht="21.75" thickTop="1" x14ac:dyDescent="0.55000000000000004">
      <c r="L29" s="140">
        <v>1.8200000000000001E-2</v>
      </c>
      <c r="V29" s="140">
        <v>1.6999999999999999E-3</v>
      </c>
    </row>
    <row r="30" spans="2:22" ht="33" x14ac:dyDescent="0.8">
      <c r="J30" s="57">
        <v>6</v>
      </c>
      <c r="L30" s="140">
        <v>3.3000000000000002E-2</v>
      </c>
      <c r="V30" s="140">
        <v>1.4E-3</v>
      </c>
    </row>
    <row r="31" spans="2:22" x14ac:dyDescent="0.55000000000000004">
      <c r="L31" s="140">
        <v>5.7999999999999996E-3</v>
      </c>
      <c r="V31" s="140">
        <v>6.9999999999999999E-4</v>
      </c>
    </row>
    <row r="32" spans="2:22" x14ac:dyDescent="0.55000000000000004">
      <c r="L32" s="140">
        <v>2.0000000000000001E-4</v>
      </c>
      <c r="V32" s="140">
        <v>0</v>
      </c>
    </row>
    <row r="33" spans="12:22" x14ac:dyDescent="0.55000000000000004">
      <c r="L33" s="140">
        <v>0</v>
      </c>
      <c r="V33" s="140">
        <v>0</v>
      </c>
    </row>
    <row r="34" spans="12:22" x14ac:dyDescent="0.55000000000000004">
      <c r="L34" s="140">
        <v>0</v>
      </c>
      <c r="V34" s="140">
        <v>0</v>
      </c>
    </row>
    <row r="35" spans="12:22" x14ac:dyDescent="0.55000000000000004">
      <c r="L35" s="140">
        <v>0</v>
      </c>
      <c r="V35" s="140">
        <v>0</v>
      </c>
    </row>
    <row r="36" spans="12:22" x14ac:dyDescent="0.55000000000000004">
      <c r="L36" s="140">
        <v>1E-4</v>
      </c>
      <c r="V36" s="140">
        <v>-1E-4</v>
      </c>
    </row>
    <row r="37" spans="12:22" x14ac:dyDescent="0.55000000000000004">
      <c r="L37" s="140">
        <v>-9.1000000000000004E-3</v>
      </c>
      <c r="V37" s="140">
        <v>-1E-3</v>
      </c>
    </row>
    <row r="38" spans="12:22" x14ac:dyDescent="0.55000000000000004">
      <c r="L38" s="140">
        <v>0</v>
      </c>
      <c r="V38" s="140">
        <v>-2.8E-3</v>
      </c>
    </row>
    <row r="39" spans="12:22" x14ac:dyDescent="0.55000000000000004">
      <c r="L39" s="140">
        <v>0</v>
      </c>
      <c r="V39" s="140">
        <v>-6.1000000000000004E-3</v>
      </c>
    </row>
    <row r="41" spans="12:22" x14ac:dyDescent="0.55000000000000004">
      <c r="L41" s="3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10:T26">
    <sortCondition descending="1" ref="R10:R26"/>
  </sortState>
  <mergeCells count="17">
    <mergeCell ref="D9"/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</mergeCells>
  <printOptions horizontalCentered="1" verticalCentered="1"/>
  <pageMargins left="0.7" right="0.7" top="0.75" bottom="0.75" header="0.3" footer="0.3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1"/>
  <sheetViews>
    <sheetView rightToLeft="1" topLeftCell="E10" zoomScale="110" zoomScaleNormal="110" zoomScaleSheetLayoutView="70" workbookViewId="0">
      <selection activeCell="Y37" sqref="Y37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79" t="s">
        <v>130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2:28" ht="35.25" x14ac:dyDescent="0.6">
      <c r="B3" s="179" t="s">
        <v>0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</row>
    <row r="4" spans="2:28" ht="35.25" x14ac:dyDescent="0.6">
      <c r="B4" s="179" t="s">
        <v>247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</row>
    <row r="5" spans="2:28" ht="138.75" customHeight="1" x14ac:dyDescent="0.6"/>
    <row r="6" spans="2:28" s="2" customFormat="1" ht="30" x14ac:dyDescent="0.55000000000000004">
      <c r="B6" s="14" t="s">
        <v>101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81" t="s">
        <v>94</v>
      </c>
      <c r="D8" s="151" t="s">
        <v>248</v>
      </c>
      <c r="E8" s="151" t="s">
        <v>4</v>
      </c>
      <c r="F8" s="151" t="s">
        <v>4</v>
      </c>
      <c r="G8" s="151" t="s">
        <v>4</v>
      </c>
      <c r="H8" s="151" t="s">
        <v>4</v>
      </c>
      <c r="I8" s="151" t="s">
        <v>4</v>
      </c>
      <c r="J8" s="151" t="s">
        <v>4</v>
      </c>
      <c r="K8" s="151" t="s">
        <v>4</v>
      </c>
      <c r="L8" s="151" t="s">
        <v>4</v>
      </c>
      <c r="M8" s="151" t="s">
        <v>4</v>
      </c>
      <c r="N8" s="151" t="s">
        <v>4</v>
      </c>
    </row>
    <row r="9" spans="2:28" ht="30" x14ac:dyDescent="0.6">
      <c r="B9" s="181" t="s">
        <v>1</v>
      </c>
      <c r="D9" s="180" t="s">
        <v>5</v>
      </c>
      <c r="E9" s="25"/>
      <c r="F9" s="180" t="s">
        <v>31</v>
      </c>
      <c r="G9" s="25"/>
      <c r="H9" s="180" t="s">
        <v>32</v>
      </c>
      <c r="I9" s="25"/>
      <c r="J9" s="180" t="s">
        <v>33</v>
      </c>
      <c r="K9" s="25"/>
      <c r="L9" s="176" t="s">
        <v>34</v>
      </c>
      <c r="M9" s="25"/>
      <c r="N9" s="180" t="s">
        <v>35</v>
      </c>
    </row>
    <row r="10" spans="2:28" ht="30" x14ac:dyDescent="0.6">
      <c r="B10" s="132" t="s">
        <v>234</v>
      </c>
      <c r="D10" s="130">
        <v>82500</v>
      </c>
      <c r="E10" s="131"/>
      <c r="F10" s="130">
        <v>584150</v>
      </c>
      <c r="G10" s="131"/>
      <c r="H10" s="130">
        <v>530000</v>
      </c>
      <c r="J10" s="109" t="s">
        <v>259</v>
      </c>
      <c r="L10" s="129">
        <v>0</v>
      </c>
      <c r="N10" s="13" t="s">
        <v>227</v>
      </c>
      <c r="V10" s="146">
        <v>6.5500000000000003E-2</v>
      </c>
    </row>
    <row r="11" spans="2:28" ht="30" x14ac:dyDescent="0.6">
      <c r="B11" s="132" t="s">
        <v>185</v>
      </c>
      <c r="D11" s="130">
        <v>41100</v>
      </c>
      <c r="E11" s="131"/>
      <c r="F11" s="130">
        <v>955620</v>
      </c>
      <c r="G11" s="131"/>
      <c r="H11" s="130">
        <v>890000</v>
      </c>
      <c r="J11" s="109" t="s">
        <v>260</v>
      </c>
      <c r="L11" s="129">
        <v>0</v>
      </c>
      <c r="N11" s="13" t="s">
        <v>227</v>
      </c>
      <c r="V11" s="146">
        <v>5.4600000000000003E-2</v>
      </c>
    </row>
    <row r="12" spans="2:28" ht="30" x14ac:dyDescent="0.6">
      <c r="B12" s="132" t="s">
        <v>237</v>
      </c>
      <c r="D12" s="130">
        <v>24900</v>
      </c>
      <c r="E12" s="131"/>
      <c r="F12" s="130">
        <v>558280</v>
      </c>
      <c r="G12" s="131"/>
      <c r="H12" s="130">
        <v>545000</v>
      </c>
      <c r="J12" s="109" t="s">
        <v>261</v>
      </c>
      <c r="L12" s="129">
        <v>0</v>
      </c>
      <c r="N12" s="13" t="s">
        <v>227</v>
      </c>
      <c r="V12" s="146">
        <v>5.3400000000000003E-2</v>
      </c>
    </row>
    <row r="13" spans="2:28" ht="30" x14ac:dyDescent="0.6">
      <c r="B13" s="132" t="s">
        <v>110</v>
      </c>
      <c r="D13" s="130">
        <v>8000</v>
      </c>
      <c r="E13" s="131"/>
      <c r="F13" s="130">
        <v>1000000</v>
      </c>
      <c r="G13" s="131"/>
      <c r="H13" s="130">
        <v>950000</v>
      </c>
      <c r="J13" s="109" t="s">
        <v>262</v>
      </c>
      <c r="L13" s="129">
        <v>0.3836</v>
      </c>
      <c r="N13" s="13" t="s">
        <v>227</v>
      </c>
      <c r="V13" s="146">
        <v>4.36E-2</v>
      </c>
    </row>
    <row r="14" spans="2:28" ht="30" x14ac:dyDescent="0.6">
      <c r="B14" s="132" t="s">
        <v>198</v>
      </c>
      <c r="D14" s="130">
        <v>7200</v>
      </c>
      <c r="E14" s="131"/>
      <c r="F14" s="130">
        <v>959870</v>
      </c>
      <c r="G14" s="131"/>
      <c r="H14" s="130">
        <v>900000</v>
      </c>
      <c r="J14" s="109" t="s">
        <v>263</v>
      </c>
      <c r="L14" s="129">
        <v>0</v>
      </c>
      <c r="N14" s="13" t="s">
        <v>227</v>
      </c>
      <c r="V14" s="146">
        <v>2.8000000000000001E-2</v>
      </c>
    </row>
    <row r="15" spans="2:28" ht="19.5" customHeight="1" x14ac:dyDescent="0.6">
      <c r="B15" s="102"/>
      <c r="D15" s="103"/>
      <c r="E15" s="91"/>
      <c r="F15" s="103"/>
      <c r="G15" s="91"/>
      <c r="H15" s="104"/>
      <c r="J15" s="102"/>
      <c r="L15" s="103">
        <v>0.25369999999999998</v>
      </c>
      <c r="N15" s="13" t="s">
        <v>227</v>
      </c>
      <c r="V15" s="146">
        <v>2.2200000000000001E-2</v>
      </c>
    </row>
    <row r="16" spans="2:28" ht="31.5" thickBot="1" x14ac:dyDescent="0.9">
      <c r="B16" s="90" t="s">
        <v>89</v>
      </c>
      <c r="D16" s="110"/>
      <c r="E16" s="111"/>
      <c r="F16" s="110">
        <f>SUM(F10:F15)</f>
        <v>4057920</v>
      </c>
      <c r="G16" s="111"/>
      <c r="H16" s="110">
        <f>SUM(H10:H15)</f>
        <v>3815000</v>
      </c>
      <c r="I16" s="112"/>
      <c r="J16" s="113">
        <f>SUM(J10:J10)</f>
        <v>0</v>
      </c>
      <c r="K16" s="112"/>
      <c r="L16" s="110">
        <v>0</v>
      </c>
      <c r="M16" s="112"/>
      <c r="N16" s="114"/>
      <c r="V16" s="146">
        <v>1.9199999999999998E-2</v>
      </c>
    </row>
    <row r="17" spans="8:22" ht="21.75" thickTop="1" x14ac:dyDescent="0.6">
      <c r="L17" s="146">
        <v>0.2044</v>
      </c>
      <c r="V17" s="146">
        <v>1.38E-2</v>
      </c>
    </row>
    <row r="18" spans="8:22" x14ac:dyDescent="0.6">
      <c r="L18" s="146">
        <v>0.11650000000000001</v>
      </c>
      <c r="V18" s="146">
        <v>1.32E-2</v>
      </c>
    </row>
    <row r="19" spans="8:22" x14ac:dyDescent="0.6">
      <c r="L19" s="146">
        <v>0</v>
      </c>
      <c r="V19" s="146">
        <v>1.21E-2</v>
      </c>
    </row>
    <row r="20" spans="8:22" x14ac:dyDescent="0.6">
      <c r="L20" s="146">
        <v>6.3700000000000007E-2</v>
      </c>
      <c r="V20" s="146">
        <v>1.14E-2</v>
      </c>
    </row>
    <row r="21" spans="8:22" x14ac:dyDescent="0.6">
      <c r="L21" s="146">
        <v>0</v>
      </c>
      <c r="V21" s="146">
        <v>8.8999999999999999E-3</v>
      </c>
    </row>
    <row r="22" spans="8:22" ht="30" x14ac:dyDescent="0.6">
      <c r="H22" s="112">
        <v>7</v>
      </c>
      <c r="L22" s="146">
        <v>0.13189999999999999</v>
      </c>
      <c r="V22" s="146">
        <v>8.3999999999999995E-3</v>
      </c>
    </row>
    <row r="23" spans="8:22" x14ac:dyDescent="0.6">
      <c r="L23" s="146">
        <v>3.9899999999999998E-2</v>
      </c>
      <c r="V23" s="146">
        <v>7.9000000000000008E-3</v>
      </c>
    </row>
    <row r="24" spans="8:22" x14ac:dyDescent="0.6">
      <c r="L24" s="146">
        <v>0.18509999999999999</v>
      </c>
      <c r="V24" s="146">
        <v>7.7999999999999996E-3</v>
      </c>
    </row>
    <row r="25" spans="8:22" x14ac:dyDescent="0.6">
      <c r="L25" s="146">
        <v>1.89E-2</v>
      </c>
      <c r="V25" s="146">
        <v>6.6E-3</v>
      </c>
    </row>
    <row r="26" spans="8:22" x14ac:dyDescent="0.6">
      <c r="L26" s="146">
        <v>5.16E-2</v>
      </c>
      <c r="V26" s="146">
        <v>5.1000000000000004E-3</v>
      </c>
    </row>
    <row r="27" spans="8:22" x14ac:dyDescent="0.6">
      <c r="L27" s="146">
        <v>3.6200000000000003E-2</v>
      </c>
      <c r="V27" s="146">
        <v>4.1000000000000003E-3</v>
      </c>
    </row>
    <row r="28" spans="8:22" x14ac:dyDescent="0.6">
      <c r="L28" s="146">
        <v>0</v>
      </c>
      <c r="V28" s="146">
        <v>2.7000000000000001E-3</v>
      </c>
    </row>
    <row r="29" spans="8:22" x14ac:dyDescent="0.6">
      <c r="L29" s="146">
        <v>1.8200000000000001E-2</v>
      </c>
      <c r="V29" s="146">
        <v>1.6999999999999999E-3</v>
      </c>
    </row>
    <row r="30" spans="8:22" x14ac:dyDescent="0.6">
      <c r="L30" s="146">
        <v>3.3000000000000002E-2</v>
      </c>
      <c r="V30" s="146">
        <v>1.4E-3</v>
      </c>
    </row>
    <row r="31" spans="8:22" x14ac:dyDescent="0.6">
      <c r="L31" s="146">
        <v>5.7999999999999996E-3</v>
      </c>
      <c r="V31" s="146">
        <v>6.9999999999999999E-4</v>
      </c>
    </row>
    <row r="32" spans="8:22" x14ac:dyDescent="0.6">
      <c r="L32" s="146">
        <v>2.0000000000000001E-4</v>
      </c>
      <c r="V32" s="146">
        <v>0</v>
      </c>
    </row>
    <row r="33" spans="12:22" x14ac:dyDescent="0.6">
      <c r="L33" s="146">
        <v>0</v>
      </c>
      <c r="V33" s="146">
        <v>0</v>
      </c>
    </row>
    <row r="34" spans="12:22" x14ac:dyDescent="0.6">
      <c r="L34" s="146">
        <v>0</v>
      </c>
      <c r="V34" s="146">
        <v>0</v>
      </c>
    </row>
    <row r="35" spans="12:22" x14ac:dyDescent="0.6">
      <c r="L35" s="146">
        <v>0</v>
      </c>
      <c r="V35" s="146">
        <v>0</v>
      </c>
    </row>
    <row r="36" spans="12:22" x14ac:dyDescent="0.6">
      <c r="L36" s="146">
        <v>1E-4</v>
      </c>
      <c r="V36" s="146">
        <v>-1E-4</v>
      </c>
    </row>
    <row r="37" spans="12:22" x14ac:dyDescent="0.6">
      <c r="L37" s="146">
        <v>-9.1000000000000004E-3</v>
      </c>
      <c r="V37" s="146">
        <v>-1E-3</v>
      </c>
    </row>
    <row r="38" spans="12:22" x14ac:dyDescent="0.6">
      <c r="L38" s="146">
        <v>0</v>
      </c>
      <c r="V38" s="146">
        <v>-2.8E-3</v>
      </c>
    </row>
    <row r="39" spans="12:22" x14ac:dyDescent="0.6">
      <c r="L39" s="146">
        <v>0</v>
      </c>
      <c r="V39" s="146">
        <v>-6.1000000000000004E-3</v>
      </c>
    </row>
    <row r="41" spans="12:22" x14ac:dyDescent="0.6">
      <c r="L41" s="139">
        <f>SUM(L10:L39)</f>
        <v>1.5336999999999998</v>
      </c>
      <c r="V41" s="1">
        <f>SUM(V10:V39)</f>
        <v>0.38229999999999997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4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topLeftCell="C5" zoomScale="110" zoomScaleNormal="110" zoomScaleSheetLayoutView="100" workbookViewId="0">
      <selection activeCell="Y37" sqref="Y37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51" t="s">
        <v>130</v>
      </c>
      <c r="C2" s="151"/>
      <c r="D2" s="151"/>
      <c r="E2" s="151"/>
      <c r="F2" s="151"/>
      <c r="G2" s="151"/>
      <c r="H2" s="151"/>
    </row>
    <row r="3" spans="2:28" ht="30" x14ac:dyDescent="0.55000000000000004">
      <c r="B3" s="151" t="s">
        <v>52</v>
      </c>
      <c r="C3" s="151"/>
      <c r="D3" s="151"/>
      <c r="E3" s="151"/>
      <c r="F3" s="151"/>
      <c r="G3" s="151"/>
      <c r="H3" s="151"/>
    </row>
    <row r="4" spans="2:28" ht="30" x14ac:dyDescent="0.55000000000000004">
      <c r="B4" s="151" t="s">
        <v>247</v>
      </c>
      <c r="C4" s="151"/>
      <c r="D4" s="151"/>
      <c r="E4" s="151"/>
      <c r="F4" s="151"/>
      <c r="G4" s="151"/>
      <c r="H4" s="151"/>
    </row>
    <row r="5" spans="2:28" ht="64.5" customHeight="1" x14ac:dyDescent="0.55000000000000004"/>
    <row r="6" spans="2:28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82" t="s">
        <v>56</v>
      </c>
      <c r="C8" s="40"/>
      <c r="D8" s="182" t="s">
        <v>45</v>
      </c>
      <c r="E8" s="40"/>
      <c r="F8" s="182" t="s">
        <v>77</v>
      </c>
      <c r="G8" s="40"/>
      <c r="H8" s="182" t="s">
        <v>11</v>
      </c>
    </row>
    <row r="9" spans="2:28" s="4" customFormat="1" x14ac:dyDescent="0.55000000000000004">
      <c r="B9" s="4" t="s">
        <v>86</v>
      </c>
      <c r="D9" s="92">
        <v>15264149599</v>
      </c>
      <c r="F9" s="42">
        <f>D9/$D$13</f>
        <v>1.3551404842087165</v>
      </c>
      <c r="G9" s="6"/>
      <c r="H9" s="42">
        <f>D9/'سرمایه گذاری ها'!$O$16</f>
        <v>5.6252744478218764E-2</v>
      </c>
    </row>
    <row r="10" spans="2:28" s="4" customFormat="1" x14ac:dyDescent="0.55000000000000004">
      <c r="B10" s="4" t="s">
        <v>87</v>
      </c>
      <c r="D10" s="92">
        <v>-5101802831</v>
      </c>
      <c r="F10" s="42">
        <f t="shared" ref="F10:F11" si="0">D10/$D$13</f>
        <v>-0.45293447328318082</v>
      </c>
      <c r="G10" s="6"/>
      <c r="H10" s="42">
        <f>D10/'سرمایه گذاری ها'!$O$16</f>
        <v>-1.8801598423098375E-2</v>
      </c>
      <c r="L10" s="49">
        <v>0</v>
      </c>
      <c r="V10" s="49">
        <v>6.5500000000000003E-2</v>
      </c>
    </row>
    <row r="11" spans="2:28" s="4" customFormat="1" x14ac:dyDescent="0.55000000000000004">
      <c r="B11" s="4" t="s">
        <v>88</v>
      </c>
      <c r="D11" s="92">
        <v>1101540465</v>
      </c>
      <c r="F11" s="42">
        <f t="shared" si="0"/>
        <v>9.7793989074464308E-2</v>
      </c>
      <c r="G11" s="6"/>
      <c r="H11" s="42">
        <f>D11/'سرمایه گذاری ها'!$O$16</f>
        <v>4.0594907635157591E-3</v>
      </c>
      <c r="L11" s="49">
        <v>0</v>
      </c>
      <c r="V11" s="49">
        <v>5.4600000000000003E-2</v>
      </c>
    </row>
    <row r="12" spans="2:28" s="4" customFormat="1" ht="12" customHeight="1" x14ac:dyDescent="0.55000000000000004">
      <c r="D12" s="92"/>
      <c r="F12" s="42"/>
      <c r="G12" s="6"/>
      <c r="H12" s="42"/>
      <c r="L12" s="49">
        <v>0</v>
      </c>
      <c r="V12" s="49">
        <v>5.3400000000000003E-2</v>
      </c>
    </row>
    <row r="13" spans="2:28" ht="24.75" thickBot="1" x14ac:dyDescent="0.65">
      <c r="B13" s="32" t="s">
        <v>89</v>
      </c>
      <c r="D13" s="93">
        <f>SUM(D9:D11)</f>
        <v>11263887233</v>
      </c>
      <c r="E13" s="26"/>
      <c r="F13" s="72">
        <f>SUM(F9:F11)</f>
        <v>1</v>
      </c>
      <c r="G13" s="66"/>
      <c r="H13" s="73">
        <f>SUM(H9:H11)</f>
        <v>4.1510636818636142E-2</v>
      </c>
      <c r="L13" s="140">
        <v>0.3836</v>
      </c>
      <c r="V13" s="140">
        <v>4.36E-2</v>
      </c>
    </row>
    <row r="14" spans="2:28" ht="21.75" thickTop="1" x14ac:dyDescent="0.55000000000000004">
      <c r="D14" s="3"/>
      <c r="L14" s="140">
        <v>0</v>
      </c>
      <c r="V14" s="140">
        <v>2.8000000000000001E-2</v>
      </c>
    </row>
    <row r="15" spans="2:28" x14ac:dyDescent="0.55000000000000004">
      <c r="L15" s="140">
        <v>0.25369999999999998</v>
      </c>
      <c r="V15" s="140">
        <v>2.2200000000000001E-2</v>
      </c>
    </row>
    <row r="16" spans="2:28" x14ac:dyDescent="0.55000000000000004">
      <c r="L16" s="140">
        <v>0</v>
      </c>
      <c r="V16" s="140">
        <v>1.9199999999999998E-2</v>
      </c>
    </row>
    <row r="17" spans="4:22" x14ac:dyDescent="0.55000000000000004">
      <c r="L17" s="140">
        <v>0.2044</v>
      </c>
      <c r="V17" s="140">
        <v>1.38E-2</v>
      </c>
    </row>
    <row r="18" spans="4:22" ht="27" customHeight="1" x14ac:dyDescent="0.75">
      <c r="D18" s="59">
        <v>8</v>
      </c>
      <c r="L18" s="140">
        <v>0.11650000000000001</v>
      </c>
      <c r="V18" s="140">
        <v>1.32E-2</v>
      </c>
    </row>
    <row r="19" spans="4:22" x14ac:dyDescent="0.55000000000000004">
      <c r="L19" s="140">
        <v>0</v>
      </c>
      <c r="V19" s="140">
        <v>1.21E-2</v>
      </c>
    </row>
    <row r="20" spans="4:22" x14ac:dyDescent="0.55000000000000004">
      <c r="L20" s="140">
        <v>6.3700000000000007E-2</v>
      </c>
      <c r="V20" s="140">
        <v>1.14E-2</v>
      </c>
    </row>
    <row r="21" spans="4:22" x14ac:dyDescent="0.55000000000000004">
      <c r="L21" s="140">
        <v>0</v>
      </c>
      <c r="V21" s="140">
        <v>8.8999999999999999E-3</v>
      </c>
    </row>
    <row r="22" spans="4:22" x14ac:dyDescent="0.55000000000000004">
      <c r="L22" s="140">
        <v>0.13189999999999999</v>
      </c>
      <c r="V22" s="140">
        <v>8.3999999999999995E-3</v>
      </c>
    </row>
    <row r="23" spans="4:22" x14ac:dyDescent="0.55000000000000004">
      <c r="L23" s="140">
        <v>3.9899999999999998E-2</v>
      </c>
      <c r="V23" s="140">
        <v>7.9000000000000008E-3</v>
      </c>
    </row>
    <row r="24" spans="4:22" x14ac:dyDescent="0.55000000000000004">
      <c r="L24" s="140">
        <v>0.18509999999999999</v>
      </c>
      <c r="V24" s="140">
        <v>7.7999999999999996E-3</v>
      </c>
    </row>
    <row r="25" spans="4:22" x14ac:dyDescent="0.55000000000000004">
      <c r="L25" s="140">
        <v>1.89E-2</v>
      </c>
      <c r="V25" s="140">
        <v>6.6E-3</v>
      </c>
    </row>
    <row r="26" spans="4:22" x14ac:dyDescent="0.55000000000000004">
      <c r="L26" s="140">
        <v>5.16E-2</v>
      </c>
      <c r="V26" s="140">
        <v>5.1000000000000004E-3</v>
      </c>
    </row>
    <row r="27" spans="4:22" x14ac:dyDescent="0.55000000000000004">
      <c r="L27" s="140">
        <v>3.6200000000000003E-2</v>
      </c>
      <c r="V27" s="140">
        <v>4.1000000000000003E-3</v>
      </c>
    </row>
    <row r="28" spans="4:22" x14ac:dyDescent="0.55000000000000004">
      <c r="L28" s="140">
        <v>0</v>
      </c>
      <c r="V28" s="140">
        <v>2.7000000000000001E-3</v>
      </c>
    </row>
    <row r="29" spans="4:22" x14ac:dyDescent="0.55000000000000004">
      <c r="L29" s="140">
        <v>1.8200000000000001E-2</v>
      </c>
      <c r="V29" s="140">
        <v>1.6999999999999999E-3</v>
      </c>
    </row>
    <row r="30" spans="4:22" x14ac:dyDescent="0.55000000000000004">
      <c r="L30" s="140">
        <v>3.3000000000000002E-2</v>
      </c>
      <c r="V30" s="140">
        <v>1.4E-3</v>
      </c>
    </row>
    <row r="31" spans="4:22" x14ac:dyDescent="0.55000000000000004">
      <c r="L31" s="140">
        <v>5.7999999999999996E-3</v>
      </c>
      <c r="V31" s="140">
        <v>6.9999999999999999E-4</v>
      </c>
    </row>
    <row r="32" spans="4:22" x14ac:dyDescent="0.55000000000000004">
      <c r="L32" s="140">
        <v>2.0000000000000001E-4</v>
      </c>
      <c r="V32" s="140">
        <v>0</v>
      </c>
    </row>
    <row r="33" spans="12:22" x14ac:dyDescent="0.55000000000000004">
      <c r="L33" s="140">
        <v>0</v>
      </c>
      <c r="V33" s="140">
        <v>0</v>
      </c>
    </row>
    <row r="34" spans="12:22" x14ac:dyDescent="0.55000000000000004">
      <c r="L34" s="140">
        <v>0</v>
      </c>
      <c r="V34" s="140">
        <v>0</v>
      </c>
    </row>
    <row r="35" spans="12:22" x14ac:dyDescent="0.55000000000000004">
      <c r="L35" s="140">
        <v>0</v>
      </c>
      <c r="V35" s="140">
        <v>0</v>
      </c>
    </row>
    <row r="36" spans="12:22" x14ac:dyDescent="0.55000000000000004">
      <c r="L36" s="140">
        <v>1E-4</v>
      </c>
      <c r="V36" s="140">
        <v>-1E-4</v>
      </c>
    </row>
    <row r="37" spans="12:22" x14ac:dyDescent="0.55000000000000004">
      <c r="L37" s="140">
        <v>-9.1000000000000004E-3</v>
      </c>
      <c r="V37" s="140">
        <v>-1E-3</v>
      </c>
    </row>
    <row r="38" spans="12:22" x14ac:dyDescent="0.55000000000000004">
      <c r="L38" s="140">
        <v>0</v>
      </c>
      <c r="V38" s="140">
        <v>-2.8E-3</v>
      </c>
    </row>
    <row r="39" spans="12:22" x14ac:dyDescent="0.55000000000000004">
      <c r="L39" s="140">
        <v>0</v>
      </c>
      <c r="V39" s="140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</vt:i4>
      </vt:variant>
    </vt:vector>
  </HeadingPairs>
  <TitlesOfParts>
    <vt:vector size="21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'درآمد ناشی از تغییر قیمت اوراق'!Print_Area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2023-03-27T11:14:47Z</cp:lastPrinted>
  <dcterms:created xsi:type="dcterms:W3CDTF">2021-12-28T12:49:50Z</dcterms:created>
  <dcterms:modified xsi:type="dcterms:W3CDTF">2023-03-27T11:15:51Z</dcterms:modified>
</cp:coreProperties>
</file>