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بهمن 1401\پایدار\"/>
    </mc:Choice>
  </mc:AlternateContent>
  <xr:revisionPtr revIDLastSave="0" documentId="13_ncr:1_{2C2EF40B-2249-4AFF-804E-08AB2E57A5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سهام!$C$11:$AA$27</definedName>
    <definedName name="_xlnm.Print_Area" localSheetId="4">'اوراق مشارکت'!$A$1:$AN$32</definedName>
    <definedName name="_xlnm.Print_Area" localSheetId="12">'درآمد ناشی از تغییر قیمت اوراق'!$A$1:$S$38</definedName>
    <definedName name="_xlnm.Print_Area" localSheetId="1">'سرمایه گذاری ها'!$A$1:$S$22</definedName>
    <definedName name="_xlnm.Print_Area" localSheetId="0">'صفحه اول '!$A$1:$M$53</definedName>
  </definedNames>
  <calcPr calcId="181029"/>
</workbook>
</file>

<file path=xl/calcChain.xml><?xml version="1.0" encoding="utf-8"?>
<calcChain xmlns="http://schemas.openxmlformats.org/spreadsheetml/2006/main">
  <c r="F10" i="15" l="1"/>
  <c r="F11" i="15"/>
  <c r="F9" i="15"/>
  <c r="D13" i="15"/>
  <c r="D11" i="15"/>
  <c r="D10" i="15"/>
  <c r="D9" i="15"/>
  <c r="AA24" i="1" l="1"/>
  <c r="AA25" i="1"/>
  <c r="AA26" i="1"/>
  <c r="AA16" i="1"/>
  <c r="AA17" i="1"/>
  <c r="AA18" i="1"/>
  <c r="AA19" i="1"/>
  <c r="AA20" i="1"/>
  <c r="AA21" i="1"/>
  <c r="AA22" i="1"/>
  <c r="AA23" i="1"/>
  <c r="Q12" i="16"/>
  <c r="J38" i="13"/>
  <c r="D36" i="9"/>
  <c r="F36" i="9"/>
  <c r="H36" i="9"/>
  <c r="J36" i="9"/>
  <c r="L36" i="9"/>
  <c r="N36" i="9"/>
  <c r="P36" i="9"/>
  <c r="R36" i="9"/>
  <c r="T24" i="8"/>
  <c r="V36" i="11"/>
  <c r="D36" i="11"/>
  <c r="F36" i="11"/>
  <c r="H36" i="11"/>
  <c r="J36" i="11"/>
  <c r="L36" i="11"/>
  <c r="N36" i="11"/>
  <c r="P36" i="11"/>
  <c r="R36" i="11"/>
  <c r="T36" i="11"/>
  <c r="T28" i="6"/>
  <c r="AL22" i="3"/>
  <c r="AL23" i="3"/>
  <c r="AL14" i="3"/>
  <c r="AL15" i="3"/>
  <c r="AL16" i="3"/>
  <c r="AL17" i="3"/>
  <c r="AL18" i="3"/>
  <c r="AL19" i="3"/>
  <c r="AL20" i="3"/>
  <c r="AL21" i="3"/>
  <c r="AA28" i="1"/>
  <c r="I28" i="1"/>
  <c r="F12" i="4"/>
  <c r="G28" i="1"/>
  <c r="K28" i="1"/>
  <c r="M28" i="1"/>
  <c r="O28" i="1"/>
  <c r="Q28" i="1"/>
  <c r="S28" i="1"/>
  <c r="U28" i="1"/>
  <c r="W28" i="1"/>
  <c r="Y28" i="1"/>
  <c r="R48" i="10"/>
  <c r="R28" i="6"/>
  <c r="P28" i="6"/>
  <c r="L28" i="6"/>
  <c r="N28" i="6"/>
  <c r="F38" i="13" l="1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L48" i="10"/>
  <c r="D48" i="10"/>
  <c r="E48" i="10"/>
  <c r="F48" i="10"/>
  <c r="G48" i="10"/>
  <c r="H48" i="10"/>
  <c r="I48" i="10"/>
  <c r="J48" i="10"/>
  <c r="K48" i="10"/>
  <c r="M48" i="10"/>
  <c r="N48" i="10"/>
  <c r="O48" i="10"/>
  <c r="P48" i="10"/>
  <c r="Q48" i="10"/>
  <c r="J39" i="7"/>
  <c r="K39" i="7"/>
  <c r="L39" i="7"/>
  <c r="M39" i="7"/>
  <c r="N39" i="7"/>
  <c r="O39" i="7"/>
  <c r="P39" i="7"/>
  <c r="Q39" i="7"/>
  <c r="R39" i="7"/>
  <c r="S39" i="7"/>
  <c r="T39" i="7"/>
  <c r="J12" i="4"/>
  <c r="L12" i="4"/>
  <c r="H12" i="4"/>
  <c r="M28" i="6"/>
  <c r="O28" i="6"/>
  <c r="Q28" i="6"/>
  <c r="AJ25" i="3"/>
  <c r="R24" i="8"/>
  <c r="P24" i="8"/>
  <c r="N24" i="8"/>
  <c r="L24" i="8"/>
  <c r="J24" i="8"/>
  <c r="P25" i="3"/>
  <c r="R25" i="3"/>
  <c r="T25" i="3"/>
  <c r="V25" i="3"/>
  <c r="X25" i="3"/>
  <c r="Z25" i="3"/>
  <c r="AB25" i="3"/>
  <c r="AD25" i="3"/>
  <c r="AH25" i="3"/>
  <c r="AB15" i="5" l="1"/>
  <c r="M15" i="16" s="1"/>
  <c r="F14" i="14"/>
  <c r="D14" i="14"/>
  <c r="Z15" i="5"/>
  <c r="X15" i="5"/>
  <c r="K15" i="16" s="1"/>
  <c r="V15" i="5"/>
  <c r="L15" i="5"/>
  <c r="N15" i="5"/>
  <c r="E15" i="16" s="1"/>
  <c r="P15" i="5"/>
  <c r="G15" i="16" s="1"/>
  <c r="R15" i="5"/>
  <c r="T15" i="5"/>
  <c r="I15" i="16" s="1"/>
  <c r="AD15" i="5"/>
  <c r="O15" i="16" s="1"/>
  <c r="P17" i="16"/>
  <c r="N17" i="16"/>
  <c r="L17" i="16"/>
  <c r="J17" i="16"/>
  <c r="H17" i="16"/>
  <c r="F17" i="16"/>
  <c r="D17" i="16"/>
  <c r="F13" i="15" l="1"/>
  <c r="G17" i="16"/>
  <c r="O17" i="16"/>
  <c r="E17" i="16"/>
  <c r="M17" i="16"/>
  <c r="K17" i="16"/>
  <c r="I17" i="16"/>
  <c r="T15" i="6" l="1"/>
  <c r="T19" i="6"/>
  <c r="T23" i="6"/>
  <c r="T21" i="6"/>
  <c r="T16" i="6"/>
  <c r="T20" i="6"/>
  <c r="T24" i="6"/>
  <c r="T17" i="6"/>
  <c r="T25" i="6"/>
  <c r="T14" i="6"/>
  <c r="T18" i="6"/>
  <c r="T22" i="6"/>
  <c r="H11" i="15"/>
  <c r="H10" i="15"/>
  <c r="H9" i="15"/>
  <c r="AA13" i="1"/>
  <c r="AA14" i="1"/>
  <c r="AA15" i="1"/>
  <c r="AL13" i="3"/>
  <c r="AA12" i="1"/>
  <c r="AA11" i="1"/>
  <c r="T11" i="6"/>
  <c r="T13" i="6"/>
  <c r="T26" i="6"/>
  <c r="T10" i="6"/>
  <c r="T12" i="6"/>
  <c r="Q17" i="16"/>
  <c r="Q16" i="16"/>
  <c r="Q13" i="16"/>
  <c r="Q15" i="16"/>
  <c r="Q14" i="16"/>
  <c r="H13" i="15" l="1"/>
  <c r="AL25" i="3"/>
  <c r="AF15" i="5"/>
</calcChain>
</file>

<file path=xl/sharedStrings.xml><?xml version="1.0" encoding="utf-8"?>
<sst xmlns="http://schemas.openxmlformats.org/spreadsheetml/2006/main" count="1003" uniqueCount="265">
  <si>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</si>
  <si>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</si>
  <si>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</si>
  <si>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</si>
  <si>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</si>
  <si>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</si>
  <si>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</si>
  <si>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</si>
  <si>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</si>
  <si>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</si>
  <si>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</si>
  <si>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</si>
  <si>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</si>
  <si>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</si>
  <si>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</si>
  <si>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</si>
  <si>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</si>
  <si>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</si>
  <si>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</si>
  <si>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</si>
  <si>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</si>
  <si>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</si>
  <si>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</si>
  <si>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</si>
  <si>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</si>
  <si>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</si>
  <si>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</si>
  <si>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</si>
  <si>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</si>
  <si>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</si>
  <si>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</si>
  <si>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</si>
  <si>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</si>
  <si>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</si>
  <si>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</si>
  <si>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</si>
  <si>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</si>
  <si>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</si>
  <si>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</si>
  <si>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</si>
  <si>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</si>
  <si>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</si>
  <si>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</si>
  <si>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</si>
  <si>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</si>
  <si>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</si>
  <si>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</si>
  <si>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</si>
  <si>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</si>
  <si>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</si>
  <si>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</si>
  <si>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</si>
  <si>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</si>
  <si>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</si>
  <si>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</si>
  <si>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</si>
  <si>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</si>
  <si>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</si>
  <si>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</si>
  <si>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</si>
  <si>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</si>
  <si>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</si>
  <si>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</si>
  <si>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</si>
  <si>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</si>
  <si>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</si>
  <si>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</si>
  <si>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</si>
  <si>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</si>
  <si>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</si>
  <si>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</si>
  <si>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</si>
  <si>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</si>
  <si>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</si>
  <si>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</si>
  <si>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</si>
  <si>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</si>
  <si>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</si>
  <si>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</si>
  <si>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</si>
  <si>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</si>
  <si>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</si>
  <si>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</si>
  <si>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</si>
  <si>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</si>
  <si>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</si>
  <si>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</si>
  <si>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</si>
  <si>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</si>
  <si>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</si>
  <si>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</si>
  <si>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</si>
  <si>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</si>
  <si>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</si>
  <si>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</si>
  <si>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</si>
  <si>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</si>
  <si>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</si>
  <si>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</si>
  <si>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</si>
  <si>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</si>
  <si>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</si>
  <si>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</si>
  <si>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</si>
  <si>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</si>
  <si>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</si>
  <si>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اسنادخزانه-م4بودجه00-030522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</si>
  <si>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</si>
  <si>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</si>
  <si>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</si>
  <si>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</si>
  <si>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</si>
  <si>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</si>
  <si>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</si>
  <si>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</si>
  <si>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</si>
  <si>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</si>
  <si>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</si>
  <si>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</si>
  <si>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</si>
  <si>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</si>
  <si>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</si>
  <si>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</si>
  <si>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</si>
  <si>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</si>
  <si>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</si>
  <si>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</si>
  <si>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</si>
  <si>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</si>
  <si>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</si>
  <si>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</si>
  <si>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</si>
  <si>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گواهی سپرده بلند مدت به تاریخ 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</si>
  <si>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</si>
  <si>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</si>
  <si>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</si>
  <si>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</si>
  <si>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</si>
  <si>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</si>
  <si>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</si>
  <si>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</si>
  <si>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</si>
  <si>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</si>
  <si>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</si>
  <si>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</si>
  <si>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</si>
  <si>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</si>
  <si>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</si>
  <si>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</si>
  <si>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</si>
  <si>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</si>
  <si>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</si>
  <si>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</si>
  <si>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</si>
  <si>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0201283315002</t>
  </si>
  <si>
    <t>1399/08/18</t>
  </si>
  <si>
    <t>1400/04/21</t>
  </si>
  <si>
    <t>0205494378008</t>
  </si>
  <si>
    <t>0402666195009</t>
  </si>
  <si>
    <t>تنزیل سود بانک</t>
  </si>
  <si>
    <t>سپرده های بانکی</t>
  </si>
  <si>
    <t>قنداصفهان‌</t>
  </si>
  <si>
    <t>اسنادخزانه-م2بودجه00-031024</t>
  </si>
  <si>
    <t>اسنادخزانه-م17بودجه99-010226</t>
  </si>
  <si>
    <t>اسنادخزانه-م5بودجه00-030626</t>
  </si>
  <si>
    <t>کشت و دامداری فکا</t>
  </si>
  <si>
    <t>اسنادخزانه-م17بودجه98-010512</t>
  </si>
  <si>
    <t>اسنادخزانه-م15بودجه98-010406</t>
  </si>
  <si>
    <t>اسنادخزانه-م14بودجه98-010318</t>
  </si>
  <si>
    <t>اسنادخزانه-م18بودجه99-010323</t>
  </si>
  <si>
    <t>اسناد خزانه-م10بودجه00-031115</t>
  </si>
  <si>
    <t xml:space="preserve">گواهی سپرده بانک دی به تاریخ 1403/02/11 </t>
  </si>
  <si>
    <t>0403339375002</t>
  </si>
  <si>
    <t>0403334459003</t>
  </si>
  <si>
    <t>0403393597000</t>
  </si>
  <si>
    <t>40106946997601</t>
  </si>
  <si>
    <t>1401/02/20</t>
  </si>
  <si>
    <t>1401/02/17</t>
  </si>
  <si>
    <t>کیمیدارو</t>
  </si>
  <si>
    <t>نفت ایرانول</t>
  </si>
  <si>
    <t>صنایع شیمیایی کیمیاگران امروز</t>
  </si>
  <si>
    <t>تراکتورسازی‌ایران‌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</si>
  <si>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</si>
  <si>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</si>
  <si>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</si>
  <si>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</si>
  <si>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</si>
  <si>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</si>
  <si>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اسنادخزانه-م1بودجه99-010621</t>
  </si>
  <si>
    <t>مرابحه عام دولت104-ش.خ020303</t>
  </si>
  <si>
    <t>1402/03/03</t>
  </si>
  <si>
    <t>مرابحه عام دولت69-ش.خ0310</t>
  </si>
  <si>
    <t>گواهی سپرده بانک دی به تاریخ1403/03/19</t>
  </si>
  <si>
    <t>0403425074008</t>
  </si>
  <si>
    <t>40106964403601</t>
  </si>
  <si>
    <t>11491213963201</t>
  </si>
  <si>
    <t>1401/03/28</t>
  </si>
  <si>
    <t>بورس کالای ایران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</si>
  <si>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</si>
  <si>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</si>
  <si>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</si>
  <si>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</si>
  <si>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</si>
  <si>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</si>
  <si>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</si>
  <si>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</si>
  <si>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</si>
  <si>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1401/04/22</t>
  </si>
  <si>
    <t>1401/04/29</t>
  </si>
  <si>
    <t>1401/04/30</t>
  </si>
  <si>
    <t>1401/04/15</t>
  </si>
  <si>
    <t>1401/04/14</t>
  </si>
  <si>
    <t>1401/04/26</t>
  </si>
  <si>
    <t>ح . س.نفت وگازوپتروشیمی تأمین</t>
  </si>
  <si>
    <t>اسناد خزانه-م9بودجه00-031101</t>
  </si>
  <si>
    <t>0.00%</t>
  </si>
  <si>
    <t>1401/05/11</t>
  </si>
  <si>
    <t>1401/05/30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</si>
  <si>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</si>
  <si>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</si>
  <si>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</si>
  <si>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</si>
  <si>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</si>
  <si>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1401/06/10</t>
  </si>
  <si>
    <t>-0.01%</t>
  </si>
  <si>
    <t>1401/07/30</t>
  </si>
  <si>
    <t>پویا زرکان آق دره</t>
  </si>
  <si>
    <t>پالایش نفت بندرعباس</t>
  </si>
  <si>
    <t>کشتیرانی جمهوری اسلامی ایران</t>
  </si>
  <si>
    <t>کنترل نوسانات</t>
  </si>
  <si>
    <t>بانک توسعه تعاون ساوه</t>
  </si>
  <si>
    <t>35015194782812/1</t>
  </si>
  <si>
    <t>صندوق س. ارزش پاداش-د</t>
  </si>
  <si>
    <t>پتروشیمی‌شیراز</t>
  </si>
  <si>
    <t>شیر پاستوریزه پگاه فارس</t>
  </si>
  <si>
    <t>بیمه اتکایی ایرانیان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</si>
  <si>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</si>
  <si>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</si>
  <si>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</si>
  <si>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</si>
  <si>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</si>
  <si>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</si>
  <si>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</si>
  <si>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1401/04/01</t>
  </si>
  <si>
    <t>1402/07/30</t>
  </si>
  <si>
    <t>1400/06/07</t>
  </si>
  <si>
    <t>1403/11/15</t>
  </si>
  <si>
    <t>1403/10/24</t>
  </si>
  <si>
    <t>-1.62%</t>
  </si>
  <si>
    <t>58.05%</t>
  </si>
  <si>
    <t>-7.84%</t>
  </si>
  <si>
    <t>8.01%</t>
  </si>
  <si>
    <t>1.47%</t>
  </si>
  <si>
    <t>-1.13%</t>
  </si>
  <si>
    <t>-0.08%</t>
  </si>
  <si>
    <t>-1.92%</t>
  </si>
  <si>
    <t>-35.20%</t>
  </si>
  <si>
    <t>-4.26%</t>
  </si>
  <si>
    <t>-9.25%</t>
  </si>
  <si>
    <t>-6.69%</t>
  </si>
  <si>
    <t>-19.84%</t>
  </si>
  <si>
    <t>4.73%</t>
  </si>
  <si>
    <t>برای ماه منتهی به 1401/11/30</t>
  </si>
  <si>
    <t>1401/11/30</t>
  </si>
  <si>
    <t>1401/10/30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</si>
</sst>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5" fontId="11" fillId="0" borderId="3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5" fontId="11" fillId="0" borderId="0" xfId="1" applyNumberFormat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28575</xdr:rowOff>
    </xdr:from>
    <xdr:to>
      <xdr:col>12</xdr:col>
      <xdr:colOff>590549</xdr:colOff>
      <xdr:row>52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21FF4E-A6E8-FECA-0327-3922570F8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0651" y="28575"/>
          <a:ext cx="78867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H58" sqref="H58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2"/>
  <sheetViews>
    <sheetView rightToLeft="1" view="pageBreakPreview" topLeftCell="A4" zoomScale="60" zoomScaleNormal="55" workbookViewId="0">
      <selection activeCell="B10" sqref="B10:T37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66" t="s">
        <v>130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spans="2:28" ht="27" customHeight="1" x14ac:dyDescent="0.25">
      <c r="B3" s="166" t="s">
        <v>52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</row>
    <row r="4" spans="2:28" ht="27" customHeight="1" x14ac:dyDescent="0.25">
      <c r="B4" s="166" t="s">
        <v>262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2:28" s="36" customFormat="1" ht="21.75" customHeight="1" x14ac:dyDescent="0.25"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2:28" s="2" customFormat="1" ht="30.75" customHeight="1" x14ac:dyDescent="0.55000000000000004">
      <c r="B6" s="164" t="s">
        <v>122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5" t="s">
        <v>53</v>
      </c>
      <c r="C8" s="165" t="s">
        <v>53</v>
      </c>
      <c r="D8" s="165" t="s">
        <v>53</v>
      </c>
      <c r="E8" s="165" t="s">
        <v>53</v>
      </c>
      <c r="F8" s="165" t="s">
        <v>53</v>
      </c>
      <c r="G8" s="165" t="s">
        <v>53</v>
      </c>
      <c r="H8" s="165" t="s">
        <v>53</v>
      </c>
      <c r="I8" s="117"/>
      <c r="J8" s="165" t="s">
        <v>54</v>
      </c>
      <c r="K8" s="165" t="s">
        <v>54</v>
      </c>
      <c r="L8" s="165" t="s">
        <v>54</v>
      </c>
      <c r="M8" s="165" t="s">
        <v>54</v>
      </c>
      <c r="N8" s="165" t="s">
        <v>54</v>
      </c>
      <c r="O8" s="117"/>
      <c r="P8" s="165" t="s">
        <v>55</v>
      </c>
      <c r="Q8" s="165" t="s">
        <v>55</v>
      </c>
      <c r="R8" s="165" t="s">
        <v>55</v>
      </c>
      <c r="S8" s="165" t="s">
        <v>55</v>
      </c>
      <c r="T8" s="165" t="s">
        <v>55</v>
      </c>
    </row>
    <row r="9" spans="2:28" s="37" customFormat="1" ht="58.5" customHeight="1" x14ac:dyDescent="0.25">
      <c r="B9" s="168" t="s">
        <v>56</v>
      </c>
      <c r="C9" s="118"/>
      <c r="D9" s="168" t="s">
        <v>57</v>
      </c>
      <c r="E9" s="118"/>
      <c r="F9" s="168" t="s">
        <v>28</v>
      </c>
      <c r="G9" s="118"/>
      <c r="H9" s="168" t="s">
        <v>29</v>
      </c>
      <c r="I9" s="117"/>
      <c r="J9" s="168" t="s">
        <v>58</v>
      </c>
      <c r="K9" s="118"/>
      <c r="L9" s="168" t="s">
        <v>59</v>
      </c>
      <c r="M9" s="118"/>
      <c r="N9" s="168" t="s">
        <v>60</v>
      </c>
      <c r="O9" s="117"/>
      <c r="P9" s="168" t="s">
        <v>58</v>
      </c>
      <c r="Q9" s="118"/>
      <c r="R9" s="168" t="s">
        <v>59</v>
      </c>
      <c r="S9" s="118"/>
      <c r="T9" s="168" t="s">
        <v>60</v>
      </c>
    </row>
    <row r="10" spans="2:28" s="36" customFormat="1" ht="23.25" customHeight="1" x14ac:dyDescent="0.25">
      <c r="B10" s="119" t="s">
        <v>110</v>
      </c>
      <c r="C10" s="117"/>
      <c r="D10" s="120" t="s">
        <v>61</v>
      </c>
      <c r="E10" s="117"/>
      <c r="F10" s="117" t="s">
        <v>112</v>
      </c>
      <c r="G10" s="117"/>
      <c r="H10" s="120">
        <v>18</v>
      </c>
      <c r="I10" s="117"/>
      <c r="J10" s="121">
        <v>124333151</v>
      </c>
      <c r="K10" s="122"/>
      <c r="L10" s="121" t="s">
        <v>61</v>
      </c>
      <c r="M10" s="122"/>
      <c r="N10" s="121">
        <v>124333151</v>
      </c>
      <c r="O10" s="122"/>
      <c r="P10" s="121">
        <v>11681296121</v>
      </c>
      <c r="Q10" s="122"/>
      <c r="R10" s="121" t="s">
        <v>61</v>
      </c>
      <c r="S10" s="122"/>
      <c r="T10" s="121">
        <v>11681296121</v>
      </c>
    </row>
    <row r="11" spans="2:28" s="36" customFormat="1" ht="23.25" customHeight="1" x14ac:dyDescent="0.25">
      <c r="B11" s="119" t="s">
        <v>201</v>
      </c>
      <c r="C11" s="117"/>
      <c r="D11" s="120">
        <v>20</v>
      </c>
      <c r="E11" s="117"/>
      <c r="F11" s="117" t="s">
        <v>61</v>
      </c>
      <c r="G11" s="117"/>
      <c r="H11" s="120">
        <v>18</v>
      </c>
      <c r="I11" s="117"/>
      <c r="J11" s="121">
        <v>661643835</v>
      </c>
      <c r="K11" s="122"/>
      <c r="L11" s="121">
        <v>0</v>
      </c>
      <c r="M11" s="122"/>
      <c r="N11" s="121">
        <v>661643835</v>
      </c>
      <c r="O11" s="122"/>
      <c r="P11" s="121">
        <v>7811653319</v>
      </c>
      <c r="Q11" s="122"/>
      <c r="R11" s="121">
        <v>1854332</v>
      </c>
      <c r="S11" s="122"/>
      <c r="T11" s="121">
        <v>7809798987</v>
      </c>
    </row>
    <row r="12" spans="2:28" s="36" customFormat="1" ht="23.25" customHeight="1" x14ac:dyDescent="0.25">
      <c r="B12" s="119" t="s">
        <v>185</v>
      </c>
      <c r="C12" s="117"/>
      <c r="D12" s="120" t="s">
        <v>61</v>
      </c>
      <c r="E12" s="117"/>
      <c r="F12" s="117" t="s">
        <v>187</v>
      </c>
      <c r="G12" s="117"/>
      <c r="H12" s="120">
        <v>18</v>
      </c>
      <c r="I12" s="117"/>
      <c r="J12" s="121">
        <v>596805780</v>
      </c>
      <c r="K12" s="122"/>
      <c r="L12" s="121" t="s">
        <v>61</v>
      </c>
      <c r="M12" s="122"/>
      <c r="N12" s="121">
        <v>596805780</v>
      </c>
      <c r="O12" s="122"/>
      <c r="P12" s="121">
        <v>5877061753</v>
      </c>
      <c r="Q12" s="122"/>
      <c r="R12" s="121" t="s">
        <v>61</v>
      </c>
      <c r="S12" s="122"/>
      <c r="T12" s="121">
        <v>5877061753</v>
      </c>
    </row>
    <row r="13" spans="2:28" s="36" customFormat="1" ht="23.25" customHeight="1" x14ac:dyDescent="0.25">
      <c r="B13" s="119" t="s">
        <v>221</v>
      </c>
      <c r="C13" s="117"/>
      <c r="D13" s="120">
        <v>10</v>
      </c>
      <c r="E13" s="117"/>
      <c r="F13" s="117" t="s">
        <v>61</v>
      </c>
      <c r="G13" s="117"/>
      <c r="H13" s="120">
        <v>18</v>
      </c>
      <c r="I13" s="117"/>
      <c r="J13" s="121">
        <v>647615725</v>
      </c>
      <c r="K13" s="122"/>
      <c r="L13" s="121">
        <v>-9681</v>
      </c>
      <c r="M13" s="122"/>
      <c r="N13" s="121">
        <v>647625406</v>
      </c>
      <c r="O13" s="122"/>
      <c r="P13" s="121">
        <v>4616284721</v>
      </c>
      <c r="Q13" s="122"/>
      <c r="R13" s="121">
        <v>86153</v>
      </c>
      <c r="S13" s="122"/>
      <c r="T13" s="121">
        <v>4616198568</v>
      </c>
    </row>
    <row r="14" spans="2:28" s="36" customFormat="1" ht="23.25" customHeight="1" x14ac:dyDescent="0.25">
      <c r="B14" s="119" t="s">
        <v>189</v>
      </c>
      <c r="C14" s="117"/>
      <c r="D14" s="120" t="s">
        <v>61</v>
      </c>
      <c r="E14" s="117"/>
      <c r="F14" s="117" t="s">
        <v>190</v>
      </c>
      <c r="G14" s="117"/>
      <c r="H14" s="120">
        <v>18</v>
      </c>
      <c r="I14" s="117"/>
      <c r="J14" s="121">
        <v>8712493</v>
      </c>
      <c r="K14" s="122"/>
      <c r="L14" s="121" t="s">
        <v>61</v>
      </c>
      <c r="M14" s="122"/>
      <c r="N14" s="121">
        <v>8712493</v>
      </c>
      <c r="O14" s="122"/>
      <c r="P14" s="121">
        <v>3325212754</v>
      </c>
      <c r="Q14" s="122"/>
      <c r="R14" s="121" t="s">
        <v>61</v>
      </c>
      <c r="S14" s="122"/>
      <c r="T14" s="121">
        <v>3325212754</v>
      </c>
    </row>
    <row r="15" spans="2:28" s="36" customFormat="1" ht="23.25" customHeight="1" x14ac:dyDescent="0.25">
      <c r="B15" s="119" t="s">
        <v>49</v>
      </c>
      <c r="C15" s="117"/>
      <c r="D15" s="120">
        <v>29</v>
      </c>
      <c r="E15" s="117"/>
      <c r="F15" s="117" t="s">
        <v>61</v>
      </c>
      <c r="G15" s="117"/>
      <c r="H15" s="120">
        <v>18</v>
      </c>
      <c r="I15" s="117"/>
      <c r="J15" s="121">
        <v>0</v>
      </c>
      <c r="K15" s="122"/>
      <c r="L15" s="121">
        <v>0</v>
      </c>
      <c r="M15" s="122"/>
      <c r="N15" s="121">
        <v>0</v>
      </c>
      <c r="O15" s="122"/>
      <c r="P15" s="121">
        <v>2757372017</v>
      </c>
      <c r="Q15" s="122"/>
      <c r="R15" s="121">
        <v>0</v>
      </c>
      <c r="S15" s="122"/>
      <c r="T15" s="121">
        <v>2757372017</v>
      </c>
    </row>
    <row r="16" spans="2:28" s="36" customFormat="1" ht="23.25" customHeight="1" x14ac:dyDescent="0.25">
      <c r="B16" s="119" t="s">
        <v>117</v>
      </c>
      <c r="C16" s="117"/>
      <c r="D16" s="120">
        <v>30</v>
      </c>
      <c r="E16" s="117"/>
      <c r="F16" s="117" t="s">
        <v>61</v>
      </c>
      <c r="G16" s="117"/>
      <c r="H16" s="120">
        <v>18</v>
      </c>
      <c r="I16" s="117"/>
      <c r="J16" s="121">
        <v>0</v>
      </c>
      <c r="K16" s="122"/>
      <c r="L16" s="121">
        <v>0</v>
      </c>
      <c r="M16" s="122"/>
      <c r="N16" s="121">
        <v>0</v>
      </c>
      <c r="O16" s="122"/>
      <c r="P16" s="121">
        <v>1892917808</v>
      </c>
      <c r="Q16" s="122"/>
      <c r="R16" s="121">
        <v>0</v>
      </c>
      <c r="S16" s="122"/>
      <c r="T16" s="121">
        <v>1892917808</v>
      </c>
    </row>
    <row r="17" spans="2:20" s="36" customFormat="1" ht="23.25" customHeight="1" x14ac:dyDescent="0.25">
      <c r="B17" s="119" t="s">
        <v>113</v>
      </c>
      <c r="C17" s="117"/>
      <c r="D17" s="120">
        <v>4</v>
      </c>
      <c r="E17" s="117"/>
      <c r="F17" s="117" t="s">
        <v>61</v>
      </c>
      <c r="G17" s="117"/>
      <c r="H17" s="120">
        <v>18</v>
      </c>
      <c r="I17" s="117"/>
      <c r="J17" s="121">
        <v>0</v>
      </c>
      <c r="K17" s="122"/>
      <c r="L17" s="121">
        <v>0</v>
      </c>
      <c r="M17" s="122"/>
      <c r="N17" s="121">
        <v>0</v>
      </c>
      <c r="O17" s="122"/>
      <c r="P17" s="121">
        <v>1798904106</v>
      </c>
      <c r="Q17" s="122"/>
      <c r="R17" s="121">
        <v>0</v>
      </c>
      <c r="S17" s="122"/>
      <c r="T17" s="121">
        <v>1798904106</v>
      </c>
    </row>
    <row r="18" spans="2:20" s="36" customFormat="1" ht="23.25" customHeight="1" x14ac:dyDescent="0.25">
      <c r="B18" s="119" t="s">
        <v>49</v>
      </c>
      <c r="C18" s="117"/>
      <c r="D18" s="120">
        <v>4</v>
      </c>
      <c r="E18" s="117"/>
      <c r="F18" s="117" t="s">
        <v>61</v>
      </c>
      <c r="G18" s="117"/>
      <c r="H18" s="120">
        <v>18</v>
      </c>
      <c r="I18" s="117"/>
      <c r="J18" s="121">
        <v>0</v>
      </c>
      <c r="K18" s="122"/>
      <c r="L18" s="121">
        <v>0</v>
      </c>
      <c r="M18" s="122"/>
      <c r="N18" s="121">
        <v>0</v>
      </c>
      <c r="O18" s="122"/>
      <c r="P18" s="121">
        <v>1725492039</v>
      </c>
      <c r="Q18" s="122"/>
      <c r="R18" s="121">
        <v>0</v>
      </c>
      <c r="S18" s="122"/>
      <c r="T18" s="121">
        <v>1725492039</v>
      </c>
    </row>
    <row r="19" spans="2:20" s="36" customFormat="1" ht="23.25" customHeight="1" x14ac:dyDescent="0.25">
      <c r="B19" s="119" t="s">
        <v>117</v>
      </c>
      <c r="C19" s="117"/>
      <c r="D19" s="120">
        <v>23</v>
      </c>
      <c r="E19" s="117"/>
      <c r="F19" s="117" t="s">
        <v>61</v>
      </c>
      <c r="G19" s="117"/>
      <c r="H19" s="120">
        <v>18</v>
      </c>
      <c r="I19" s="117"/>
      <c r="J19" s="121">
        <v>0</v>
      </c>
      <c r="K19" s="122"/>
      <c r="L19" s="121">
        <v>0</v>
      </c>
      <c r="M19" s="122"/>
      <c r="N19" s="121">
        <v>0</v>
      </c>
      <c r="O19" s="122"/>
      <c r="P19" s="121">
        <v>1152520602</v>
      </c>
      <c r="Q19" s="122"/>
      <c r="R19" s="121">
        <v>0</v>
      </c>
      <c r="S19" s="122"/>
      <c r="T19" s="121">
        <v>1152520602</v>
      </c>
    </row>
    <row r="20" spans="2:20" s="36" customFormat="1" ht="23.25" customHeight="1" x14ac:dyDescent="0.25">
      <c r="B20" s="119" t="s">
        <v>198</v>
      </c>
      <c r="C20" s="117"/>
      <c r="D20" s="120" t="s">
        <v>61</v>
      </c>
      <c r="E20" s="117"/>
      <c r="F20" s="117" t="s">
        <v>200</v>
      </c>
      <c r="G20" s="117"/>
      <c r="H20" s="120">
        <v>17</v>
      </c>
      <c r="I20" s="117"/>
      <c r="J20" s="121">
        <v>96754683</v>
      </c>
      <c r="K20" s="122"/>
      <c r="L20" s="121" t="s">
        <v>61</v>
      </c>
      <c r="M20" s="122"/>
      <c r="N20" s="121">
        <v>96754683</v>
      </c>
      <c r="O20" s="122"/>
      <c r="P20" s="121">
        <v>805157045</v>
      </c>
      <c r="Q20" s="122"/>
      <c r="R20" s="121" t="s">
        <v>61</v>
      </c>
      <c r="S20" s="122"/>
      <c r="T20" s="121">
        <v>805157045</v>
      </c>
    </row>
    <row r="21" spans="2:20" s="36" customFormat="1" ht="23.25" customHeight="1" x14ac:dyDescent="0.25">
      <c r="B21" s="119" t="s">
        <v>113</v>
      </c>
      <c r="C21" s="117"/>
      <c r="D21" s="120">
        <v>8</v>
      </c>
      <c r="E21" s="117"/>
      <c r="F21" s="117" t="s">
        <v>61</v>
      </c>
      <c r="G21" s="117"/>
      <c r="H21" s="120">
        <v>18</v>
      </c>
      <c r="I21" s="117"/>
      <c r="J21" s="121">
        <v>0</v>
      </c>
      <c r="K21" s="122"/>
      <c r="L21" s="121">
        <v>0</v>
      </c>
      <c r="M21" s="122"/>
      <c r="N21" s="121">
        <v>0</v>
      </c>
      <c r="O21" s="122"/>
      <c r="P21" s="121">
        <v>736986307</v>
      </c>
      <c r="Q21" s="122"/>
      <c r="R21" s="121">
        <v>0</v>
      </c>
      <c r="S21" s="122"/>
      <c r="T21" s="121">
        <v>736986307</v>
      </c>
    </row>
    <row r="22" spans="2:20" s="36" customFormat="1" ht="23.25" customHeight="1" x14ac:dyDescent="0.25">
      <c r="B22" s="119" t="s">
        <v>113</v>
      </c>
      <c r="C22" s="117"/>
      <c r="D22" s="120">
        <v>28</v>
      </c>
      <c r="E22" s="117"/>
      <c r="F22" s="117" t="s">
        <v>61</v>
      </c>
      <c r="G22" s="117"/>
      <c r="H22" s="120">
        <v>18</v>
      </c>
      <c r="I22" s="117"/>
      <c r="J22" s="121">
        <v>0</v>
      </c>
      <c r="K22" s="122"/>
      <c r="L22" s="121">
        <v>0</v>
      </c>
      <c r="M22" s="122"/>
      <c r="N22" s="121">
        <v>0</v>
      </c>
      <c r="O22" s="122"/>
      <c r="P22" s="121">
        <v>656800835</v>
      </c>
      <c r="Q22" s="122"/>
      <c r="R22" s="121">
        <v>0</v>
      </c>
      <c r="S22" s="122"/>
      <c r="T22" s="121">
        <v>656800835</v>
      </c>
    </row>
    <row r="23" spans="2:20" s="36" customFormat="1" ht="23.25" customHeight="1" x14ac:dyDescent="0.25">
      <c r="B23" s="119" t="s">
        <v>113</v>
      </c>
      <c r="C23" s="117"/>
      <c r="D23" s="120">
        <v>11</v>
      </c>
      <c r="E23" s="117"/>
      <c r="F23" s="117" t="s">
        <v>61</v>
      </c>
      <c r="G23" s="117"/>
      <c r="H23" s="120">
        <v>18</v>
      </c>
      <c r="I23" s="117"/>
      <c r="J23" s="121">
        <v>0</v>
      </c>
      <c r="K23" s="122"/>
      <c r="L23" s="121">
        <v>0</v>
      </c>
      <c r="M23" s="122"/>
      <c r="N23" s="121">
        <v>0</v>
      </c>
      <c r="O23" s="122"/>
      <c r="P23" s="121">
        <v>359452050</v>
      </c>
      <c r="Q23" s="122"/>
      <c r="R23" s="121">
        <v>0</v>
      </c>
      <c r="S23" s="122"/>
      <c r="T23" s="121">
        <v>359452050</v>
      </c>
    </row>
    <row r="24" spans="2:20" s="36" customFormat="1" ht="23.25" customHeight="1" x14ac:dyDescent="0.25">
      <c r="B24" s="119" t="s">
        <v>113</v>
      </c>
      <c r="C24" s="117"/>
      <c r="D24" s="120">
        <v>11</v>
      </c>
      <c r="E24" s="117"/>
      <c r="F24" s="117" t="s">
        <v>61</v>
      </c>
      <c r="G24" s="117"/>
      <c r="H24" s="120">
        <v>18</v>
      </c>
      <c r="I24" s="117"/>
      <c r="J24" s="121">
        <v>0</v>
      </c>
      <c r="K24" s="122"/>
      <c r="L24" s="121">
        <v>0</v>
      </c>
      <c r="M24" s="122"/>
      <c r="N24" s="121">
        <v>0</v>
      </c>
      <c r="O24" s="122"/>
      <c r="P24" s="121">
        <v>227391780</v>
      </c>
      <c r="Q24" s="122"/>
      <c r="R24" s="121">
        <v>0</v>
      </c>
      <c r="S24" s="122"/>
      <c r="T24" s="121">
        <v>227391780</v>
      </c>
    </row>
    <row r="25" spans="2:20" s="36" customFormat="1" ht="23.25" customHeight="1" x14ac:dyDescent="0.25">
      <c r="B25" s="119" t="s">
        <v>117</v>
      </c>
      <c r="C25" s="117"/>
      <c r="D25" s="120">
        <v>17</v>
      </c>
      <c r="E25" s="117"/>
      <c r="F25" s="117" t="s">
        <v>61</v>
      </c>
      <c r="G25" s="117"/>
      <c r="H25" s="120">
        <v>0</v>
      </c>
      <c r="I25" s="117"/>
      <c r="J25" s="121">
        <v>0</v>
      </c>
      <c r="K25" s="122"/>
      <c r="L25" s="121">
        <v>0</v>
      </c>
      <c r="M25" s="122"/>
      <c r="N25" s="121">
        <v>0</v>
      </c>
      <c r="O25" s="122"/>
      <c r="P25" s="121">
        <v>150328767</v>
      </c>
      <c r="Q25" s="122"/>
      <c r="R25" s="121">
        <v>0</v>
      </c>
      <c r="S25" s="122"/>
      <c r="T25" s="121">
        <v>150328767</v>
      </c>
    </row>
    <row r="26" spans="2:20" s="36" customFormat="1" ht="23.25" customHeight="1" x14ac:dyDescent="0.25">
      <c r="B26" s="119" t="s">
        <v>49</v>
      </c>
      <c r="C26" s="117"/>
      <c r="D26" s="120">
        <v>27</v>
      </c>
      <c r="E26" s="117"/>
      <c r="F26" s="117" t="s">
        <v>61</v>
      </c>
      <c r="G26" s="117"/>
      <c r="H26" s="120">
        <v>0</v>
      </c>
      <c r="I26" s="117"/>
      <c r="J26" s="121">
        <v>22571</v>
      </c>
      <c r="K26" s="122"/>
      <c r="L26" s="121">
        <v>0</v>
      </c>
      <c r="M26" s="122"/>
      <c r="N26" s="121">
        <v>22571</v>
      </c>
      <c r="O26" s="122"/>
      <c r="P26" s="121">
        <v>51332614</v>
      </c>
      <c r="Q26" s="122"/>
      <c r="R26" s="121">
        <v>0</v>
      </c>
      <c r="S26" s="122"/>
      <c r="T26" s="121">
        <v>51332614</v>
      </c>
    </row>
    <row r="27" spans="2:20" s="36" customFormat="1" ht="23.25" customHeight="1" x14ac:dyDescent="0.25">
      <c r="B27" s="119" t="s">
        <v>142</v>
      </c>
      <c r="C27" s="117"/>
      <c r="D27" s="120">
        <v>13</v>
      </c>
      <c r="E27" s="117"/>
      <c r="F27" s="117" t="s">
        <v>61</v>
      </c>
      <c r="G27" s="117"/>
      <c r="H27" s="120">
        <v>0</v>
      </c>
      <c r="I27" s="117"/>
      <c r="J27" s="121">
        <v>0</v>
      </c>
      <c r="K27" s="122"/>
      <c r="L27" s="121">
        <v>0</v>
      </c>
      <c r="M27" s="122"/>
      <c r="N27" s="121">
        <v>0</v>
      </c>
      <c r="O27" s="122"/>
      <c r="P27" s="121">
        <v>2570664</v>
      </c>
      <c r="Q27" s="122"/>
      <c r="R27" s="121">
        <v>0</v>
      </c>
      <c r="S27" s="122"/>
      <c r="T27" s="121">
        <v>2570664</v>
      </c>
    </row>
    <row r="28" spans="2:20" s="36" customFormat="1" ht="23.25" customHeight="1" x14ac:dyDescent="0.25">
      <c r="B28" s="119" t="s">
        <v>201</v>
      </c>
      <c r="C28" s="117"/>
      <c r="D28" s="120">
        <v>20</v>
      </c>
      <c r="E28" s="117"/>
      <c r="F28" s="117" t="s">
        <v>61</v>
      </c>
      <c r="G28" s="117"/>
      <c r="H28" s="120">
        <v>0</v>
      </c>
      <c r="I28" s="117"/>
      <c r="J28" s="121">
        <v>21026</v>
      </c>
      <c r="K28" s="122"/>
      <c r="L28" s="121">
        <v>0</v>
      </c>
      <c r="M28" s="122"/>
      <c r="N28" s="121">
        <v>21026</v>
      </c>
      <c r="O28" s="122"/>
      <c r="P28" s="121">
        <v>808761</v>
      </c>
      <c r="Q28" s="122"/>
      <c r="R28" s="121">
        <v>0</v>
      </c>
      <c r="S28" s="122"/>
      <c r="T28" s="121">
        <v>808761</v>
      </c>
    </row>
    <row r="29" spans="2:20" s="36" customFormat="1" ht="23.25" customHeight="1" x14ac:dyDescent="0.25">
      <c r="B29" s="119" t="s">
        <v>118</v>
      </c>
      <c r="C29" s="117"/>
      <c r="D29" s="120">
        <v>21</v>
      </c>
      <c r="E29" s="117"/>
      <c r="F29" s="117" t="s">
        <v>61</v>
      </c>
      <c r="G29" s="117"/>
      <c r="H29" s="120">
        <v>0</v>
      </c>
      <c r="I29" s="117"/>
      <c r="J29" s="121">
        <v>5904</v>
      </c>
      <c r="K29" s="122"/>
      <c r="L29" s="121">
        <v>0</v>
      </c>
      <c r="M29" s="122"/>
      <c r="N29" s="121">
        <v>5904</v>
      </c>
      <c r="O29" s="122"/>
      <c r="P29" s="121">
        <v>544729</v>
      </c>
      <c r="Q29" s="122"/>
      <c r="R29" s="121">
        <v>0</v>
      </c>
      <c r="S29" s="122"/>
      <c r="T29" s="121">
        <v>544729</v>
      </c>
    </row>
    <row r="30" spans="2:20" s="36" customFormat="1" ht="23.25" customHeight="1" x14ac:dyDescent="0.25">
      <c r="B30" s="119" t="s">
        <v>49</v>
      </c>
      <c r="C30" s="117"/>
      <c r="D30" s="120">
        <v>24</v>
      </c>
      <c r="E30" s="117"/>
      <c r="F30" s="117" t="s">
        <v>61</v>
      </c>
      <c r="G30" s="117"/>
      <c r="H30" s="120">
        <v>0</v>
      </c>
      <c r="I30" s="117"/>
      <c r="J30" s="121">
        <v>5594</v>
      </c>
      <c r="K30" s="122"/>
      <c r="L30" s="121">
        <v>0</v>
      </c>
      <c r="M30" s="122"/>
      <c r="N30" s="121">
        <v>5594</v>
      </c>
      <c r="O30" s="122"/>
      <c r="P30" s="121">
        <v>310660</v>
      </c>
      <c r="Q30" s="122"/>
      <c r="R30" s="121">
        <v>0</v>
      </c>
      <c r="S30" s="122"/>
      <c r="T30" s="121">
        <v>310660</v>
      </c>
    </row>
    <row r="31" spans="2:20" s="36" customFormat="1" ht="23.25" customHeight="1" x14ac:dyDescent="0.25">
      <c r="B31" s="119" t="s">
        <v>117</v>
      </c>
      <c r="C31" s="117"/>
      <c r="D31" s="120">
        <v>23</v>
      </c>
      <c r="E31" s="117"/>
      <c r="F31" s="117" t="s">
        <v>61</v>
      </c>
      <c r="G31" s="117"/>
      <c r="H31" s="120">
        <v>0</v>
      </c>
      <c r="I31" s="117"/>
      <c r="J31" s="121">
        <v>3215</v>
      </c>
      <c r="K31" s="122"/>
      <c r="L31" s="121">
        <v>0</v>
      </c>
      <c r="M31" s="122"/>
      <c r="N31" s="121">
        <v>3215</v>
      </c>
      <c r="O31" s="122"/>
      <c r="P31" s="121">
        <v>186510</v>
      </c>
      <c r="Q31" s="122"/>
      <c r="R31" s="121">
        <v>0</v>
      </c>
      <c r="S31" s="122"/>
      <c r="T31" s="121">
        <v>186510</v>
      </c>
    </row>
    <row r="32" spans="2:20" s="36" customFormat="1" ht="23.25" customHeight="1" x14ac:dyDescent="0.25">
      <c r="B32" s="119" t="s">
        <v>113</v>
      </c>
      <c r="C32" s="117"/>
      <c r="D32" s="120">
        <v>18</v>
      </c>
      <c r="E32" s="117"/>
      <c r="F32" s="117" t="s">
        <v>61</v>
      </c>
      <c r="G32" s="117"/>
      <c r="H32" s="120">
        <v>0</v>
      </c>
      <c r="I32" s="117"/>
      <c r="J32" s="121">
        <v>822</v>
      </c>
      <c r="K32" s="122"/>
      <c r="L32" s="121">
        <v>0</v>
      </c>
      <c r="M32" s="122"/>
      <c r="N32" s="121">
        <v>822</v>
      </c>
      <c r="O32" s="122"/>
      <c r="P32" s="121">
        <v>171585</v>
      </c>
      <c r="Q32" s="122"/>
      <c r="R32" s="121">
        <v>0</v>
      </c>
      <c r="S32" s="122"/>
      <c r="T32" s="121">
        <v>171585</v>
      </c>
    </row>
    <row r="33" spans="2:20" s="36" customFormat="1" ht="23.25" customHeight="1" x14ac:dyDescent="0.25">
      <c r="B33" s="119" t="s">
        <v>138</v>
      </c>
      <c r="C33" s="117"/>
      <c r="D33" s="120">
        <v>13</v>
      </c>
      <c r="E33" s="117"/>
      <c r="F33" s="117" t="s">
        <v>61</v>
      </c>
      <c r="G33" s="117"/>
      <c r="H33" s="120">
        <v>0</v>
      </c>
      <c r="I33" s="117"/>
      <c r="J33" s="121">
        <v>29150</v>
      </c>
      <c r="K33" s="122"/>
      <c r="L33" s="121">
        <v>0</v>
      </c>
      <c r="M33" s="122"/>
      <c r="N33" s="121">
        <v>29150</v>
      </c>
      <c r="O33" s="122"/>
      <c r="P33" s="121">
        <v>87450</v>
      </c>
      <c r="Q33" s="122"/>
      <c r="R33" s="121">
        <v>0</v>
      </c>
      <c r="S33" s="122"/>
      <c r="T33" s="121">
        <v>87450</v>
      </c>
    </row>
    <row r="34" spans="2:20" s="36" customFormat="1" ht="23.25" customHeight="1" x14ac:dyDescent="0.25">
      <c r="B34" s="119" t="s">
        <v>149</v>
      </c>
      <c r="C34" s="117"/>
      <c r="D34" s="120">
        <v>17</v>
      </c>
      <c r="E34" s="117"/>
      <c r="F34" s="117" t="s">
        <v>61</v>
      </c>
      <c r="G34" s="117"/>
      <c r="H34" s="120">
        <v>0</v>
      </c>
      <c r="I34" s="117"/>
      <c r="J34" s="121">
        <v>3606</v>
      </c>
      <c r="K34" s="122"/>
      <c r="L34" s="121">
        <v>0</v>
      </c>
      <c r="M34" s="122"/>
      <c r="N34" s="121">
        <v>3606</v>
      </c>
      <c r="O34" s="122"/>
      <c r="P34" s="121">
        <v>77823</v>
      </c>
      <c r="Q34" s="122"/>
      <c r="R34" s="121">
        <v>0</v>
      </c>
      <c r="S34" s="122"/>
      <c r="T34" s="121">
        <v>77823</v>
      </c>
    </row>
    <row r="35" spans="2:20" s="36" customFormat="1" ht="23.25" customHeight="1" x14ac:dyDescent="0.25">
      <c r="B35" s="119" t="s">
        <v>138</v>
      </c>
      <c r="C35" s="117"/>
      <c r="D35" s="120">
        <v>13</v>
      </c>
      <c r="E35" s="117"/>
      <c r="F35" s="117" t="s">
        <v>61</v>
      </c>
      <c r="G35" s="117"/>
      <c r="H35" s="120">
        <v>0</v>
      </c>
      <c r="I35" s="117"/>
      <c r="J35" s="121">
        <v>1064</v>
      </c>
      <c r="K35" s="122"/>
      <c r="L35" s="121">
        <v>0</v>
      </c>
      <c r="M35" s="122"/>
      <c r="N35" s="121">
        <v>1064</v>
      </c>
      <c r="O35" s="122"/>
      <c r="P35" s="121">
        <v>61086</v>
      </c>
      <c r="Q35" s="122"/>
      <c r="R35" s="121">
        <v>0</v>
      </c>
      <c r="S35" s="122"/>
      <c r="T35" s="121">
        <v>61086</v>
      </c>
    </row>
    <row r="36" spans="2:20" s="36" customFormat="1" ht="23.25" customHeight="1" x14ac:dyDescent="0.25">
      <c r="B36" s="119" t="s">
        <v>116</v>
      </c>
      <c r="C36" s="117"/>
      <c r="D36" s="120">
        <v>18</v>
      </c>
      <c r="E36" s="117"/>
      <c r="F36" s="117" t="s">
        <v>61</v>
      </c>
      <c r="G36" s="117"/>
      <c r="H36" s="120">
        <v>0</v>
      </c>
      <c r="I36" s="117"/>
      <c r="J36" s="121">
        <v>1459</v>
      </c>
      <c r="K36" s="122"/>
      <c r="L36" s="121">
        <v>0</v>
      </c>
      <c r="M36" s="122"/>
      <c r="N36" s="121">
        <v>1459</v>
      </c>
      <c r="O36" s="122"/>
      <c r="P36" s="121">
        <v>50517</v>
      </c>
      <c r="Q36" s="122"/>
      <c r="R36" s="121">
        <v>0</v>
      </c>
      <c r="S36" s="122"/>
      <c r="T36" s="121">
        <v>50517</v>
      </c>
    </row>
    <row r="37" spans="2:20" s="36" customFormat="1" ht="23.25" customHeight="1" x14ac:dyDescent="0.25">
      <c r="B37" s="119" t="s">
        <v>230</v>
      </c>
      <c r="C37" s="117"/>
      <c r="D37" s="120">
        <v>24</v>
      </c>
      <c r="E37" s="117"/>
      <c r="F37" s="117" t="s">
        <v>61</v>
      </c>
      <c r="G37" s="117"/>
      <c r="H37" s="120">
        <v>18</v>
      </c>
      <c r="I37" s="117"/>
      <c r="J37" s="121">
        <v>0</v>
      </c>
      <c r="K37" s="122"/>
      <c r="L37" s="121">
        <v>0</v>
      </c>
      <c r="M37" s="122"/>
      <c r="N37" s="121">
        <v>0</v>
      </c>
      <c r="O37" s="122"/>
      <c r="P37" s="121">
        <v>10549</v>
      </c>
      <c r="Q37" s="122"/>
      <c r="R37" s="121">
        <v>0</v>
      </c>
      <c r="S37" s="122"/>
      <c r="T37" s="121">
        <v>10549</v>
      </c>
    </row>
    <row r="38" spans="2:20" s="36" customFormat="1" ht="21.75" customHeight="1" x14ac:dyDescent="0.25">
      <c r="B38" s="117"/>
      <c r="C38" s="117"/>
      <c r="D38" s="120"/>
      <c r="E38" s="117"/>
      <c r="F38" s="117"/>
      <c r="G38" s="117"/>
      <c r="H38" s="120"/>
      <c r="I38" s="117"/>
      <c r="J38" s="121"/>
      <c r="K38" s="122"/>
      <c r="L38" s="121"/>
      <c r="M38" s="122"/>
      <c r="N38" s="121"/>
      <c r="O38" s="122"/>
      <c r="P38" s="121"/>
      <c r="Q38" s="122"/>
      <c r="R38" s="121"/>
      <c r="S38" s="122"/>
      <c r="T38" s="121"/>
    </row>
    <row r="39" spans="2:20" s="36" customFormat="1" ht="21.75" customHeight="1" thickBot="1" x14ac:dyDescent="0.3">
      <c r="B39" s="167" t="s">
        <v>89</v>
      </c>
      <c r="C39" s="167"/>
      <c r="D39" s="167"/>
      <c r="E39" s="167"/>
      <c r="F39" s="167"/>
      <c r="G39" s="167"/>
      <c r="H39" s="167"/>
      <c r="I39" s="117"/>
      <c r="J39" s="123">
        <f t="shared" ref="J39:T39" si="0">SUM(J10:J37)</f>
        <v>2135960078</v>
      </c>
      <c r="K39" s="123">
        <f t="shared" si="0"/>
        <v>0</v>
      </c>
      <c r="L39" s="123">
        <f t="shared" si="0"/>
        <v>-9681</v>
      </c>
      <c r="M39" s="123">
        <f t="shared" si="0"/>
        <v>0</v>
      </c>
      <c r="N39" s="123">
        <f t="shared" si="0"/>
        <v>2135969759</v>
      </c>
      <c r="O39" s="123">
        <f t="shared" si="0"/>
        <v>0</v>
      </c>
      <c r="P39" s="123">
        <f t="shared" si="0"/>
        <v>45631044972</v>
      </c>
      <c r="Q39" s="123">
        <f t="shared" si="0"/>
        <v>0</v>
      </c>
      <c r="R39" s="123">
        <f t="shared" si="0"/>
        <v>1940485</v>
      </c>
      <c r="S39" s="123">
        <f t="shared" si="0"/>
        <v>0</v>
      </c>
      <c r="T39" s="123">
        <f t="shared" si="0"/>
        <v>45629104487</v>
      </c>
    </row>
    <row r="40" spans="2:20" ht="21.75" customHeight="1" thickTop="1" x14ac:dyDescent="0.25"/>
    <row r="42" spans="2:20" ht="21.75" customHeight="1" x14ac:dyDescent="0.25">
      <c r="J42" s="62">
        <v>9</v>
      </c>
    </row>
  </sheetData>
  <sortState xmlns:xlrd2="http://schemas.microsoft.com/office/spreadsheetml/2017/richdata2" ref="B10:T37">
    <sortCondition descending="1" ref="T10:T37"/>
  </sortState>
  <mergeCells count="18">
    <mergeCell ref="B39:H39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8"/>
  <sheetViews>
    <sheetView rightToLeft="1" view="pageBreakPreview" topLeftCell="A9" zoomScale="70" zoomScaleNormal="70" zoomScaleSheetLayoutView="70" workbookViewId="0">
      <selection activeCell="J36" sqref="J36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69" t="s">
        <v>130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2:28" ht="35.25" x14ac:dyDescent="0.55000000000000004">
      <c r="B3" s="169" t="s">
        <v>52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</row>
    <row r="4" spans="2:28" ht="35.25" x14ac:dyDescent="0.55000000000000004">
      <c r="B4" s="169" t="s">
        <v>262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</row>
    <row r="7" spans="2:28" s="2" customFormat="1" ht="30" x14ac:dyDescent="0.55000000000000004">
      <c r="B7" s="14" t="s">
        <v>123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37" t="s">
        <v>1</v>
      </c>
      <c r="D8" s="138" t="s">
        <v>54</v>
      </c>
      <c r="E8" s="138" t="s">
        <v>54</v>
      </c>
      <c r="F8" s="138" t="s">
        <v>54</v>
      </c>
      <c r="G8" s="138" t="s">
        <v>54</v>
      </c>
      <c r="H8" s="138" t="s">
        <v>54</v>
      </c>
      <c r="I8" s="138" t="s">
        <v>54</v>
      </c>
      <c r="J8" s="138" t="s">
        <v>54</v>
      </c>
      <c r="K8" s="138" t="s">
        <v>54</v>
      </c>
      <c r="L8" s="138" t="s">
        <v>54</v>
      </c>
      <c r="N8" s="138" t="s">
        <v>55</v>
      </c>
      <c r="O8" s="138" t="s">
        <v>55</v>
      </c>
      <c r="P8" s="138" t="s">
        <v>55</v>
      </c>
      <c r="Q8" s="138" t="s">
        <v>55</v>
      </c>
      <c r="R8" s="138" t="s">
        <v>55</v>
      </c>
      <c r="S8" s="138" t="s">
        <v>55</v>
      </c>
      <c r="T8" s="138" t="s">
        <v>55</v>
      </c>
      <c r="U8" s="138" t="s">
        <v>55</v>
      </c>
      <c r="V8" s="138" t="s">
        <v>55</v>
      </c>
    </row>
    <row r="9" spans="2:28" s="43" customFormat="1" ht="55.5" customHeight="1" x14ac:dyDescent="0.25">
      <c r="B9" s="137" t="s">
        <v>1</v>
      </c>
      <c r="D9" s="170" t="s">
        <v>74</v>
      </c>
      <c r="E9" s="44"/>
      <c r="F9" s="170" t="s">
        <v>75</v>
      </c>
      <c r="G9" s="44"/>
      <c r="H9" s="170" t="s">
        <v>76</v>
      </c>
      <c r="I9" s="44"/>
      <c r="J9" s="170" t="s">
        <v>45</v>
      </c>
      <c r="K9" s="44"/>
      <c r="L9" s="170" t="s">
        <v>77</v>
      </c>
      <c r="N9" s="170" t="s">
        <v>74</v>
      </c>
      <c r="O9" s="44"/>
      <c r="P9" s="170" t="s">
        <v>75</v>
      </c>
      <c r="Q9" s="44"/>
      <c r="R9" s="170" t="s">
        <v>76</v>
      </c>
      <c r="S9" s="44"/>
      <c r="T9" s="170" t="s">
        <v>45</v>
      </c>
      <c r="U9" s="44"/>
      <c r="V9" s="170" t="s">
        <v>77</v>
      </c>
    </row>
    <row r="10" spans="2:28" x14ac:dyDescent="0.55000000000000004">
      <c r="B10" s="4" t="s">
        <v>165</v>
      </c>
      <c r="D10" s="29">
        <v>0</v>
      </c>
      <c r="F10" s="29">
        <v>0</v>
      </c>
      <c r="H10" s="29">
        <v>2789429225</v>
      </c>
      <c r="J10" s="29">
        <v>2789429225</v>
      </c>
      <c r="L10" s="49" t="s">
        <v>249</v>
      </c>
      <c r="N10" s="29">
        <v>727776000</v>
      </c>
      <c r="P10" s="29">
        <v>0</v>
      </c>
      <c r="R10" s="29">
        <v>5007276190</v>
      </c>
      <c r="T10" s="29">
        <v>5735052190</v>
      </c>
      <c r="V10" s="42">
        <v>7.3899999999999993E-2</v>
      </c>
    </row>
    <row r="11" spans="2:28" x14ac:dyDescent="0.55000000000000004">
      <c r="B11" s="4" t="s">
        <v>15</v>
      </c>
      <c r="D11" s="29">
        <v>0</v>
      </c>
      <c r="F11" s="29">
        <v>0</v>
      </c>
      <c r="H11" s="29">
        <v>0</v>
      </c>
      <c r="J11" s="29">
        <v>0</v>
      </c>
      <c r="L11" s="49" t="s">
        <v>215</v>
      </c>
      <c r="N11" s="29">
        <v>1850130000</v>
      </c>
      <c r="P11" s="29">
        <v>0</v>
      </c>
      <c r="R11" s="29">
        <v>2931812802</v>
      </c>
      <c r="T11" s="29">
        <v>4781942802</v>
      </c>
      <c r="V11" s="42">
        <v>6.1600000000000002E-2</v>
      </c>
    </row>
    <row r="12" spans="2:28" x14ac:dyDescent="0.55000000000000004">
      <c r="B12" s="4" t="s">
        <v>161</v>
      </c>
      <c r="D12" s="29">
        <v>0</v>
      </c>
      <c r="F12" s="29">
        <v>0</v>
      </c>
      <c r="H12" s="29">
        <v>0</v>
      </c>
      <c r="J12" s="29">
        <v>0</v>
      </c>
      <c r="L12" s="49" t="s">
        <v>215</v>
      </c>
      <c r="N12" s="29">
        <v>522837838</v>
      </c>
      <c r="P12" s="29">
        <v>0</v>
      </c>
      <c r="R12" s="29">
        <v>4143549212</v>
      </c>
      <c r="T12" s="29">
        <v>4666387050</v>
      </c>
      <c r="V12" s="42">
        <v>6.0100000000000001E-2</v>
      </c>
    </row>
    <row r="13" spans="2:28" x14ac:dyDescent="0.55000000000000004">
      <c r="B13" s="4" t="s">
        <v>228</v>
      </c>
      <c r="D13" s="29">
        <v>0</v>
      </c>
      <c r="F13" s="29">
        <v>0</v>
      </c>
      <c r="H13" s="29">
        <v>0</v>
      </c>
      <c r="J13" s="29">
        <v>0</v>
      </c>
      <c r="L13" s="49" t="s">
        <v>215</v>
      </c>
      <c r="N13" s="29">
        <v>0</v>
      </c>
      <c r="P13" s="29">
        <v>0</v>
      </c>
      <c r="R13" s="29">
        <v>2455713407</v>
      </c>
      <c r="T13" s="29">
        <v>2455713407</v>
      </c>
      <c r="V13" s="42">
        <v>3.1600000000000003E-2</v>
      </c>
    </row>
    <row r="14" spans="2:28" x14ac:dyDescent="0.55000000000000004">
      <c r="B14" s="4" t="s">
        <v>16</v>
      </c>
      <c r="D14" s="29">
        <v>0</v>
      </c>
      <c r="F14" s="29">
        <v>0</v>
      </c>
      <c r="H14" s="29">
        <v>0</v>
      </c>
      <c r="J14" s="29">
        <v>0</v>
      </c>
      <c r="L14" s="49" t="s">
        <v>215</v>
      </c>
      <c r="N14" s="29">
        <v>436000000</v>
      </c>
      <c r="P14" s="29">
        <v>0</v>
      </c>
      <c r="R14" s="29">
        <v>1249025376</v>
      </c>
      <c r="T14" s="29">
        <v>1685025376</v>
      </c>
      <c r="V14" s="42">
        <v>2.1700000000000001E-2</v>
      </c>
    </row>
    <row r="15" spans="2:28" x14ac:dyDescent="0.55000000000000004">
      <c r="B15" s="4" t="s">
        <v>226</v>
      </c>
      <c r="D15" s="29">
        <v>0</v>
      </c>
      <c r="F15" s="29">
        <v>-376921114</v>
      </c>
      <c r="H15" s="29">
        <v>0</v>
      </c>
      <c r="J15" s="29">
        <v>-376921114</v>
      </c>
      <c r="L15" s="49" t="s">
        <v>250</v>
      </c>
      <c r="N15" s="29">
        <v>0</v>
      </c>
      <c r="P15" s="29">
        <v>1608446268</v>
      </c>
      <c r="R15" s="29">
        <v>0</v>
      </c>
      <c r="T15" s="29">
        <v>1608446268</v>
      </c>
      <c r="V15" s="42">
        <v>2.07E-2</v>
      </c>
    </row>
    <row r="16" spans="2:28" x14ac:dyDescent="0.55000000000000004">
      <c r="B16" s="4" t="s">
        <v>14</v>
      </c>
      <c r="D16" s="29">
        <v>0</v>
      </c>
      <c r="F16" s="29">
        <v>0</v>
      </c>
      <c r="H16" s="29">
        <v>0</v>
      </c>
      <c r="J16" s="29">
        <v>0</v>
      </c>
      <c r="L16" s="49" t="s">
        <v>215</v>
      </c>
      <c r="N16" s="29">
        <v>534275000</v>
      </c>
      <c r="P16" s="29">
        <v>0</v>
      </c>
      <c r="R16" s="29">
        <v>523081287</v>
      </c>
      <c r="T16" s="29">
        <v>1057356287</v>
      </c>
      <c r="V16" s="42">
        <v>1.3599999999999999E-2</v>
      </c>
    </row>
    <row r="17" spans="2:22" x14ac:dyDescent="0.55000000000000004">
      <c r="B17" s="4" t="s">
        <v>197</v>
      </c>
      <c r="D17" s="29">
        <v>0</v>
      </c>
      <c r="F17" s="29">
        <v>0</v>
      </c>
      <c r="H17" s="29">
        <v>0</v>
      </c>
      <c r="J17" s="29">
        <v>0</v>
      </c>
      <c r="L17" s="49" t="s">
        <v>215</v>
      </c>
      <c r="N17" s="29">
        <v>21360000</v>
      </c>
      <c r="P17" s="29">
        <v>0</v>
      </c>
      <c r="R17" s="29">
        <v>756806287</v>
      </c>
      <c r="T17" s="29">
        <v>778166287</v>
      </c>
      <c r="V17" s="42">
        <v>0.01</v>
      </c>
    </row>
    <row r="18" spans="2:22" x14ac:dyDescent="0.55000000000000004">
      <c r="B18" s="4" t="s">
        <v>234</v>
      </c>
      <c r="D18" s="29">
        <v>0</v>
      </c>
      <c r="F18" s="29">
        <v>385138719</v>
      </c>
      <c r="H18" s="29">
        <v>0</v>
      </c>
      <c r="J18" s="29">
        <v>385138719</v>
      </c>
      <c r="L18" s="49" t="s">
        <v>251</v>
      </c>
      <c r="N18" s="29">
        <v>0</v>
      </c>
      <c r="P18" s="29">
        <v>385138719</v>
      </c>
      <c r="R18" s="29">
        <v>0</v>
      </c>
      <c r="T18" s="29">
        <v>385138719</v>
      </c>
      <c r="V18" s="42">
        <v>5.0000000000000001E-3</v>
      </c>
    </row>
    <row r="19" spans="2:22" x14ac:dyDescent="0.55000000000000004">
      <c r="B19" s="4" t="s">
        <v>179</v>
      </c>
      <c r="D19" s="29">
        <v>0</v>
      </c>
      <c r="F19" s="29">
        <v>70623574</v>
      </c>
      <c r="H19" s="29">
        <v>0</v>
      </c>
      <c r="J19" s="29">
        <v>70623574</v>
      </c>
      <c r="L19" s="49" t="s">
        <v>252</v>
      </c>
      <c r="N19" s="29">
        <v>826200000</v>
      </c>
      <c r="P19" s="29">
        <v>284369754</v>
      </c>
      <c r="R19" s="29">
        <v>-741861289</v>
      </c>
      <c r="T19" s="29">
        <v>368708465</v>
      </c>
      <c r="V19" s="42">
        <v>4.7999999999999996E-3</v>
      </c>
    </row>
    <row r="20" spans="2:22" x14ac:dyDescent="0.55000000000000004">
      <c r="B20" s="4" t="s">
        <v>181</v>
      </c>
      <c r="D20" s="29">
        <v>0</v>
      </c>
      <c r="F20" s="29">
        <v>-54518591</v>
      </c>
      <c r="H20" s="29">
        <v>0</v>
      </c>
      <c r="J20" s="29">
        <v>-54518591</v>
      </c>
      <c r="L20" s="49" t="s">
        <v>253</v>
      </c>
      <c r="N20" s="29">
        <v>233100000</v>
      </c>
      <c r="P20" s="29">
        <v>306362745</v>
      </c>
      <c r="R20" s="29">
        <v>-303850010</v>
      </c>
      <c r="T20" s="29">
        <v>235612735</v>
      </c>
      <c r="V20" s="42">
        <v>3.0000000000000001E-3</v>
      </c>
    </row>
    <row r="21" spans="2:22" x14ac:dyDescent="0.55000000000000004">
      <c r="B21" s="4" t="s">
        <v>73</v>
      </c>
      <c r="D21" s="29">
        <v>0</v>
      </c>
      <c r="F21" s="29">
        <v>0</v>
      </c>
      <c r="H21" s="29">
        <v>0</v>
      </c>
      <c r="J21" s="29">
        <v>0</v>
      </c>
      <c r="L21" s="49" t="s">
        <v>215</v>
      </c>
      <c r="N21" s="29">
        <v>0</v>
      </c>
      <c r="P21" s="29">
        <v>0</v>
      </c>
      <c r="R21" s="29">
        <v>232792809</v>
      </c>
      <c r="T21" s="29">
        <v>232792809</v>
      </c>
      <c r="V21" s="42">
        <v>3.0000000000000001E-3</v>
      </c>
    </row>
    <row r="22" spans="2:22" x14ac:dyDescent="0.55000000000000004">
      <c r="B22" s="4" t="s">
        <v>183</v>
      </c>
      <c r="D22" s="29">
        <v>0</v>
      </c>
      <c r="F22" s="29">
        <v>0</v>
      </c>
      <c r="H22" s="29">
        <v>0</v>
      </c>
      <c r="J22" s="29">
        <v>0</v>
      </c>
      <c r="L22" s="49" t="s">
        <v>215</v>
      </c>
      <c r="N22" s="29">
        <v>0</v>
      </c>
      <c r="P22" s="29">
        <v>481407</v>
      </c>
      <c r="R22" s="29">
        <v>0</v>
      </c>
      <c r="T22" s="29">
        <v>481407</v>
      </c>
      <c r="V22" s="42">
        <v>0</v>
      </c>
    </row>
    <row r="23" spans="2:22" x14ac:dyDescent="0.55000000000000004">
      <c r="B23" s="4" t="s">
        <v>232</v>
      </c>
      <c r="D23" s="29">
        <v>0</v>
      </c>
      <c r="F23" s="29">
        <v>0</v>
      </c>
      <c r="H23" s="29">
        <v>0</v>
      </c>
      <c r="J23" s="29">
        <v>0</v>
      </c>
      <c r="L23" s="49" t="s">
        <v>215</v>
      </c>
      <c r="N23" s="29">
        <v>0</v>
      </c>
      <c r="P23" s="29">
        <v>0</v>
      </c>
      <c r="R23" s="29">
        <v>-451</v>
      </c>
      <c r="T23" s="29">
        <v>-451</v>
      </c>
      <c r="V23" s="42">
        <v>0</v>
      </c>
    </row>
    <row r="24" spans="2:22" x14ac:dyDescent="0.55000000000000004">
      <c r="B24" s="4" t="s">
        <v>235</v>
      </c>
      <c r="D24" s="29">
        <v>0</v>
      </c>
      <c r="F24" s="29">
        <v>0</v>
      </c>
      <c r="H24" s="29">
        <v>-3781635</v>
      </c>
      <c r="J24" s="29">
        <v>-3781635</v>
      </c>
      <c r="L24" s="49" t="s">
        <v>254</v>
      </c>
      <c r="N24" s="29">
        <v>0</v>
      </c>
      <c r="P24" s="29">
        <v>0</v>
      </c>
      <c r="R24" s="29">
        <v>-3781635</v>
      </c>
      <c r="T24" s="29">
        <v>-3781635</v>
      </c>
      <c r="V24" s="42">
        <v>0</v>
      </c>
    </row>
    <row r="25" spans="2:22" x14ac:dyDescent="0.55000000000000004">
      <c r="B25" s="4" t="s">
        <v>13</v>
      </c>
      <c r="D25" s="29">
        <v>0</v>
      </c>
      <c r="F25" s="29">
        <v>-623244</v>
      </c>
      <c r="H25" s="29">
        <v>0</v>
      </c>
      <c r="J25" s="29">
        <v>-623244</v>
      </c>
      <c r="L25" s="49" t="s">
        <v>224</v>
      </c>
      <c r="N25" s="29">
        <v>244800</v>
      </c>
      <c r="P25" s="29">
        <v>-1576875</v>
      </c>
      <c r="R25" s="29">
        <v>-5367863</v>
      </c>
      <c r="T25" s="29">
        <v>-6699938</v>
      </c>
      <c r="V25" s="42">
        <v>-1E-4</v>
      </c>
    </row>
    <row r="26" spans="2:22" x14ac:dyDescent="0.55000000000000004">
      <c r="B26" s="4" t="s">
        <v>213</v>
      </c>
      <c r="D26" s="29">
        <v>0</v>
      </c>
      <c r="F26" s="29">
        <v>-92139606</v>
      </c>
      <c r="H26" s="29">
        <v>0</v>
      </c>
      <c r="J26" s="29">
        <v>-92139606</v>
      </c>
      <c r="L26" s="49" t="s">
        <v>255</v>
      </c>
      <c r="N26" s="29">
        <v>0</v>
      </c>
      <c r="P26" s="29">
        <v>-28398119</v>
      </c>
      <c r="R26" s="29">
        <v>0</v>
      </c>
      <c r="T26" s="29">
        <v>-28398119</v>
      </c>
      <c r="V26" s="42">
        <v>-4.0000000000000002E-4</v>
      </c>
    </row>
    <row r="27" spans="2:22" x14ac:dyDescent="0.55000000000000004">
      <c r="B27" s="4" t="s">
        <v>18</v>
      </c>
      <c r="D27" s="29">
        <v>0</v>
      </c>
      <c r="F27" s="29">
        <v>-1691628563</v>
      </c>
      <c r="H27" s="29">
        <v>0</v>
      </c>
      <c r="J27" s="29">
        <v>-1691628563</v>
      </c>
      <c r="L27" s="49" t="s">
        <v>256</v>
      </c>
      <c r="N27" s="29">
        <v>292268000</v>
      </c>
      <c r="P27" s="29">
        <v>-461566242</v>
      </c>
      <c r="R27" s="29">
        <v>0</v>
      </c>
      <c r="T27" s="29">
        <v>-169298242</v>
      </c>
      <c r="V27" s="42">
        <v>-2.2000000000000001E-3</v>
      </c>
    </row>
    <row r="28" spans="2:22" x14ac:dyDescent="0.55000000000000004">
      <c r="B28" s="4" t="s">
        <v>182</v>
      </c>
      <c r="D28" s="29">
        <v>0</v>
      </c>
      <c r="F28" s="29">
        <v>-204575787</v>
      </c>
      <c r="H28" s="29">
        <v>0</v>
      </c>
      <c r="J28" s="29">
        <v>-204575787</v>
      </c>
      <c r="L28" s="49" t="s">
        <v>257</v>
      </c>
      <c r="N28" s="29">
        <v>18123826</v>
      </c>
      <c r="P28" s="29">
        <v>-226594142</v>
      </c>
      <c r="R28" s="29">
        <v>0</v>
      </c>
      <c r="T28" s="29">
        <v>-208470316</v>
      </c>
      <c r="V28" s="42">
        <v>-2.7000000000000001E-3</v>
      </c>
    </row>
    <row r="29" spans="2:22" x14ac:dyDescent="0.55000000000000004">
      <c r="B29" s="4" t="s">
        <v>180</v>
      </c>
      <c r="D29" s="29">
        <v>0</v>
      </c>
      <c r="F29" s="29">
        <v>-1321</v>
      </c>
      <c r="H29" s="29">
        <v>0</v>
      </c>
      <c r="J29" s="29">
        <v>-1321</v>
      </c>
      <c r="L29" s="49" t="s">
        <v>215</v>
      </c>
      <c r="N29" s="29">
        <v>65700000</v>
      </c>
      <c r="P29" s="29">
        <v>-650</v>
      </c>
      <c r="R29" s="29">
        <v>-315017696</v>
      </c>
      <c r="T29" s="29">
        <v>-249318346</v>
      </c>
      <c r="V29" s="42">
        <v>-3.2000000000000002E-3</v>
      </c>
    </row>
    <row r="30" spans="2:22" x14ac:dyDescent="0.55000000000000004">
      <c r="B30" s="4" t="s">
        <v>178</v>
      </c>
      <c r="D30" s="29">
        <v>0</v>
      </c>
      <c r="F30" s="29">
        <v>0</v>
      </c>
      <c r="H30" s="29">
        <v>0</v>
      </c>
      <c r="J30" s="29">
        <v>0</v>
      </c>
      <c r="L30" s="49" t="s">
        <v>215</v>
      </c>
      <c r="N30" s="29">
        <v>0</v>
      </c>
      <c r="P30" s="29">
        <v>0</v>
      </c>
      <c r="R30" s="29">
        <v>-537312289</v>
      </c>
      <c r="T30" s="29">
        <v>-537312289</v>
      </c>
      <c r="V30" s="42">
        <v>-6.8999999999999999E-3</v>
      </c>
    </row>
    <row r="31" spans="2:22" x14ac:dyDescent="0.55000000000000004">
      <c r="B31" s="4" t="s">
        <v>227</v>
      </c>
      <c r="D31" s="29">
        <v>0</v>
      </c>
      <c r="F31" s="29">
        <v>-444539160</v>
      </c>
      <c r="H31" s="29">
        <v>0</v>
      </c>
      <c r="J31" s="29">
        <v>-444539160</v>
      </c>
      <c r="L31" s="49" t="s">
        <v>258</v>
      </c>
      <c r="N31" s="29">
        <v>0</v>
      </c>
      <c r="P31" s="29">
        <v>-575077179</v>
      </c>
      <c r="R31" s="29">
        <v>0</v>
      </c>
      <c r="T31" s="29">
        <v>-575077179</v>
      </c>
      <c r="V31" s="42">
        <v>-7.4000000000000003E-3</v>
      </c>
    </row>
    <row r="32" spans="2:22" x14ac:dyDescent="0.55000000000000004">
      <c r="B32" s="4" t="s">
        <v>233</v>
      </c>
      <c r="D32" s="29">
        <v>0</v>
      </c>
      <c r="F32" s="29">
        <v>-321249633</v>
      </c>
      <c r="H32" s="29">
        <v>0</v>
      </c>
      <c r="J32" s="29">
        <v>-321249633</v>
      </c>
      <c r="L32" s="49" t="s">
        <v>259</v>
      </c>
      <c r="N32" s="29">
        <v>0</v>
      </c>
      <c r="P32" s="29">
        <v>-577445325</v>
      </c>
      <c r="R32" s="29">
        <v>0</v>
      </c>
      <c r="T32" s="29">
        <v>-577445325</v>
      </c>
      <c r="V32" s="42">
        <v>-7.4000000000000003E-3</v>
      </c>
    </row>
    <row r="33" spans="2:22" x14ac:dyDescent="0.55000000000000004">
      <c r="B33" s="4" t="s">
        <v>184</v>
      </c>
      <c r="D33" s="29">
        <v>0</v>
      </c>
      <c r="F33" s="29">
        <v>-953592165</v>
      </c>
      <c r="H33" s="29">
        <v>0</v>
      </c>
      <c r="J33" s="29">
        <v>-953592165</v>
      </c>
      <c r="L33" s="49" t="s">
        <v>260</v>
      </c>
      <c r="N33" s="29">
        <v>604200000</v>
      </c>
      <c r="P33" s="29">
        <v>-1430928224</v>
      </c>
      <c r="R33" s="29">
        <v>0</v>
      </c>
      <c r="T33" s="29">
        <v>-826728224</v>
      </c>
      <c r="V33" s="42">
        <v>-1.0699999999999999E-2</v>
      </c>
    </row>
    <row r="34" spans="2:22" x14ac:dyDescent="0.55000000000000004">
      <c r="B34" s="4" t="s">
        <v>17</v>
      </c>
      <c r="D34" s="29">
        <v>0</v>
      </c>
      <c r="F34" s="29">
        <v>227388938</v>
      </c>
      <c r="H34" s="29">
        <v>0</v>
      </c>
      <c r="J34" s="29">
        <v>227388938</v>
      </c>
      <c r="L34" s="49" t="s">
        <v>261</v>
      </c>
      <c r="N34" s="29">
        <v>1744674300</v>
      </c>
      <c r="P34" s="29">
        <v>286678952</v>
      </c>
      <c r="R34" s="29">
        <v>-3188718902</v>
      </c>
      <c r="T34" s="29">
        <v>-1157365650</v>
      </c>
      <c r="V34" s="42">
        <v>-1.49E-2</v>
      </c>
    </row>
    <row r="35" spans="2:22" x14ac:dyDescent="0.55000000000000004">
      <c r="D35" s="29"/>
      <c r="F35" s="29"/>
      <c r="H35" s="29"/>
      <c r="J35" s="29"/>
      <c r="L35" s="49"/>
      <c r="N35" s="29"/>
      <c r="P35" s="29"/>
      <c r="R35" s="29"/>
      <c r="T35" s="29"/>
      <c r="V35" s="42"/>
    </row>
    <row r="36" spans="2:22" ht="21.75" thickBot="1" x14ac:dyDescent="0.6">
      <c r="B36" s="46" t="s">
        <v>89</v>
      </c>
      <c r="D36" s="48">
        <f>SUM(D10:D34)</f>
        <v>0</v>
      </c>
      <c r="F36" s="48">
        <f>SUM(F10:F34)</f>
        <v>-3456637953</v>
      </c>
      <c r="H36" s="48">
        <f>SUM(H10:H34)</f>
        <v>2785647590</v>
      </c>
      <c r="J36" s="48">
        <f>SUM(J10:J34)</f>
        <v>-670990363</v>
      </c>
      <c r="L36" s="50">
        <f>SUM(L10:L34)</f>
        <v>0</v>
      </c>
      <c r="N36" s="48">
        <f>SUM(N10:N34)</f>
        <v>7876889764</v>
      </c>
      <c r="P36" s="48">
        <f>SUM(P10:P34)</f>
        <v>-430108911</v>
      </c>
      <c r="R36" s="48">
        <f>SUM(R10:R34)</f>
        <v>12204147235</v>
      </c>
      <c r="T36" s="48">
        <f>SUM(T10:T34)</f>
        <v>19650928088</v>
      </c>
      <c r="V36" s="96">
        <f>SUM(V10:V34)</f>
        <v>0.25310000000000005</v>
      </c>
    </row>
    <row r="37" spans="2:22" ht="21.75" thickTop="1" x14ac:dyDescent="0.55000000000000004"/>
    <row r="38" spans="2:22" ht="30" x14ac:dyDescent="0.75">
      <c r="L38" s="60">
        <v>10</v>
      </c>
    </row>
  </sheetData>
  <sortState xmlns:xlrd2="http://schemas.microsoft.com/office/spreadsheetml/2017/richdata2" ref="B10:V34">
    <sortCondition descending="1" ref="T10:T34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6"/>
  <sheetViews>
    <sheetView rightToLeft="1" view="pageBreakPreview" topLeftCell="A3" zoomScale="60" zoomScaleNormal="55" workbookViewId="0">
      <selection activeCell="T24" sqref="T2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6" t="s">
        <v>130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2:28" ht="30" x14ac:dyDescent="0.55000000000000004">
      <c r="B3" s="136" t="s">
        <v>52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2:28" ht="30" x14ac:dyDescent="0.55000000000000004">
      <c r="B4" s="136" t="s">
        <v>262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28" ht="67.5" customHeight="1" x14ac:dyDescent="0.55000000000000004"/>
    <row r="6" spans="2:28" ht="30" x14ac:dyDescent="0.55000000000000004">
      <c r="B6" s="153" t="s">
        <v>124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4" t="s">
        <v>1</v>
      </c>
      <c r="D7" s="171" t="s">
        <v>62</v>
      </c>
      <c r="E7" s="171" t="s">
        <v>62</v>
      </c>
      <c r="F7" s="171" t="s">
        <v>62</v>
      </c>
      <c r="G7" s="171" t="s">
        <v>62</v>
      </c>
      <c r="H7" s="171" t="s">
        <v>62</v>
      </c>
      <c r="J7" s="171" t="s">
        <v>54</v>
      </c>
      <c r="K7" s="171" t="s">
        <v>54</v>
      </c>
      <c r="L7" s="171" t="s">
        <v>54</v>
      </c>
      <c r="M7" s="171" t="s">
        <v>54</v>
      </c>
      <c r="N7" s="171" t="s">
        <v>54</v>
      </c>
      <c r="P7" s="171" t="s">
        <v>55</v>
      </c>
      <c r="Q7" s="171" t="s">
        <v>55</v>
      </c>
      <c r="R7" s="171" t="s">
        <v>55</v>
      </c>
      <c r="S7" s="171" t="s">
        <v>55</v>
      </c>
      <c r="T7" s="171" t="s">
        <v>55</v>
      </c>
    </row>
    <row r="8" spans="2:28" s="40" customFormat="1" ht="63.75" customHeight="1" x14ac:dyDescent="0.6">
      <c r="B8" s="174" t="s">
        <v>1</v>
      </c>
      <c r="D8" s="173" t="s">
        <v>63</v>
      </c>
      <c r="E8" s="61"/>
      <c r="F8" s="173" t="s">
        <v>64</v>
      </c>
      <c r="G8" s="61"/>
      <c r="H8" s="173" t="s">
        <v>65</v>
      </c>
      <c r="J8" s="173" t="s">
        <v>66</v>
      </c>
      <c r="K8" s="61"/>
      <c r="L8" s="173" t="s">
        <v>59</v>
      </c>
      <c r="M8" s="61"/>
      <c r="N8" s="173" t="s">
        <v>67</v>
      </c>
      <c r="P8" s="173" t="s">
        <v>66</v>
      </c>
      <c r="Q8" s="61"/>
      <c r="R8" s="173" t="s">
        <v>59</v>
      </c>
      <c r="S8" s="61"/>
      <c r="T8" s="173" t="s">
        <v>67</v>
      </c>
    </row>
    <row r="9" spans="2:28" s="40" customFormat="1" ht="24" x14ac:dyDescent="0.6">
      <c r="B9" s="108" t="s">
        <v>15</v>
      </c>
      <c r="C9" s="109"/>
      <c r="D9" s="107" t="s">
        <v>177</v>
      </c>
      <c r="E9" s="110"/>
      <c r="F9" s="124">
        <v>366000</v>
      </c>
      <c r="G9" s="125"/>
      <c r="H9" s="124">
        <v>5055</v>
      </c>
      <c r="I9" s="126"/>
      <c r="J9" s="124">
        <v>0</v>
      </c>
      <c r="K9" s="126"/>
      <c r="L9" s="124">
        <v>0</v>
      </c>
      <c r="M9" s="126"/>
      <c r="N9" s="124">
        <v>0</v>
      </c>
      <c r="O9" s="126"/>
      <c r="P9" s="124">
        <v>1850130000</v>
      </c>
      <c r="Q9" s="126"/>
      <c r="R9" s="124">
        <v>0</v>
      </c>
      <c r="S9" s="126"/>
      <c r="T9" s="124">
        <v>1850130000</v>
      </c>
    </row>
    <row r="10" spans="2:28" s="40" customFormat="1" ht="24" x14ac:dyDescent="0.6">
      <c r="B10" s="108" t="s">
        <v>17</v>
      </c>
      <c r="C10" s="109"/>
      <c r="D10" s="108" t="s">
        <v>216</v>
      </c>
      <c r="E10" s="109"/>
      <c r="F10" s="127">
        <v>1026279</v>
      </c>
      <c r="G10" s="128"/>
      <c r="H10" s="127">
        <v>1700</v>
      </c>
      <c r="I10" s="128"/>
      <c r="J10" s="127">
        <v>0</v>
      </c>
      <c r="K10" s="128"/>
      <c r="L10" s="127">
        <v>0</v>
      </c>
      <c r="M10" s="128"/>
      <c r="N10" s="127">
        <v>0</v>
      </c>
      <c r="O10" s="128"/>
      <c r="P10" s="127">
        <v>1744674300</v>
      </c>
      <c r="Q10" s="128"/>
      <c r="R10" s="127">
        <v>0</v>
      </c>
      <c r="S10" s="128"/>
      <c r="T10" s="127">
        <v>1744674300</v>
      </c>
    </row>
    <row r="11" spans="2:28" s="40" customFormat="1" ht="24" x14ac:dyDescent="0.6">
      <c r="B11" s="108" t="s">
        <v>179</v>
      </c>
      <c r="C11" s="109"/>
      <c r="D11" s="108" t="s">
        <v>211</v>
      </c>
      <c r="E11" s="109"/>
      <c r="F11" s="127">
        <v>108000</v>
      </c>
      <c r="G11" s="128"/>
      <c r="H11" s="127">
        <v>7650</v>
      </c>
      <c r="I11" s="128"/>
      <c r="J11" s="127">
        <v>0</v>
      </c>
      <c r="K11" s="128"/>
      <c r="L11" s="127">
        <v>0</v>
      </c>
      <c r="M11" s="128"/>
      <c r="N11" s="127">
        <v>0</v>
      </c>
      <c r="O11" s="128"/>
      <c r="P11" s="127">
        <v>826200000</v>
      </c>
      <c r="Q11" s="128"/>
      <c r="R11" s="127">
        <v>0</v>
      </c>
      <c r="S11" s="128"/>
      <c r="T11" s="127">
        <v>826200000</v>
      </c>
    </row>
    <row r="12" spans="2:28" s="40" customFormat="1" ht="24" x14ac:dyDescent="0.6">
      <c r="B12" s="108" t="s">
        <v>165</v>
      </c>
      <c r="C12" s="109"/>
      <c r="D12" s="108" t="s">
        <v>196</v>
      </c>
      <c r="E12" s="109"/>
      <c r="F12" s="127">
        <v>1083000</v>
      </c>
      <c r="G12" s="128"/>
      <c r="H12" s="127">
        <v>672</v>
      </c>
      <c r="I12" s="128"/>
      <c r="J12" s="127">
        <v>0</v>
      </c>
      <c r="K12" s="128"/>
      <c r="L12" s="127">
        <v>0</v>
      </c>
      <c r="M12" s="128"/>
      <c r="N12" s="127">
        <v>0</v>
      </c>
      <c r="O12" s="128"/>
      <c r="P12" s="127">
        <v>727776000</v>
      </c>
      <c r="Q12" s="128"/>
      <c r="R12" s="127">
        <v>0</v>
      </c>
      <c r="S12" s="128"/>
      <c r="T12" s="127">
        <v>727776000</v>
      </c>
    </row>
    <row r="13" spans="2:28" s="40" customFormat="1" ht="24" x14ac:dyDescent="0.6">
      <c r="B13" s="108" t="s">
        <v>184</v>
      </c>
      <c r="C13" s="109"/>
      <c r="D13" s="108" t="s">
        <v>210</v>
      </c>
      <c r="E13" s="109"/>
      <c r="F13" s="127">
        <v>106000</v>
      </c>
      <c r="G13" s="128"/>
      <c r="H13" s="127">
        <v>5700</v>
      </c>
      <c r="I13" s="128"/>
      <c r="J13" s="127">
        <v>0</v>
      </c>
      <c r="K13" s="128"/>
      <c r="L13" s="127">
        <v>0</v>
      </c>
      <c r="M13" s="128"/>
      <c r="N13" s="127">
        <v>0</v>
      </c>
      <c r="O13" s="128"/>
      <c r="P13" s="127">
        <v>604200000</v>
      </c>
      <c r="Q13" s="128"/>
      <c r="R13" s="127">
        <v>0</v>
      </c>
      <c r="S13" s="128"/>
      <c r="T13" s="127">
        <v>604200000</v>
      </c>
    </row>
    <row r="14" spans="2:28" s="40" customFormat="1" ht="24" x14ac:dyDescent="0.6">
      <c r="B14" s="108" t="s">
        <v>14</v>
      </c>
      <c r="C14" s="109"/>
      <c r="D14" s="108" t="s">
        <v>217</v>
      </c>
      <c r="E14" s="109"/>
      <c r="F14" s="127">
        <v>248500</v>
      </c>
      <c r="G14" s="128"/>
      <c r="H14" s="127">
        <v>2150</v>
      </c>
      <c r="I14" s="128"/>
      <c r="J14" s="127">
        <v>0</v>
      </c>
      <c r="K14" s="128"/>
      <c r="L14" s="127">
        <v>0</v>
      </c>
      <c r="M14" s="128"/>
      <c r="N14" s="127">
        <v>0</v>
      </c>
      <c r="O14" s="128"/>
      <c r="P14" s="127">
        <v>534275000</v>
      </c>
      <c r="Q14" s="128"/>
      <c r="R14" s="127">
        <v>0</v>
      </c>
      <c r="S14" s="128"/>
      <c r="T14" s="127">
        <v>534275000</v>
      </c>
    </row>
    <row r="15" spans="2:28" s="40" customFormat="1" ht="24" x14ac:dyDescent="0.6">
      <c r="B15" s="108" t="s">
        <v>161</v>
      </c>
      <c r="C15" s="109"/>
      <c r="D15" s="108" t="s">
        <v>209</v>
      </c>
      <c r="E15" s="109"/>
      <c r="F15" s="127">
        <v>100000</v>
      </c>
      <c r="G15" s="128"/>
      <c r="H15" s="127">
        <v>5300</v>
      </c>
      <c r="I15" s="128"/>
      <c r="J15" s="127">
        <v>0</v>
      </c>
      <c r="K15" s="128"/>
      <c r="L15" s="127">
        <v>0</v>
      </c>
      <c r="M15" s="128"/>
      <c r="N15" s="127">
        <v>0</v>
      </c>
      <c r="O15" s="128"/>
      <c r="P15" s="127">
        <v>530000000</v>
      </c>
      <c r="Q15" s="128"/>
      <c r="R15" s="127">
        <v>7162162</v>
      </c>
      <c r="S15" s="128"/>
      <c r="T15" s="127">
        <v>522837838</v>
      </c>
    </row>
    <row r="16" spans="2:28" s="40" customFormat="1" ht="24" x14ac:dyDescent="0.6">
      <c r="B16" s="108" t="s">
        <v>16</v>
      </c>
      <c r="C16" s="109"/>
      <c r="D16" s="108" t="s">
        <v>176</v>
      </c>
      <c r="E16" s="109"/>
      <c r="F16" s="127">
        <v>200000</v>
      </c>
      <c r="G16" s="128"/>
      <c r="H16" s="127">
        <v>2180</v>
      </c>
      <c r="I16" s="128"/>
      <c r="J16" s="127">
        <v>0</v>
      </c>
      <c r="K16" s="128"/>
      <c r="L16" s="127">
        <v>0</v>
      </c>
      <c r="M16" s="128"/>
      <c r="N16" s="127">
        <v>0</v>
      </c>
      <c r="O16" s="128"/>
      <c r="P16" s="127">
        <v>436000000</v>
      </c>
      <c r="Q16" s="128"/>
      <c r="R16" s="127">
        <v>0</v>
      </c>
      <c r="S16" s="128"/>
      <c r="T16" s="127">
        <v>436000000</v>
      </c>
    </row>
    <row r="17" spans="2:20" s="40" customFormat="1" ht="24" x14ac:dyDescent="0.6">
      <c r="B17" s="108" t="s">
        <v>18</v>
      </c>
      <c r="C17" s="109"/>
      <c r="D17" s="108" t="s">
        <v>208</v>
      </c>
      <c r="E17" s="109"/>
      <c r="F17" s="127">
        <v>235700</v>
      </c>
      <c r="G17" s="128"/>
      <c r="H17" s="127">
        <v>1240</v>
      </c>
      <c r="I17" s="128"/>
      <c r="J17" s="127">
        <v>0</v>
      </c>
      <c r="K17" s="128"/>
      <c r="L17" s="127">
        <v>0</v>
      </c>
      <c r="M17" s="128"/>
      <c r="N17" s="127">
        <v>0</v>
      </c>
      <c r="O17" s="128"/>
      <c r="P17" s="127">
        <v>292268000</v>
      </c>
      <c r="Q17" s="128"/>
      <c r="R17" s="127">
        <v>0</v>
      </c>
      <c r="S17" s="128"/>
      <c r="T17" s="127">
        <v>292268000</v>
      </c>
    </row>
    <row r="18" spans="2:20" s="40" customFormat="1" ht="24" x14ac:dyDescent="0.6">
      <c r="B18" s="108" t="s">
        <v>181</v>
      </c>
      <c r="C18" s="109"/>
      <c r="D18" s="108" t="s">
        <v>207</v>
      </c>
      <c r="E18" s="109"/>
      <c r="F18" s="127">
        <v>333000</v>
      </c>
      <c r="G18" s="128"/>
      <c r="H18" s="127">
        <v>700</v>
      </c>
      <c r="I18" s="128"/>
      <c r="J18" s="127">
        <v>0</v>
      </c>
      <c r="K18" s="128"/>
      <c r="L18" s="127">
        <v>0</v>
      </c>
      <c r="M18" s="128"/>
      <c r="N18" s="127">
        <v>0</v>
      </c>
      <c r="O18" s="128"/>
      <c r="P18" s="127">
        <v>233100000</v>
      </c>
      <c r="Q18" s="128"/>
      <c r="R18" s="127">
        <v>0</v>
      </c>
      <c r="S18" s="128"/>
      <c r="T18" s="127">
        <v>233100000</v>
      </c>
    </row>
    <row r="19" spans="2:20" s="40" customFormat="1" ht="24" x14ac:dyDescent="0.6">
      <c r="B19" s="108" t="s">
        <v>180</v>
      </c>
      <c r="C19" s="109"/>
      <c r="D19" s="108" t="s">
        <v>203</v>
      </c>
      <c r="E19" s="109"/>
      <c r="F19" s="127">
        <v>146000</v>
      </c>
      <c r="G19" s="128"/>
      <c r="H19" s="127">
        <v>450</v>
      </c>
      <c r="I19" s="128"/>
      <c r="J19" s="127">
        <v>0</v>
      </c>
      <c r="K19" s="128"/>
      <c r="L19" s="127">
        <v>0</v>
      </c>
      <c r="M19" s="128"/>
      <c r="N19" s="127">
        <v>0</v>
      </c>
      <c r="O19" s="128"/>
      <c r="P19" s="127">
        <v>65700000</v>
      </c>
      <c r="Q19" s="128"/>
      <c r="R19" s="127">
        <v>0</v>
      </c>
      <c r="S19" s="128"/>
      <c r="T19" s="127">
        <v>65700000</v>
      </c>
    </row>
    <row r="20" spans="2:20" s="40" customFormat="1" ht="24" x14ac:dyDescent="0.6">
      <c r="B20" s="108" t="s">
        <v>197</v>
      </c>
      <c r="C20" s="109"/>
      <c r="D20" s="108" t="s">
        <v>212</v>
      </c>
      <c r="E20" s="109"/>
      <c r="F20" s="127">
        <v>267000</v>
      </c>
      <c r="G20" s="128"/>
      <c r="H20" s="127">
        <v>80</v>
      </c>
      <c r="I20" s="128"/>
      <c r="J20" s="127">
        <v>0</v>
      </c>
      <c r="K20" s="128"/>
      <c r="L20" s="127">
        <v>0</v>
      </c>
      <c r="M20" s="128"/>
      <c r="N20" s="127">
        <v>0</v>
      </c>
      <c r="O20" s="128"/>
      <c r="P20" s="127">
        <v>21360000</v>
      </c>
      <c r="Q20" s="128"/>
      <c r="R20" s="127">
        <v>0</v>
      </c>
      <c r="S20" s="128"/>
      <c r="T20" s="127">
        <v>21360000</v>
      </c>
    </row>
    <row r="21" spans="2:20" s="40" customFormat="1" ht="24" x14ac:dyDescent="0.6">
      <c r="B21" s="108" t="s">
        <v>182</v>
      </c>
      <c r="C21" s="109"/>
      <c r="D21" s="108" t="s">
        <v>225</v>
      </c>
      <c r="E21" s="109"/>
      <c r="F21" s="127">
        <v>53804</v>
      </c>
      <c r="G21" s="128"/>
      <c r="H21" s="127">
        <v>350</v>
      </c>
      <c r="I21" s="128"/>
      <c r="J21" s="127">
        <v>0</v>
      </c>
      <c r="K21" s="128"/>
      <c r="L21" s="127">
        <v>0</v>
      </c>
      <c r="M21" s="128"/>
      <c r="N21" s="127">
        <v>0</v>
      </c>
      <c r="O21" s="128"/>
      <c r="P21" s="127">
        <v>18831400</v>
      </c>
      <c r="Q21" s="128"/>
      <c r="R21" s="127">
        <v>707574</v>
      </c>
      <c r="S21" s="128"/>
      <c r="T21" s="127">
        <v>18123826</v>
      </c>
    </row>
    <row r="22" spans="2:20" s="40" customFormat="1" ht="24" x14ac:dyDescent="0.6">
      <c r="B22" s="108" t="s">
        <v>13</v>
      </c>
      <c r="C22" s="109"/>
      <c r="D22" s="108" t="s">
        <v>207</v>
      </c>
      <c r="E22" s="109"/>
      <c r="F22" s="127">
        <v>612</v>
      </c>
      <c r="G22" s="128"/>
      <c r="H22" s="127">
        <v>400</v>
      </c>
      <c r="I22" s="128"/>
      <c r="J22" s="127">
        <v>0</v>
      </c>
      <c r="K22" s="128"/>
      <c r="L22" s="127">
        <v>0</v>
      </c>
      <c r="M22" s="128"/>
      <c r="N22" s="127">
        <v>0</v>
      </c>
      <c r="O22" s="128"/>
      <c r="P22" s="127">
        <v>244800</v>
      </c>
      <c r="Q22" s="128"/>
      <c r="R22" s="127">
        <v>0</v>
      </c>
      <c r="S22" s="128"/>
      <c r="T22" s="127">
        <v>244800</v>
      </c>
    </row>
    <row r="23" spans="2:20" s="40" customFormat="1" ht="24" x14ac:dyDescent="0.6">
      <c r="B23" s="108"/>
      <c r="C23" s="109"/>
      <c r="D23" s="108"/>
      <c r="E23" s="109"/>
      <c r="F23" s="108"/>
      <c r="G23" s="109"/>
      <c r="H23" s="108"/>
      <c r="I23" s="109"/>
      <c r="J23" s="108"/>
      <c r="K23" s="109"/>
      <c r="L23" s="108"/>
      <c r="M23" s="109"/>
      <c r="N23" s="108"/>
      <c r="O23" s="109"/>
      <c r="P23" s="108"/>
      <c r="Q23" s="109"/>
      <c r="R23" s="108"/>
      <c r="S23" s="109"/>
      <c r="T23" s="108"/>
    </row>
    <row r="24" spans="2:20" ht="21.75" thickBot="1" x14ac:dyDescent="0.6">
      <c r="B24" s="172" t="s">
        <v>89</v>
      </c>
      <c r="C24" s="172"/>
      <c r="D24" s="172"/>
      <c r="E24" s="172"/>
      <c r="F24" s="172"/>
      <c r="G24" s="172"/>
      <c r="H24" s="172"/>
      <c r="I24" s="101"/>
      <c r="J24" s="100">
        <f>SUM(J9:J23)</f>
        <v>0</v>
      </c>
      <c r="K24" s="101"/>
      <c r="L24" s="100">
        <f>SUM(L9:L23)</f>
        <v>0</v>
      </c>
      <c r="M24" s="101"/>
      <c r="N24" s="100">
        <f>SUM(N9:N23)</f>
        <v>0</v>
      </c>
      <c r="O24" s="101"/>
      <c r="P24" s="100">
        <f>SUM(P9:P23)</f>
        <v>7884759500</v>
      </c>
      <c r="Q24" s="101"/>
      <c r="R24" s="100">
        <f>SUM(R9:R23)</f>
        <v>7869736</v>
      </c>
      <c r="S24" s="101"/>
      <c r="T24" s="100">
        <f>SUM(T9:T23)</f>
        <v>7876889764</v>
      </c>
    </row>
    <row r="25" spans="2:20" ht="21.75" thickTop="1" x14ac:dyDescent="0.55000000000000004"/>
    <row r="26" spans="2:20" ht="30" x14ac:dyDescent="0.75">
      <c r="J26" s="55">
        <v>11</v>
      </c>
    </row>
  </sheetData>
  <sortState xmlns:xlrd2="http://schemas.microsoft.com/office/spreadsheetml/2017/richdata2" ref="B9:T22">
    <sortCondition ref="N9:N22"/>
  </sortState>
  <mergeCells count="18">
    <mergeCell ref="B24:H24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1"/>
  <sheetViews>
    <sheetView rightToLeft="1" view="pageBreakPreview" topLeftCell="C12" zoomScale="70" zoomScaleNormal="70" zoomScaleSheetLayoutView="70" workbookViewId="0">
      <selection activeCell="H11" sqref="H11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38" t="s">
        <v>130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2:28" ht="30" x14ac:dyDescent="0.55000000000000004">
      <c r="B3" s="138" t="s">
        <v>52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</row>
    <row r="4" spans="2:28" ht="30" x14ac:dyDescent="0.55000000000000004">
      <c r="B4" s="138" t="s">
        <v>262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5" spans="2:28" ht="61.5" customHeight="1" x14ac:dyDescent="0.55000000000000004"/>
    <row r="6" spans="2:28" s="2" customFormat="1" ht="30" x14ac:dyDescent="0.55000000000000004">
      <c r="B6" s="14" t="s">
        <v>125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37" t="s">
        <v>1</v>
      </c>
      <c r="D8" s="138" t="s">
        <v>54</v>
      </c>
      <c r="E8" s="138" t="s">
        <v>54</v>
      </c>
      <c r="F8" s="138" t="s">
        <v>54</v>
      </c>
      <c r="G8" s="138" t="s">
        <v>54</v>
      </c>
      <c r="H8" s="138" t="s">
        <v>54</v>
      </c>
      <c r="I8" s="138" t="s">
        <v>54</v>
      </c>
      <c r="J8" s="138" t="s">
        <v>54</v>
      </c>
      <c r="L8" s="138" t="s">
        <v>55</v>
      </c>
      <c r="M8" s="138" t="s">
        <v>55</v>
      </c>
      <c r="N8" s="138" t="s">
        <v>55</v>
      </c>
      <c r="O8" s="138" t="s">
        <v>55</v>
      </c>
      <c r="P8" s="138" t="s">
        <v>55</v>
      </c>
      <c r="Q8" s="138" t="s">
        <v>55</v>
      </c>
      <c r="R8" s="138" t="s">
        <v>55</v>
      </c>
    </row>
    <row r="9" spans="2:28" ht="57" customHeight="1" x14ac:dyDescent="0.65">
      <c r="B9" s="137" t="s">
        <v>1</v>
      </c>
      <c r="D9" s="141" t="s">
        <v>5</v>
      </c>
      <c r="E9" s="53"/>
      <c r="F9" s="141" t="s">
        <v>69</v>
      </c>
      <c r="G9" s="53"/>
      <c r="H9" s="141" t="s">
        <v>70</v>
      </c>
      <c r="I9" s="53"/>
      <c r="J9" s="141" t="s">
        <v>71</v>
      </c>
      <c r="K9" s="39"/>
      <c r="L9" s="141" t="s">
        <v>5</v>
      </c>
      <c r="M9" s="53"/>
      <c r="N9" s="141" t="s">
        <v>69</v>
      </c>
      <c r="O9" s="53"/>
      <c r="P9" s="141" t="s">
        <v>70</v>
      </c>
      <c r="Q9" s="53"/>
      <c r="R9" s="173" t="s">
        <v>71</v>
      </c>
    </row>
    <row r="10" spans="2:28" ht="21.75" customHeight="1" x14ac:dyDescent="0.55000000000000004">
      <c r="B10" s="129" t="s">
        <v>236</v>
      </c>
      <c r="D10" s="97">
        <v>79200</v>
      </c>
      <c r="E10" s="6"/>
      <c r="F10" s="97">
        <v>44493622069</v>
      </c>
      <c r="G10" s="6"/>
      <c r="H10" s="97">
        <v>43551459867</v>
      </c>
      <c r="I10" s="6"/>
      <c r="J10" s="97">
        <v>942162202</v>
      </c>
      <c r="K10" s="6"/>
      <c r="L10" s="97">
        <v>79200</v>
      </c>
      <c r="M10" s="6"/>
      <c r="N10" s="97">
        <v>44493622069</v>
      </c>
      <c r="O10" s="6"/>
      <c r="P10" s="97">
        <v>43838445720</v>
      </c>
      <c r="Q10" s="6"/>
      <c r="R10" s="97">
        <v>655176349</v>
      </c>
    </row>
    <row r="11" spans="2:28" ht="21.75" customHeight="1" x14ac:dyDescent="0.55000000000000004">
      <c r="B11" s="30" t="s">
        <v>185</v>
      </c>
      <c r="D11" s="98">
        <v>41100</v>
      </c>
      <c r="E11" s="6"/>
      <c r="F11" s="98">
        <v>40024144308</v>
      </c>
      <c r="G11" s="6"/>
      <c r="H11" s="98">
        <v>37394221068</v>
      </c>
      <c r="I11" s="6"/>
      <c r="J11" s="98">
        <v>2629923240</v>
      </c>
      <c r="K11" s="6"/>
      <c r="L11" s="98">
        <v>41100</v>
      </c>
      <c r="M11" s="6"/>
      <c r="N11" s="98">
        <v>40024144308</v>
      </c>
      <c r="O11" s="6"/>
      <c r="P11" s="98">
        <v>39157484211</v>
      </c>
      <c r="Q11" s="6"/>
      <c r="R11" s="98">
        <v>866660097</v>
      </c>
    </row>
    <row r="12" spans="2:28" ht="21.75" customHeight="1" x14ac:dyDescent="0.55000000000000004">
      <c r="B12" s="30" t="s">
        <v>226</v>
      </c>
      <c r="D12" s="98">
        <v>478950</v>
      </c>
      <c r="E12" s="6"/>
      <c r="F12" s="98">
        <v>15020962808</v>
      </c>
      <c r="G12" s="6"/>
      <c r="H12" s="98">
        <v>15397883923</v>
      </c>
      <c r="I12" s="6"/>
      <c r="J12" s="98">
        <v>-376921114</v>
      </c>
      <c r="K12" s="6"/>
      <c r="L12" s="98">
        <v>478950</v>
      </c>
      <c r="M12" s="6"/>
      <c r="N12" s="98">
        <v>15020962808</v>
      </c>
      <c r="O12" s="6"/>
      <c r="P12" s="98">
        <v>13412516540</v>
      </c>
      <c r="Q12" s="6"/>
      <c r="R12" s="98">
        <v>1608446268</v>
      </c>
    </row>
    <row r="13" spans="2:28" ht="21.75" customHeight="1" x14ac:dyDescent="0.55000000000000004">
      <c r="B13" s="30" t="s">
        <v>233</v>
      </c>
      <c r="D13" s="98">
        <v>492000</v>
      </c>
      <c r="E13" s="6"/>
      <c r="F13" s="98">
        <v>13095897010</v>
      </c>
      <c r="G13" s="6"/>
      <c r="H13" s="98">
        <v>13417146644</v>
      </c>
      <c r="I13" s="6"/>
      <c r="J13" s="98">
        <v>-321249633</v>
      </c>
      <c r="K13" s="6"/>
      <c r="L13" s="98">
        <v>492000</v>
      </c>
      <c r="M13" s="6"/>
      <c r="N13" s="98">
        <v>13095897010</v>
      </c>
      <c r="O13" s="6"/>
      <c r="P13" s="98">
        <v>13673342336</v>
      </c>
      <c r="Q13" s="6"/>
      <c r="R13" s="98">
        <v>-577445325</v>
      </c>
    </row>
    <row r="14" spans="2:28" ht="21.75" customHeight="1" x14ac:dyDescent="0.55000000000000004">
      <c r="B14" s="30" t="s">
        <v>239</v>
      </c>
      <c r="D14" s="98">
        <v>19500</v>
      </c>
      <c r="E14" s="6"/>
      <c r="F14" s="98">
        <v>10475450980</v>
      </c>
      <c r="G14" s="6"/>
      <c r="H14" s="98">
        <v>10235644453</v>
      </c>
      <c r="I14" s="6"/>
      <c r="J14" s="98">
        <v>239806527</v>
      </c>
      <c r="K14" s="6"/>
      <c r="L14" s="98">
        <v>19500</v>
      </c>
      <c r="M14" s="6"/>
      <c r="N14" s="98">
        <v>10475450980</v>
      </c>
      <c r="O14" s="6"/>
      <c r="P14" s="98">
        <v>10313919050</v>
      </c>
      <c r="Q14" s="6"/>
      <c r="R14" s="98">
        <v>161531930</v>
      </c>
    </row>
    <row r="15" spans="2:28" ht="21.75" customHeight="1" x14ac:dyDescent="0.55000000000000004">
      <c r="B15" s="30" t="s">
        <v>107</v>
      </c>
      <c r="D15" s="98">
        <v>15510</v>
      </c>
      <c r="E15" s="6"/>
      <c r="F15" s="98">
        <v>10337867421</v>
      </c>
      <c r="G15" s="6"/>
      <c r="H15" s="98">
        <v>10148024185</v>
      </c>
      <c r="I15" s="6"/>
      <c r="J15" s="98">
        <v>189843236</v>
      </c>
      <c r="K15" s="6"/>
      <c r="L15" s="98">
        <v>15510</v>
      </c>
      <c r="M15" s="6"/>
      <c r="N15" s="98">
        <v>10337867421</v>
      </c>
      <c r="O15" s="6"/>
      <c r="P15" s="98">
        <v>10002438169</v>
      </c>
      <c r="Q15" s="6"/>
      <c r="R15" s="98">
        <v>335429252</v>
      </c>
    </row>
    <row r="16" spans="2:28" ht="21.75" customHeight="1" x14ac:dyDescent="0.55000000000000004">
      <c r="B16" s="30" t="s">
        <v>104</v>
      </c>
      <c r="D16" s="98">
        <v>14491</v>
      </c>
      <c r="E16" s="6"/>
      <c r="F16" s="98">
        <v>10324704728</v>
      </c>
      <c r="G16" s="6"/>
      <c r="H16" s="98">
        <v>10022005232</v>
      </c>
      <c r="I16" s="6"/>
      <c r="J16" s="98">
        <v>302699496</v>
      </c>
      <c r="K16" s="6"/>
      <c r="L16" s="98">
        <v>14491</v>
      </c>
      <c r="M16" s="6"/>
      <c r="N16" s="98">
        <v>10324704728</v>
      </c>
      <c r="O16" s="6"/>
      <c r="P16" s="98">
        <v>9271630336</v>
      </c>
      <c r="Q16" s="6"/>
      <c r="R16" s="98">
        <v>1053074392</v>
      </c>
    </row>
    <row r="17" spans="2:52" ht="21.75" customHeight="1" x14ac:dyDescent="0.55000000000000004">
      <c r="B17" s="30" t="s">
        <v>110</v>
      </c>
      <c r="D17" s="98">
        <v>8000</v>
      </c>
      <c r="E17" s="6"/>
      <c r="F17" s="98">
        <v>7918564500</v>
      </c>
      <c r="G17" s="6"/>
      <c r="H17" s="98">
        <v>7198695000</v>
      </c>
      <c r="I17" s="6"/>
      <c r="J17" s="98">
        <v>719869500</v>
      </c>
      <c r="K17" s="6"/>
      <c r="L17" s="98">
        <v>8000</v>
      </c>
      <c r="M17" s="6"/>
      <c r="N17" s="98">
        <v>7918564500</v>
      </c>
      <c r="O17" s="6"/>
      <c r="P17" s="98">
        <v>7750594945</v>
      </c>
      <c r="Q17" s="6"/>
      <c r="R17" s="98">
        <v>167969555</v>
      </c>
    </row>
    <row r="18" spans="2:52" ht="21.75" customHeight="1" x14ac:dyDescent="0.55000000000000004">
      <c r="B18" s="30" t="s">
        <v>198</v>
      </c>
      <c r="D18" s="98">
        <v>7200</v>
      </c>
      <c r="E18" s="6"/>
      <c r="F18" s="98">
        <v>6909811369</v>
      </c>
      <c r="G18" s="6"/>
      <c r="H18" s="98">
        <v>6707887974</v>
      </c>
      <c r="I18" s="6"/>
      <c r="J18" s="98">
        <v>201923395</v>
      </c>
      <c r="K18" s="6"/>
      <c r="L18" s="98">
        <v>7200</v>
      </c>
      <c r="M18" s="6"/>
      <c r="N18" s="98">
        <v>6909811369</v>
      </c>
      <c r="O18" s="6"/>
      <c r="P18" s="98">
        <v>6772827352</v>
      </c>
      <c r="Q18" s="6"/>
      <c r="R18" s="98">
        <v>136984017</v>
      </c>
    </row>
    <row r="19" spans="2:52" ht="21.75" customHeight="1" x14ac:dyDescent="0.55000000000000004">
      <c r="B19" s="30" t="s">
        <v>18</v>
      </c>
      <c r="D19" s="98">
        <v>235700</v>
      </c>
      <c r="E19" s="6"/>
      <c r="F19" s="98">
        <v>6251059567</v>
      </c>
      <c r="G19" s="6"/>
      <c r="H19" s="98">
        <v>7942688131</v>
      </c>
      <c r="I19" s="6"/>
      <c r="J19" s="98">
        <v>-1691628563</v>
      </c>
      <c r="K19" s="6"/>
      <c r="L19" s="98">
        <v>235700</v>
      </c>
      <c r="M19" s="6"/>
      <c r="N19" s="98">
        <v>6251059567</v>
      </c>
      <c r="O19" s="6"/>
      <c r="P19" s="98">
        <v>6712625810</v>
      </c>
      <c r="Q19" s="6"/>
      <c r="R19" s="98">
        <v>-461566242</v>
      </c>
    </row>
    <row r="20" spans="2:52" ht="21.75" customHeight="1" x14ac:dyDescent="0.55000000000000004">
      <c r="B20" s="30" t="s">
        <v>184</v>
      </c>
      <c r="D20" s="98">
        <v>106000</v>
      </c>
      <c r="E20" s="6"/>
      <c r="F20" s="98">
        <v>5624613234</v>
      </c>
      <c r="G20" s="6"/>
      <c r="H20" s="98">
        <v>6578205399</v>
      </c>
      <c r="I20" s="6"/>
      <c r="J20" s="98">
        <v>-953592165</v>
      </c>
      <c r="K20" s="6"/>
      <c r="L20" s="98">
        <v>106000</v>
      </c>
      <c r="M20" s="6"/>
      <c r="N20" s="98">
        <v>5624613234</v>
      </c>
      <c r="O20" s="6"/>
      <c r="P20" s="98">
        <v>7055541458</v>
      </c>
      <c r="Q20" s="6"/>
      <c r="R20" s="98">
        <v>-1430928224</v>
      </c>
    </row>
    <row r="21" spans="2:52" ht="21.75" customHeight="1" x14ac:dyDescent="0.55000000000000004">
      <c r="B21" s="30" t="s">
        <v>234</v>
      </c>
      <c r="D21" s="98">
        <v>574276</v>
      </c>
      <c r="E21" s="6"/>
      <c r="F21" s="98">
        <v>5314697828</v>
      </c>
      <c r="G21" s="6"/>
      <c r="H21" s="98">
        <v>4929559109</v>
      </c>
      <c r="I21" s="6"/>
      <c r="J21" s="98">
        <v>385138719</v>
      </c>
      <c r="K21" s="6"/>
      <c r="L21" s="98">
        <v>574276</v>
      </c>
      <c r="M21" s="6"/>
      <c r="N21" s="98">
        <v>5314697828</v>
      </c>
      <c r="O21" s="6"/>
      <c r="P21" s="98">
        <v>4929559109</v>
      </c>
      <c r="Q21" s="6"/>
      <c r="R21" s="98">
        <v>385138719</v>
      </c>
    </row>
    <row r="22" spans="2:52" ht="21.75" customHeight="1" x14ac:dyDescent="0.55000000000000004">
      <c r="B22" s="30" t="s">
        <v>17</v>
      </c>
      <c r="D22" s="98">
        <v>750000</v>
      </c>
      <c r="E22" s="6"/>
      <c r="F22" s="98">
        <v>4786350750</v>
      </c>
      <c r="G22" s="6"/>
      <c r="H22" s="98">
        <v>4558961812</v>
      </c>
      <c r="I22" s="6"/>
      <c r="J22" s="98">
        <v>227388938</v>
      </c>
      <c r="K22" s="6"/>
      <c r="L22" s="98">
        <v>750000</v>
      </c>
      <c r="M22" s="6"/>
      <c r="N22" s="98">
        <v>4786350750</v>
      </c>
      <c r="O22" s="6"/>
      <c r="P22" s="98">
        <v>4499671798</v>
      </c>
      <c r="Q22" s="6"/>
      <c r="R22" s="98">
        <v>286678952</v>
      </c>
    </row>
    <row r="23" spans="2:52" ht="21.75" customHeight="1" x14ac:dyDescent="0.55000000000000004">
      <c r="B23" s="30" t="s">
        <v>227</v>
      </c>
      <c r="D23" s="98">
        <v>520000</v>
      </c>
      <c r="E23" s="6"/>
      <c r="F23" s="98">
        <v>4404039120</v>
      </c>
      <c r="G23" s="6"/>
      <c r="H23" s="98">
        <v>4848578280</v>
      </c>
      <c r="I23" s="6"/>
      <c r="J23" s="98">
        <v>-444539160</v>
      </c>
      <c r="K23" s="6"/>
      <c r="L23" s="98">
        <v>520000</v>
      </c>
      <c r="M23" s="6"/>
      <c r="N23" s="98">
        <v>4404039120</v>
      </c>
      <c r="O23" s="6"/>
      <c r="P23" s="98">
        <v>4979116299</v>
      </c>
      <c r="Q23" s="6"/>
      <c r="R23" s="98">
        <v>-575077179</v>
      </c>
    </row>
    <row r="24" spans="2:52" ht="21.75" customHeight="1" x14ac:dyDescent="0.55000000000000004">
      <c r="B24" s="30" t="s">
        <v>242</v>
      </c>
      <c r="D24" s="98">
        <v>5000</v>
      </c>
      <c r="E24" s="6"/>
      <c r="F24" s="98">
        <v>4136845060</v>
      </c>
      <c r="G24" s="6"/>
      <c r="H24" s="98">
        <v>4066292850</v>
      </c>
      <c r="I24" s="6"/>
      <c r="J24" s="98">
        <v>70552210</v>
      </c>
      <c r="K24" s="6"/>
      <c r="L24" s="98">
        <v>5000</v>
      </c>
      <c r="M24" s="6"/>
      <c r="N24" s="98">
        <v>4136845060</v>
      </c>
      <c r="O24" s="6"/>
      <c r="P24" s="98">
        <v>4050724056</v>
      </c>
      <c r="Q24" s="6"/>
      <c r="R24" s="98">
        <v>86121004</v>
      </c>
    </row>
    <row r="25" spans="2:52" ht="21.75" customHeight="1" x14ac:dyDescent="0.55000000000000004">
      <c r="B25" s="30" t="s">
        <v>170</v>
      </c>
      <c r="D25" s="98">
        <v>4000</v>
      </c>
      <c r="E25" s="6"/>
      <c r="F25" s="98">
        <v>2473471602</v>
      </c>
      <c r="G25" s="6"/>
      <c r="H25" s="98">
        <v>2427219986</v>
      </c>
      <c r="I25" s="6"/>
      <c r="J25" s="98">
        <v>46251616</v>
      </c>
      <c r="K25" s="6"/>
      <c r="L25" s="98">
        <v>4000</v>
      </c>
      <c r="M25" s="6"/>
      <c r="N25" s="98">
        <v>2473471602</v>
      </c>
      <c r="O25" s="6"/>
      <c r="P25" s="98">
        <v>2420478632</v>
      </c>
      <c r="Q25" s="6"/>
      <c r="R25" s="98">
        <v>52992970</v>
      </c>
    </row>
    <row r="26" spans="2:52" ht="21.75" customHeight="1" x14ac:dyDescent="0.55000000000000004">
      <c r="B26" s="30" t="s">
        <v>179</v>
      </c>
      <c r="D26" s="98">
        <v>36434</v>
      </c>
      <c r="E26" s="6"/>
      <c r="F26" s="98">
        <v>2287117297</v>
      </c>
      <c r="G26" s="6"/>
      <c r="H26" s="98">
        <v>2216493723</v>
      </c>
      <c r="I26" s="6"/>
      <c r="J26" s="98">
        <v>70623574</v>
      </c>
      <c r="K26" s="6"/>
      <c r="L26" s="98">
        <v>36434</v>
      </c>
      <c r="M26" s="6"/>
      <c r="N26" s="98">
        <v>2287117297</v>
      </c>
      <c r="O26" s="6"/>
      <c r="P26" s="98">
        <v>2002747543</v>
      </c>
      <c r="Q26" s="6"/>
      <c r="R26" s="98">
        <v>284369754</v>
      </c>
    </row>
    <row r="27" spans="2:52" ht="21.75" customHeight="1" x14ac:dyDescent="0.55000000000000004">
      <c r="B27" s="30" t="s">
        <v>162</v>
      </c>
      <c r="D27" s="98">
        <v>2400</v>
      </c>
      <c r="E27" s="6"/>
      <c r="F27" s="98">
        <v>1504503259</v>
      </c>
      <c r="G27" s="6"/>
      <c r="H27" s="98">
        <v>1475156579</v>
      </c>
      <c r="I27" s="6"/>
      <c r="J27" s="98">
        <v>29346680</v>
      </c>
      <c r="K27" s="6"/>
      <c r="L27" s="98">
        <v>2400</v>
      </c>
      <c r="M27" s="6"/>
      <c r="N27" s="98">
        <v>1504503259</v>
      </c>
      <c r="O27" s="6"/>
      <c r="P27" s="98">
        <v>1473579035</v>
      </c>
      <c r="Q27" s="6"/>
      <c r="R27" s="98">
        <v>30924224</v>
      </c>
    </row>
    <row r="28" spans="2:52" ht="21.75" customHeight="1" x14ac:dyDescent="0.55000000000000004">
      <c r="B28" s="30" t="s">
        <v>181</v>
      </c>
      <c r="D28" s="98">
        <v>35157</v>
      </c>
      <c r="E28" s="6"/>
      <c r="F28" s="98">
        <v>939746768</v>
      </c>
      <c r="G28" s="6"/>
      <c r="H28" s="98">
        <v>994265360</v>
      </c>
      <c r="I28" s="6"/>
      <c r="J28" s="98">
        <v>-54518591</v>
      </c>
      <c r="K28" s="6"/>
      <c r="L28" s="98">
        <v>35157</v>
      </c>
      <c r="M28" s="6"/>
      <c r="N28" s="98">
        <v>939746768</v>
      </c>
      <c r="O28" s="6"/>
      <c r="P28" s="98">
        <v>633384023</v>
      </c>
      <c r="Q28" s="6"/>
      <c r="R28" s="98">
        <v>306362745</v>
      </c>
      <c r="AJ28" s="30"/>
      <c r="AL28" s="98"/>
      <c r="AM28" s="6"/>
      <c r="AN28" s="98"/>
      <c r="AO28" s="6"/>
      <c r="AP28" s="98"/>
      <c r="AQ28" s="6"/>
      <c r="AR28" s="98"/>
      <c r="AS28" s="6"/>
      <c r="AT28" s="98"/>
      <c r="AU28" s="6"/>
      <c r="AV28" s="98"/>
      <c r="AW28" s="6"/>
      <c r="AX28" s="98"/>
      <c r="AY28" s="6"/>
      <c r="AZ28" s="98"/>
    </row>
    <row r="29" spans="2:52" ht="21.75" customHeight="1" x14ac:dyDescent="0.55000000000000004">
      <c r="B29" s="30" t="s">
        <v>182</v>
      </c>
      <c r="D29" s="98">
        <v>80706</v>
      </c>
      <c r="E29" s="6"/>
      <c r="F29" s="98">
        <v>766958641</v>
      </c>
      <c r="G29" s="6"/>
      <c r="H29" s="98">
        <v>971534429</v>
      </c>
      <c r="I29" s="6"/>
      <c r="J29" s="98">
        <v>-204575787</v>
      </c>
      <c r="K29" s="6"/>
      <c r="L29" s="98">
        <v>80706</v>
      </c>
      <c r="M29" s="6"/>
      <c r="N29" s="98">
        <v>766958641</v>
      </c>
      <c r="O29" s="6"/>
      <c r="P29" s="98">
        <v>993552784</v>
      </c>
      <c r="Q29" s="6"/>
      <c r="R29" s="98">
        <v>-226594142</v>
      </c>
      <c r="AJ29" s="30"/>
      <c r="AL29" s="98"/>
      <c r="AM29" s="6"/>
      <c r="AN29" s="98"/>
      <c r="AO29" s="6"/>
      <c r="AP29" s="98"/>
      <c r="AQ29" s="6"/>
      <c r="AR29" s="98"/>
      <c r="AS29" s="6"/>
      <c r="AT29" s="98"/>
      <c r="AU29" s="6"/>
      <c r="AV29" s="98"/>
      <c r="AW29" s="6"/>
      <c r="AX29" s="98"/>
      <c r="AY29" s="6"/>
      <c r="AZ29" s="98"/>
    </row>
    <row r="30" spans="2:52" ht="21.75" customHeight="1" x14ac:dyDescent="0.55000000000000004">
      <c r="B30" s="30" t="s">
        <v>213</v>
      </c>
      <c r="D30" s="98">
        <v>60981</v>
      </c>
      <c r="E30" s="6"/>
      <c r="F30" s="98">
        <v>669224520</v>
      </c>
      <c r="G30" s="6"/>
      <c r="H30" s="98">
        <v>761364127</v>
      </c>
      <c r="I30" s="6"/>
      <c r="J30" s="98">
        <v>-92139606</v>
      </c>
      <c r="K30" s="6"/>
      <c r="L30" s="98">
        <v>60981</v>
      </c>
      <c r="M30" s="6"/>
      <c r="N30" s="98">
        <v>669224520</v>
      </c>
      <c r="O30" s="6"/>
      <c r="P30" s="98">
        <v>697622640</v>
      </c>
      <c r="Q30" s="6"/>
      <c r="R30" s="98">
        <v>-28398119</v>
      </c>
      <c r="AJ30" s="30"/>
      <c r="AL30" s="98"/>
      <c r="AM30" s="6"/>
      <c r="AN30" s="98"/>
      <c r="AO30" s="6"/>
      <c r="AP30" s="98"/>
      <c r="AQ30" s="6"/>
      <c r="AR30" s="98"/>
      <c r="AS30" s="6"/>
      <c r="AT30" s="98"/>
      <c r="AU30" s="6"/>
      <c r="AV30" s="98"/>
      <c r="AW30" s="6"/>
      <c r="AX30" s="98"/>
      <c r="AY30" s="6"/>
      <c r="AZ30" s="98"/>
    </row>
    <row r="31" spans="2:52" ht="21.75" customHeight="1" x14ac:dyDescent="0.55000000000000004">
      <c r="B31" s="30" t="s">
        <v>189</v>
      </c>
      <c r="D31" s="98">
        <v>600</v>
      </c>
      <c r="E31" s="6"/>
      <c r="F31" s="98">
        <v>590772903</v>
      </c>
      <c r="G31" s="6"/>
      <c r="H31" s="98">
        <v>571696361</v>
      </c>
      <c r="I31" s="6"/>
      <c r="J31" s="98">
        <v>19076542</v>
      </c>
      <c r="K31" s="6"/>
      <c r="L31" s="98">
        <v>600</v>
      </c>
      <c r="M31" s="6"/>
      <c r="N31" s="98">
        <v>590772903</v>
      </c>
      <c r="O31" s="6"/>
      <c r="P31" s="98">
        <v>587544000</v>
      </c>
      <c r="Q31" s="6"/>
      <c r="R31" s="98">
        <v>3228903</v>
      </c>
      <c r="AJ31" s="30"/>
      <c r="AL31" s="98"/>
      <c r="AM31" s="6"/>
      <c r="AN31" s="98"/>
      <c r="AO31" s="6"/>
      <c r="AP31" s="98"/>
      <c r="AQ31" s="6"/>
      <c r="AR31" s="98"/>
      <c r="AS31" s="6"/>
      <c r="AT31" s="98"/>
      <c r="AU31" s="6"/>
      <c r="AV31" s="98"/>
      <c r="AW31" s="6"/>
      <c r="AX31" s="98"/>
      <c r="AY31" s="6"/>
      <c r="AZ31" s="98"/>
    </row>
    <row r="32" spans="2:52" ht="21.75" customHeight="1" x14ac:dyDescent="0.55000000000000004">
      <c r="B32" s="30" t="s">
        <v>13</v>
      </c>
      <c r="D32" s="98">
        <v>933</v>
      </c>
      <c r="E32" s="6"/>
      <c r="F32" s="98">
        <v>4347879</v>
      </c>
      <c r="G32" s="6"/>
      <c r="H32" s="98">
        <v>4971124</v>
      </c>
      <c r="I32" s="6"/>
      <c r="J32" s="98">
        <v>-623244</v>
      </c>
      <c r="K32" s="6"/>
      <c r="L32" s="98">
        <v>933</v>
      </c>
      <c r="M32" s="6"/>
      <c r="N32" s="98">
        <v>4347879</v>
      </c>
      <c r="O32" s="6"/>
      <c r="P32" s="98">
        <v>5924755</v>
      </c>
      <c r="Q32" s="6"/>
      <c r="R32" s="98">
        <v>-1576875</v>
      </c>
      <c r="AJ32" s="30"/>
      <c r="AL32" s="98"/>
      <c r="AM32" s="6"/>
      <c r="AN32" s="98"/>
      <c r="AO32" s="6"/>
      <c r="AP32" s="98"/>
      <c r="AQ32" s="6"/>
      <c r="AR32" s="98"/>
      <c r="AS32" s="6"/>
      <c r="AT32" s="98"/>
      <c r="AU32" s="6"/>
      <c r="AV32" s="98"/>
      <c r="AW32" s="6"/>
      <c r="AX32" s="98"/>
      <c r="AY32" s="6"/>
      <c r="AZ32" s="98"/>
    </row>
    <row r="33" spans="2:52" ht="21.75" customHeight="1" x14ac:dyDescent="0.55000000000000004">
      <c r="B33" s="30" t="s">
        <v>183</v>
      </c>
      <c r="D33" s="98">
        <v>469</v>
      </c>
      <c r="E33" s="6"/>
      <c r="F33" s="98">
        <v>1844790</v>
      </c>
      <c r="G33" s="6"/>
      <c r="H33" s="98">
        <v>1844790</v>
      </c>
      <c r="I33" s="6"/>
      <c r="J33" s="98">
        <v>0</v>
      </c>
      <c r="K33" s="6"/>
      <c r="L33" s="98">
        <v>469</v>
      </c>
      <c r="M33" s="6"/>
      <c r="N33" s="98">
        <v>1844790</v>
      </c>
      <c r="O33" s="6"/>
      <c r="P33" s="98">
        <v>1363383</v>
      </c>
      <c r="Q33" s="6"/>
      <c r="R33" s="98">
        <v>481407</v>
      </c>
      <c r="AJ33" s="30"/>
      <c r="AL33" s="98"/>
      <c r="AM33" s="6"/>
      <c r="AN33" s="98"/>
      <c r="AO33" s="6"/>
      <c r="AP33" s="98"/>
      <c r="AQ33" s="6"/>
      <c r="AR33" s="98"/>
      <c r="AS33" s="6"/>
      <c r="AT33" s="98"/>
      <c r="AU33" s="6"/>
      <c r="AV33" s="98"/>
      <c r="AW33" s="6"/>
      <c r="AX33" s="98"/>
      <c r="AY33" s="6"/>
      <c r="AZ33" s="98"/>
    </row>
    <row r="34" spans="2:52" ht="21.75" customHeight="1" x14ac:dyDescent="0.55000000000000004">
      <c r="B34" s="30" t="s">
        <v>180</v>
      </c>
      <c r="D34" s="98">
        <v>1</v>
      </c>
      <c r="E34" s="6"/>
      <c r="F34" s="98">
        <v>6998</v>
      </c>
      <c r="G34" s="6"/>
      <c r="H34" s="98">
        <v>8320</v>
      </c>
      <c r="I34" s="6"/>
      <c r="J34" s="98">
        <v>-1321</v>
      </c>
      <c r="K34" s="6"/>
      <c r="L34" s="98">
        <v>1</v>
      </c>
      <c r="M34" s="6"/>
      <c r="N34" s="98">
        <v>6998</v>
      </c>
      <c r="O34" s="6"/>
      <c r="P34" s="98">
        <v>7649</v>
      </c>
      <c r="Q34" s="6"/>
      <c r="R34" s="98">
        <v>-650</v>
      </c>
      <c r="AJ34" s="30"/>
      <c r="AL34" s="98"/>
      <c r="AM34" s="6"/>
      <c r="AN34" s="98"/>
      <c r="AO34" s="6"/>
      <c r="AP34" s="98"/>
      <c r="AQ34" s="6"/>
      <c r="AR34" s="98"/>
      <c r="AS34" s="6"/>
      <c r="AT34" s="98"/>
      <c r="AU34" s="6"/>
      <c r="AV34" s="98"/>
      <c r="AW34" s="6"/>
      <c r="AX34" s="98"/>
      <c r="AY34" s="6"/>
      <c r="AZ34" s="98"/>
    </row>
    <row r="35" spans="2:52" ht="21.75" customHeight="1" x14ac:dyDescent="0.55000000000000004">
      <c r="D35" s="98"/>
      <c r="E35" s="6"/>
      <c r="F35" s="98"/>
      <c r="G35" s="6"/>
      <c r="H35" s="98"/>
      <c r="I35" s="6"/>
      <c r="J35" s="98"/>
      <c r="K35" s="6"/>
      <c r="L35" s="98"/>
      <c r="M35" s="6"/>
      <c r="N35" s="98"/>
      <c r="O35" s="6"/>
      <c r="P35" s="98"/>
      <c r="Q35" s="6"/>
      <c r="R35" s="98"/>
      <c r="AJ35" s="30"/>
      <c r="AL35" s="98"/>
      <c r="AM35" s="6"/>
      <c r="AN35" s="98"/>
      <c r="AO35" s="6"/>
      <c r="AP35" s="98"/>
      <c r="AQ35" s="6"/>
      <c r="AR35" s="98"/>
      <c r="AS35" s="6"/>
      <c r="AT35" s="98"/>
      <c r="AU35" s="6"/>
      <c r="AV35" s="98"/>
      <c r="AW35" s="6"/>
      <c r="AX35" s="98"/>
      <c r="AY35" s="6"/>
      <c r="AZ35" s="98"/>
    </row>
    <row r="36" spans="2:52" ht="21.75" thickBot="1" x14ac:dyDescent="0.6">
      <c r="B36" s="47" t="s">
        <v>89</v>
      </c>
      <c r="D36" s="99">
        <f>SUM(D10:D34)</f>
        <v>3568608</v>
      </c>
      <c r="E36" s="6"/>
      <c r="F36" s="99">
        <f>SUM(F10:F34)</f>
        <v>198356625409</v>
      </c>
      <c r="G36" s="6"/>
      <c r="H36" s="99">
        <f>SUM(H10:H34)</f>
        <v>196421808726</v>
      </c>
      <c r="I36" s="6"/>
      <c r="J36" s="99">
        <f>SUM(J10:J34)</f>
        <v>1934816691</v>
      </c>
      <c r="K36" s="6"/>
      <c r="L36" s="99">
        <f>SUM(L10:L34)</f>
        <v>3568608</v>
      </c>
      <c r="M36" s="6"/>
      <c r="N36" s="99">
        <f>SUM(N10:N34)</f>
        <v>198356625409</v>
      </c>
      <c r="O36" s="6"/>
      <c r="P36" s="99">
        <f>SUM(P10:P34)</f>
        <v>195236641633</v>
      </c>
      <c r="Q36" s="6"/>
      <c r="R36" s="99">
        <f>SUM(R10:R34)</f>
        <v>3119983782</v>
      </c>
      <c r="AJ36" s="30"/>
      <c r="AL36" s="98"/>
      <c r="AM36" s="6"/>
      <c r="AN36" s="98"/>
      <c r="AO36" s="6"/>
      <c r="AP36" s="98"/>
      <c r="AQ36" s="6"/>
      <c r="AR36" s="98"/>
      <c r="AS36" s="6"/>
      <c r="AT36" s="98"/>
      <c r="AU36" s="6"/>
      <c r="AV36" s="98"/>
      <c r="AW36" s="6"/>
      <c r="AX36" s="98"/>
      <c r="AY36" s="6"/>
      <c r="AZ36" s="98"/>
    </row>
    <row r="37" spans="2:52" ht="21.75" thickTop="1" x14ac:dyDescent="0.55000000000000004">
      <c r="AJ37" s="30"/>
      <c r="AL37" s="98"/>
      <c r="AM37" s="6"/>
      <c r="AN37" s="98"/>
      <c r="AO37" s="6"/>
      <c r="AP37" s="98"/>
      <c r="AQ37" s="6"/>
      <c r="AR37" s="98"/>
      <c r="AS37" s="6"/>
      <c r="AT37" s="98"/>
      <c r="AU37" s="6"/>
      <c r="AV37" s="98"/>
      <c r="AW37" s="6"/>
      <c r="AX37" s="98"/>
      <c r="AY37" s="6"/>
      <c r="AZ37" s="98"/>
    </row>
    <row r="38" spans="2:52" ht="30" x14ac:dyDescent="0.75">
      <c r="J38" s="60">
        <v>12</v>
      </c>
      <c r="AJ38" s="30"/>
      <c r="AL38" s="98"/>
      <c r="AM38" s="6"/>
      <c r="AN38" s="98"/>
      <c r="AO38" s="6"/>
      <c r="AP38" s="98"/>
      <c r="AQ38" s="6"/>
      <c r="AR38" s="98"/>
      <c r="AS38" s="6"/>
      <c r="AT38" s="98"/>
      <c r="AU38" s="6"/>
      <c r="AV38" s="98"/>
      <c r="AW38" s="6"/>
      <c r="AX38" s="98"/>
      <c r="AY38" s="6"/>
      <c r="AZ38" s="98"/>
    </row>
    <row r="39" spans="2:52" x14ac:dyDescent="0.55000000000000004">
      <c r="AJ39" s="30"/>
      <c r="AL39" s="98"/>
      <c r="AM39" s="6"/>
      <c r="AN39" s="98"/>
      <c r="AO39" s="6"/>
      <c r="AP39" s="98"/>
      <c r="AQ39" s="6"/>
      <c r="AR39" s="98"/>
      <c r="AS39" s="6"/>
      <c r="AT39" s="98"/>
      <c r="AU39" s="6"/>
      <c r="AV39" s="98"/>
      <c r="AW39" s="6"/>
      <c r="AX39" s="98"/>
      <c r="AY39" s="6"/>
      <c r="AZ39" s="98"/>
    </row>
    <row r="40" spans="2:52" x14ac:dyDescent="0.55000000000000004">
      <c r="AJ40" s="30"/>
      <c r="AL40" s="98"/>
      <c r="AM40" s="6"/>
      <c r="AN40" s="98"/>
      <c r="AO40" s="6"/>
      <c r="AP40" s="98"/>
      <c r="AQ40" s="6"/>
      <c r="AR40" s="98"/>
      <c r="AS40" s="6"/>
      <c r="AT40" s="98"/>
      <c r="AU40" s="6"/>
      <c r="AV40" s="98"/>
      <c r="AW40" s="6"/>
      <c r="AX40" s="98"/>
      <c r="AY40" s="6"/>
      <c r="AZ40" s="98"/>
    </row>
    <row r="41" spans="2:52" x14ac:dyDescent="0.55000000000000004">
      <c r="AJ41" s="30"/>
      <c r="AL41" s="98"/>
      <c r="AM41" s="6"/>
      <c r="AN41" s="98"/>
      <c r="AO41" s="6"/>
      <c r="AP41" s="98"/>
      <c r="AQ41" s="6"/>
      <c r="AR41" s="98"/>
      <c r="AS41" s="6"/>
      <c r="AT41" s="98"/>
      <c r="AU41" s="6"/>
      <c r="AV41" s="98"/>
      <c r="AW41" s="6"/>
      <c r="AX41" s="98"/>
      <c r="AY41" s="6"/>
      <c r="AZ41" s="98"/>
    </row>
    <row r="42" spans="2:52" x14ac:dyDescent="0.55000000000000004">
      <c r="AJ42" s="30"/>
      <c r="AL42" s="98"/>
      <c r="AM42" s="6"/>
      <c r="AN42" s="98"/>
      <c r="AO42" s="6"/>
      <c r="AP42" s="98"/>
      <c r="AQ42" s="6"/>
      <c r="AR42" s="98"/>
      <c r="AS42" s="6"/>
      <c r="AT42" s="98"/>
      <c r="AU42" s="6"/>
      <c r="AV42" s="98"/>
      <c r="AW42" s="6"/>
      <c r="AX42" s="98"/>
      <c r="AY42" s="6"/>
      <c r="AZ42" s="98"/>
    </row>
    <row r="43" spans="2:52" x14ac:dyDescent="0.55000000000000004">
      <c r="AJ43" s="30"/>
      <c r="AL43" s="98"/>
      <c r="AM43" s="6"/>
      <c r="AN43" s="98"/>
      <c r="AO43" s="6"/>
      <c r="AP43" s="98"/>
      <c r="AQ43" s="6"/>
      <c r="AR43" s="98"/>
      <c r="AS43" s="6"/>
      <c r="AT43" s="98"/>
      <c r="AU43" s="6"/>
      <c r="AV43" s="98"/>
      <c r="AW43" s="6"/>
      <c r="AX43" s="98"/>
      <c r="AY43" s="6"/>
      <c r="AZ43" s="98"/>
    </row>
    <row r="44" spans="2:52" x14ac:dyDescent="0.55000000000000004">
      <c r="AJ44" s="30"/>
      <c r="AL44" s="98"/>
      <c r="AM44" s="6"/>
      <c r="AN44" s="98"/>
      <c r="AO44" s="6"/>
      <c r="AP44" s="98"/>
      <c r="AQ44" s="6"/>
      <c r="AR44" s="98"/>
      <c r="AS44" s="6"/>
      <c r="AT44" s="98"/>
      <c r="AU44" s="6"/>
      <c r="AV44" s="98"/>
      <c r="AW44" s="6"/>
      <c r="AX44" s="98"/>
      <c r="AY44" s="6"/>
      <c r="AZ44" s="98"/>
    </row>
    <row r="45" spans="2:52" x14ac:dyDescent="0.55000000000000004">
      <c r="AJ45" s="30"/>
      <c r="AL45" s="98"/>
      <c r="AM45" s="6"/>
      <c r="AN45" s="98"/>
      <c r="AO45" s="6"/>
      <c r="AP45" s="98"/>
      <c r="AQ45" s="6"/>
      <c r="AR45" s="98"/>
      <c r="AS45" s="6"/>
      <c r="AT45" s="98"/>
      <c r="AU45" s="6"/>
      <c r="AV45" s="98"/>
      <c r="AW45" s="6"/>
      <c r="AX45" s="98"/>
      <c r="AY45" s="6"/>
      <c r="AZ45" s="98"/>
    </row>
    <row r="46" spans="2:52" x14ac:dyDescent="0.55000000000000004">
      <c r="AJ46" s="30"/>
      <c r="AL46" s="98"/>
      <c r="AM46" s="6"/>
      <c r="AN46" s="98"/>
      <c r="AO46" s="6"/>
      <c r="AP46" s="98"/>
      <c r="AQ46" s="6"/>
      <c r="AR46" s="98"/>
      <c r="AS46" s="6"/>
      <c r="AT46" s="98"/>
      <c r="AU46" s="6"/>
      <c r="AV46" s="98"/>
      <c r="AW46" s="6"/>
      <c r="AX46" s="98"/>
      <c r="AY46" s="6"/>
      <c r="AZ46" s="98"/>
    </row>
    <row r="47" spans="2:52" x14ac:dyDescent="0.55000000000000004">
      <c r="AJ47" s="30"/>
      <c r="AL47" s="98"/>
      <c r="AM47" s="6"/>
      <c r="AN47" s="98"/>
      <c r="AO47" s="6"/>
      <c r="AP47" s="98"/>
      <c r="AQ47" s="6"/>
      <c r="AR47" s="98"/>
      <c r="AS47" s="6"/>
      <c r="AT47" s="98"/>
      <c r="AU47" s="6"/>
      <c r="AV47" s="98"/>
      <c r="AW47" s="6"/>
      <c r="AX47" s="98"/>
      <c r="AY47" s="6"/>
      <c r="AZ47" s="98"/>
    </row>
    <row r="48" spans="2:52" x14ac:dyDescent="0.55000000000000004">
      <c r="AJ48" s="30"/>
      <c r="AL48" s="98"/>
      <c r="AM48" s="6"/>
      <c r="AN48" s="98"/>
      <c r="AO48" s="6"/>
      <c r="AP48" s="98"/>
      <c r="AQ48" s="6"/>
      <c r="AR48" s="98"/>
      <c r="AS48" s="6"/>
      <c r="AT48" s="98"/>
      <c r="AU48" s="6"/>
      <c r="AV48" s="98"/>
      <c r="AW48" s="6"/>
      <c r="AX48" s="98"/>
      <c r="AY48" s="6"/>
      <c r="AZ48" s="98"/>
    </row>
    <row r="49" spans="36:52" x14ac:dyDescent="0.55000000000000004">
      <c r="AJ49" s="30"/>
      <c r="AL49" s="98"/>
      <c r="AM49" s="6"/>
      <c r="AN49" s="98"/>
      <c r="AO49" s="6"/>
      <c r="AP49" s="98"/>
      <c r="AQ49" s="6"/>
      <c r="AR49" s="98"/>
      <c r="AS49" s="6"/>
      <c r="AT49" s="98"/>
      <c r="AU49" s="6"/>
      <c r="AV49" s="98"/>
      <c r="AW49" s="6"/>
      <c r="AX49" s="98"/>
      <c r="AY49" s="6"/>
      <c r="AZ49" s="98"/>
    </row>
    <row r="50" spans="36:52" x14ac:dyDescent="0.55000000000000004">
      <c r="AJ50" s="30"/>
      <c r="AL50" s="98"/>
      <c r="AM50" s="6"/>
      <c r="AN50" s="98"/>
      <c r="AO50" s="6"/>
      <c r="AP50" s="98"/>
      <c r="AQ50" s="6"/>
      <c r="AR50" s="98"/>
      <c r="AS50" s="6"/>
      <c r="AT50" s="98"/>
      <c r="AU50" s="6"/>
      <c r="AV50" s="98"/>
      <c r="AW50" s="6"/>
      <c r="AX50" s="98"/>
      <c r="AY50" s="6"/>
      <c r="AZ50" s="98"/>
    </row>
    <row r="51" spans="36:52" x14ac:dyDescent="0.55000000000000004">
      <c r="AJ51" s="30"/>
      <c r="AL51" s="98"/>
      <c r="AM51" s="6"/>
      <c r="AN51" s="98"/>
      <c r="AO51" s="6"/>
      <c r="AP51" s="98"/>
      <c r="AQ51" s="6"/>
      <c r="AR51" s="98"/>
      <c r="AS51" s="6"/>
      <c r="AT51" s="98"/>
      <c r="AU51" s="6"/>
      <c r="AV51" s="98"/>
      <c r="AW51" s="6"/>
      <c r="AX51" s="98"/>
      <c r="AY51" s="6"/>
      <c r="AZ51" s="98"/>
    </row>
  </sheetData>
  <sortState xmlns:xlrd2="http://schemas.microsoft.com/office/spreadsheetml/2017/richdata2" ref="B10:R34">
    <sortCondition descending="1" ref="R10:R3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0"/>
  <sheetViews>
    <sheetView rightToLeft="1" view="pageBreakPreview" topLeftCell="A10" zoomScale="70" zoomScaleNormal="70" zoomScaleSheetLayoutView="70" workbookViewId="0">
      <selection activeCell="AH31" sqref="AH31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6" t="s">
        <v>130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8" ht="30" x14ac:dyDescent="0.55000000000000004">
      <c r="B3" s="136" t="s">
        <v>52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</row>
    <row r="4" spans="2:28" ht="30" x14ac:dyDescent="0.55000000000000004">
      <c r="B4" s="136" t="s">
        <v>262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</row>
    <row r="6" spans="2:28" ht="30" x14ac:dyDescent="0.55000000000000004">
      <c r="B6" s="14" t="s">
        <v>126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2" t="s">
        <v>1</v>
      </c>
      <c r="D8" s="136" t="s">
        <v>54</v>
      </c>
      <c r="E8" s="136" t="s">
        <v>54</v>
      </c>
      <c r="F8" s="136" t="s">
        <v>54</v>
      </c>
      <c r="G8" s="136" t="s">
        <v>54</v>
      </c>
      <c r="H8" s="136" t="s">
        <v>54</v>
      </c>
      <c r="I8" s="136" t="s">
        <v>54</v>
      </c>
      <c r="J8" s="136" t="s">
        <v>54</v>
      </c>
      <c r="L8" s="136" t="s">
        <v>55</v>
      </c>
      <c r="M8" s="136" t="s">
        <v>55</v>
      </c>
      <c r="N8" s="136" t="s">
        <v>55</v>
      </c>
      <c r="O8" s="136" t="s">
        <v>55</v>
      </c>
      <c r="P8" s="136" t="s">
        <v>55</v>
      </c>
      <c r="Q8" s="136" t="s">
        <v>55</v>
      </c>
      <c r="R8" s="136" t="s">
        <v>55</v>
      </c>
    </row>
    <row r="9" spans="2:28" s="4" customFormat="1" ht="63" customHeight="1" x14ac:dyDescent="0.55000000000000004">
      <c r="B9" s="162" t="s">
        <v>1</v>
      </c>
      <c r="D9" s="139" t="s">
        <v>5</v>
      </c>
      <c r="E9" s="45"/>
      <c r="F9" s="139" t="s">
        <v>69</v>
      </c>
      <c r="G9" s="45"/>
      <c r="H9" s="139" t="s">
        <v>70</v>
      </c>
      <c r="I9" s="45"/>
      <c r="J9" s="139" t="s">
        <v>72</v>
      </c>
      <c r="L9" s="139" t="s">
        <v>5</v>
      </c>
      <c r="M9" s="45"/>
      <c r="N9" s="139" t="s">
        <v>69</v>
      </c>
      <c r="O9" s="45"/>
      <c r="P9" s="139" t="s">
        <v>70</v>
      </c>
      <c r="Q9" s="45"/>
      <c r="R9" s="139" t="s">
        <v>72</v>
      </c>
    </row>
    <row r="10" spans="2:28" x14ac:dyDescent="0.55000000000000004">
      <c r="B10" s="41" t="s">
        <v>165</v>
      </c>
      <c r="D10" s="9">
        <v>573000</v>
      </c>
      <c r="F10" s="9">
        <v>8181455724</v>
      </c>
      <c r="H10" s="9">
        <v>5392026499</v>
      </c>
      <c r="J10" s="9">
        <v>2789429225</v>
      </c>
      <c r="L10" s="9">
        <v>1083000</v>
      </c>
      <c r="N10" s="9">
        <v>15198488574</v>
      </c>
      <c r="P10" s="9">
        <v>10191212384</v>
      </c>
      <c r="R10" s="9">
        <v>5007276190</v>
      </c>
    </row>
    <row r="11" spans="2:28" x14ac:dyDescent="0.55000000000000004">
      <c r="B11" s="2" t="s">
        <v>161</v>
      </c>
      <c r="D11" s="3">
        <v>0</v>
      </c>
      <c r="F11" s="3">
        <v>0</v>
      </c>
      <c r="H11" s="3">
        <v>0</v>
      </c>
      <c r="J11" s="3">
        <v>0</v>
      </c>
      <c r="L11" s="3">
        <v>168973</v>
      </c>
      <c r="N11" s="3">
        <v>15645971189</v>
      </c>
      <c r="P11" s="3">
        <v>11502421977</v>
      </c>
      <c r="R11" s="3">
        <v>4143549212</v>
      </c>
    </row>
    <row r="12" spans="2:28" x14ac:dyDescent="0.55000000000000004">
      <c r="B12" s="2" t="s">
        <v>15</v>
      </c>
      <c r="D12" s="3">
        <v>0</v>
      </c>
      <c r="F12" s="3">
        <v>0</v>
      </c>
      <c r="H12" s="3">
        <v>0</v>
      </c>
      <c r="J12" s="3">
        <v>0</v>
      </c>
      <c r="L12" s="3">
        <v>366000</v>
      </c>
      <c r="N12" s="3">
        <v>12769567794</v>
      </c>
      <c r="P12" s="3">
        <v>9837754992</v>
      </c>
      <c r="R12" s="3">
        <v>2931812802</v>
      </c>
    </row>
    <row r="13" spans="2:28" x14ac:dyDescent="0.55000000000000004">
      <c r="B13" s="2" t="s">
        <v>228</v>
      </c>
      <c r="D13" s="3">
        <v>0</v>
      </c>
      <c r="F13" s="3">
        <v>0</v>
      </c>
      <c r="H13" s="3">
        <v>0</v>
      </c>
      <c r="J13" s="3">
        <v>0</v>
      </c>
      <c r="L13" s="3">
        <v>400000</v>
      </c>
      <c r="N13" s="3">
        <v>12299640067</v>
      </c>
      <c r="P13" s="3">
        <v>9843926660</v>
      </c>
      <c r="R13" s="3">
        <v>2455713407</v>
      </c>
    </row>
    <row r="14" spans="2:28" x14ac:dyDescent="0.55000000000000004">
      <c r="B14" s="2" t="s">
        <v>106</v>
      </c>
      <c r="D14" s="3">
        <v>0</v>
      </c>
      <c r="F14" s="3">
        <v>0</v>
      </c>
      <c r="H14" s="3">
        <v>0</v>
      </c>
      <c r="J14" s="3">
        <v>0</v>
      </c>
      <c r="L14" s="3">
        <v>78949</v>
      </c>
      <c r="N14" s="3">
        <v>52021819670</v>
      </c>
      <c r="P14" s="3">
        <v>50036250177</v>
      </c>
      <c r="R14" s="3">
        <v>1985569493</v>
      </c>
    </row>
    <row r="15" spans="2:28" x14ac:dyDescent="0.55000000000000004">
      <c r="B15" s="2" t="s">
        <v>107</v>
      </c>
      <c r="D15" s="3">
        <v>0</v>
      </c>
      <c r="F15" s="3">
        <v>0</v>
      </c>
      <c r="H15" s="3">
        <v>0</v>
      </c>
      <c r="J15" s="3">
        <v>0</v>
      </c>
      <c r="L15" s="3">
        <v>153067</v>
      </c>
      <c r="N15" s="3">
        <v>95905442995</v>
      </c>
      <c r="P15" s="3">
        <v>94150150330</v>
      </c>
      <c r="R15" s="3">
        <v>1755292665</v>
      </c>
    </row>
    <row r="16" spans="2:28" x14ac:dyDescent="0.55000000000000004">
      <c r="B16" s="2" t="s">
        <v>16</v>
      </c>
      <c r="D16" s="3">
        <v>0</v>
      </c>
      <c r="F16" s="3">
        <v>0</v>
      </c>
      <c r="H16" s="3">
        <v>0</v>
      </c>
      <c r="J16" s="3">
        <v>0</v>
      </c>
      <c r="L16" s="3">
        <v>459000</v>
      </c>
      <c r="N16" s="3">
        <v>8581267402</v>
      </c>
      <c r="P16" s="3">
        <v>7332242026</v>
      </c>
      <c r="R16" s="3">
        <v>1249025376</v>
      </c>
    </row>
    <row r="17" spans="2:18" x14ac:dyDescent="0.55000000000000004">
      <c r="B17" s="2" t="s">
        <v>131</v>
      </c>
      <c r="D17" s="3">
        <v>0</v>
      </c>
      <c r="F17" s="3">
        <v>0</v>
      </c>
      <c r="H17" s="3">
        <v>0</v>
      </c>
      <c r="J17" s="3">
        <v>0</v>
      </c>
      <c r="L17" s="3">
        <v>22650</v>
      </c>
      <c r="N17" s="3">
        <v>14160677425</v>
      </c>
      <c r="P17" s="3">
        <v>13309658477</v>
      </c>
      <c r="R17" s="3">
        <v>851018948</v>
      </c>
    </row>
    <row r="18" spans="2:18" x14ac:dyDescent="0.55000000000000004">
      <c r="B18" s="2" t="s">
        <v>197</v>
      </c>
      <c r="D18" s="3">
        <v>0</v>
      </c>
      <c r="F18" s="3">
        <v>0</v>
      </c>
      <c r="H18" s="3">
        <v>0</v>
      </c>
      <c r="J18" s="3">
        <v>0</v>
      </c>
      <c r="L18" s="3">
        <v>443220</v>
      </c>
      <c r="N18" s="3">
        <v>6743156453</v>
      </c>
      <c r="P18" s="3">
        <v>5986350166</v>
      </c>
      <c r="R18" s="3">
        <v>756806287</v>
      </c>
    </row>
    <row r="19" spans="2:18" x14ac:dyDescent="0.55000000000000004">
      <c r="B19" s="2" t="s">
        <v>103</v>
      </c>
      <c r="D19" s="3">
        <v>0</v>
      </c>
      <c r="F19" s="3">
        <v>0</v>
      </c>
      <c r="H19" s="3">
        <v>0</v>
      </c>
      <c r="J19" s="3">
        <v>0</v>
      </c>
      <c r="L19" s="3">
        <v>44107</v>
      </c>
      <c r="N19" s="3">
        <v>27204567681</v>
      </c>
      <c r="P19" s="3">
        <v>26608795259</v>
      </c>
      <c r="R19" s="3">
        <v>595772422</v>
      </c>
    </row>
    <row r="20" spans="2:18" x14ac:dyDescent="0.55000000000000004">
      <c r="B20" s="2" t="s">
        <v>164</v>
      </c>
      <c r="D20" s="3">
        <v>0</v>
      </c>
      <c r="F20" s="3">
        <v>0</v>
      </c>
      <c r="H20" s="3">
        <v>0</v>
      </c>
      <c r="J20" s="3">
        <v>0</v>
      </c>
      <c r="L20" s="3">
        <v>50100</v>
      </c>
      <c r="N20" s="3">
        <v>32037801867</v>
      </c>
      <c r="P20" s="3">
        <v>31445084786</v>
      </c>
      <c r="R20" s="3">
        <v>592717081</v>
      </c>
    </row>
    <row r="21" spans="2:18" x14ac:dyDescent="0.55000000000000004">
      <c r="B21" s="2" t="s">
        <v>14</v>
      </c>
      <c r="D21" s="3">
        <v>0</v>
      </c>
      <c r="F21" s="3">
        <v>0</v>
      </c>
      <c r="H21" s="3">
        <v>0</v>
      </c>
      <c r="J21" s="3">
        <v>0</v>
      </c>
      <c r="L21" s="3">
        <v>558500</v>
      </c>
      <c r="N21" s="3">
        <v>7098276364</v>
      </c>
      <c r="P21" s="3">
        <v>6575195077</v>
      </c>
      <c r="R21" s="3">
        <v>523081287</v>
      </c>
    </row>
    <row r="22" spans="2:18" x14ac:dyDescent="0.55000000000000004">
      <c r="B22" s="2" t="s">
        <v>168</v>
      </c>
      <c r="D22" s="3">
        <v>0</v>
      </c>
      <c r="F22" s="3">
        <v>0</v>
      </c>
      <c r="H22" s="3">
        <v>0</v>
      </c>
      <c r="J22" s="3">
        <v>0</v>
      </c>
      <c r="L22" s="3">
        <v>26500</v>
      </c>
      <c r="N22" s="3">
        <v>26500000000</v>
      </c>
      <c r="P22" s="3">
        <v>26135566211</v>
      </c>
      <c r="R22" s="3">
        <v>364433789</v>
      </c>
    </row>
    <row r="23" spans="2:18" x14ac:dyDescent="0.55000000000000004">
      <c r="B23" s="2" t="s">
        <v>162</v>
      </c>
      <c r="D23" s="3">
        <v>0</v>
      </c>
      <c r="F23" s="3">
        <v>0</v>
      </c>
      <c r="H23" s="3">
        <v>0</v>
      </c>
      <c r="J23" s="3">
        <v>0</v>
      </c>
      <c r="L23" s="3">
        <v>57113</v>
      </c>
      <c r="N23" s="3">
        <v>33558500003</v>
      </c>
      <c r="P23" s="3">
        <v>33219589457</v>
      </c>
      <c r="R23" s="3">
        <v>338910546</v>
      </c>
    </row>
    <row r="24" spans="2:18" x14ac:dyDescent="0.55000000000000004">
      <c r="B24" s="2" t="s">
        <v>163</v>
      </c>
      <c r="D24" s="3">
        <v>0</v>
      </c>
      <c r="F24" s="3">
        <v>0</v>
      </c>
      <c r="H24" s="3">
        <v>0</v>
      </c>
      <c r="J24" s="3">
        <v>0</v>
      </c>
      <c r="L24" s="3">
        <v>30204</v>
      </c>
      <c r="N24" s="3">
        <v>30203994182</v>
      </c>
      <c r="P24" s="3">
        <v>29965633036</v>
      </c>
      <c r="R24" s="3">
        <v>238361146</v>
      </c>
    </row>
    <row r="25" spans="2:18" x14ac:dyDescent="0.55000000000000004">
      <c r="B25" s="2" t="s">
        <v>73</v>
      </c>
      <c r="D25" s="3">
        <v>0</v>
      </c>
      <c r="F25" s="3">
        <v>0</v>
      </c>
      <c r="H25" s="3">
        <v>0</v>
      </c>
      <c r="J25" s="3">
        <v>0</v>
      </c>
      <c r="L25" s="3">
        <v>43000</v>
      </c>
      <c r="N25" s="3">
        <v>1621977684</v>
      </c>
      <c r="P25" s="3">
        <v>1389184875</v>
      </c>
      <c r="R25" s="3">
        <v>232792809</v>
      </c>
    </row>
    <row r="26" spans="2:18" x14ac:dyDescent="0.55000000000000004">
      <c r="B26" s="2" t="s">
        <v>109</v>
      </c>
      <c r="D26" s="3">
        <v>0</v>
      </c>
      <c r="F26" s="3">
        <v>0</v>
      </c>
      <c r="H26" s="3">
        <v>0</v>
      </c>
      <c r="J26" s="3">
        <v>0</v>
      </c>
      <c r="L26" s="3">
        <v>16361</v>
      </c>
      <c r="N26" s="3">
        <v>9659583212</v>
      </c>
      <c r="P26" s="3">
        <v>9465482847</v>
      </c>
      <c r="R26" s="3">
        <v>194100365</v>
      </c>
    </row>
    <row r="27" spans="2:18" x14ac:dyDescent="0.55000000000000004">
      <c r="B27" s="2" t="s">
        <v>167</v>
      </c>
      <c r="D27" s="3">
        <v>0</v>
      </c>
      <c r="F27" s="3">
        <v>0</v>
      </c>
      <c r="H27" s="3">
        <v>0</v>
      </c>
      <c r="J27" s="3">
        <v>0</v>
      </c>
      <c r="L27" s="3">
        <v>31200</v>
      </c>
      <c r="N27" s="3">
        <v>31050382108</v>
      </c>
      <c r="P27" s="3">
        <v>30921958583</v>
      </c>
      <c r="R27" s="3">
        <v>128423525</v>
      </c>
    </row>
    <row r="28" spans="2:18" x14ac:dyDescent="0.55000000000000004">
      <c r="B28" s="2" t="s">
        <v>104</v>
      </c>
      <c r="D28" s="3">
        <v>500</v>
      </c>
      <c r="F28" s="3">
        <v>356599359</v>
      </c>
      <c r="H28" s="3">
        <v>319909956</v>
      </c>
      <c r="J28" s="3">
        <v>36689403</v>
      </c>
      <c r="L28" s="3">
        <v>1450</v>
      </c>
      <c r="N28" s="3">
        <v>957745383</v>
      </c>
      <c r="P28" s="3">
        <v>910898046</v>
      </c>
      <c r="R28" s="3">
        <v>46847337</v>
      </c>
    </row>
    <row r="29" spans="2:18" x14ac:dyDescent="0.55000000000000004">
      <c r="B29" s="2" t="s">
        <v>236</v>
      </c>
      <c r="D29" s="3">
        <v>1200</v>
      </c>
      <c r="F29" s="3">
        <v>674877660</v>
      </c>
      <c r="H29" s="3">
        <v>664218875</v>
      </c>
      <c r="J29" s="3">
        <v>10658785</v>
      </c>
      <c r="L29" s="3">
        <v>1200</v>
      </c>
      <c r="N29" s="3">
        <v>674877660</v>
      </c>
      <c r="P29" s="3">
        <v>664218875</v>
      </c>
      <c r="R29" s="3">
        <v>10658785</v>
      </c>
    </row>
    <row r="30" spans="2:18" x14ac:dyDescent="0.55000000000000004">
      <c r="B30" s="2" t="s">
        <v>169</v>
      </c>
      <c r="D30" s="3">
        <v>0</v>
      </c>
      <c r="F30" s="3">
        <v>0</v>
      </c>
      <c r="H30" s="3">
        <v>0</v>
      </c>
      <c r="J30" s="3">
        <v>0</v>
      </c>
      <c r="L30" s="3">
        <v>800</v>
      </c>
      <c r="N30" s="3">
        <v>798302181</v>
      </c>
      <c r="P30" s="3">
        <v>787708742</v>
      </c>
      <c r="R30" s="3">
        <v>10593439</v>
      </c>
    </row>
    <row r="31" spans="2:18" x14ac:dyDescent="0.55000000000000004">
      <c r="B31" s="2" t="s">
        <v>166</v>
      </c>
      <c r="D31" s="3">
        <v>0</v>
      </c>
      <c r="F31" s="3">
        <v>0</v>
      </c>
      <c r="H31" s="3">
        <v>0</v>
      </c>
      <c r="J31" s="3">
        <v>0</v>
      </c>
      <c r="L31" s="3">
        <v>3000</v>
      </c>
      <c r="N31" s="3">
        <v>2880677783</v>
      </c>
      <c r="P31" s="3">
        <v>2872570558</v>
      </c>
      <c r="R31" s="3">
        <v>8107225</v>
      </c>
    </row>
    <row r="32" spans="2:18" x14ac:dyDescent="0.55000000000000004">
      <c r="B32" s="2" t="s">
        <v>188</v>
      </c>
      <c r="D32" s="3">
        <v>0</v>
      </c>
      <c r="F32" s="3">
        <v>0</v>
      </c>
      <c r="H32" s="3">
        <v>0</v>
      </c>
      <c r="J32" s="3">
        <v>0</v>
      </c>
      <c r="L32" s="3">
        <v>600</v>
      </c>
      <c r="N32" s="3">
        <v>572098290</v>
      </c>
      <c r="P32" s="3">
        <v>568609036</v>
      </c>
      <c r="R32" s="3">
        <v>3489254</v>
      </c>
    </row>
    <row r="33" spans="2:18" x14ac:dyDescent="0.55000000000000004">
      <c r="B33" s="2" t="s">
        <v>214</v>
      </c>
      <c r="D33" s="3">
        <v>0</v>
      </c>
      <c r="F33" s="3">
        <v>0</v>
      </c>
      <c r="H33" s="3">
        <v>0</v>
      </c>
      <c r="J33" s="3">
        <v>0</v>
      </c>
      <c r="L33" s="3">
        <v>5000</v>
      </c>
      <c r="N33" s="3">
        <v>2977460238</v>
      </c>
      <c r="P33" s="3">
        <v>2976139322</v>
      </c>
      <c r="R33" s="3">
        <v>1320916</v>
      </c>
    </row>
    <row r="34" spans="2:18" x14ac:dyDescent="0.55000000000000004">
      <c r="B34" s="2" t="s">
        <v>232</v>
      </c>
      <c r="D34" s="3">
        <v>0</v>
      </c>
      <c r="F34" s="3">
        <v>0</v>
      </c>
      <c r="H34" s="3">
        <v>0</v>
      </c>
      <c r="J34" s="3">
        <v>0</v>
      </c>
      <c r="L34" s="3">
        <v>69</v>
      </c>
      <c r="N34" s="3">
        <v>694768</v>
      </c>
      <c r="P34" s="3">
        <v>695219</v>
      </c>
      <c r="R34" s="3">
        <v>-451</v>
      </c>
    </row>
    <row r="35" spans="2:18" x14ac:dyDescent="0.55000000000000004">
      <c r="B35" s="2" t="s">
        <v>170</v>
      </c>
      <c r="D35" s="3">
        <v>0</v>
      </c>
      <c r="F35" s="3">
        <v>0</v>
      </c>
      <c r="H35" s="3">
        <v>0</v>
      </c>
      <c r="J35" s="3">
        <v>0</v>
      </c>
      <c r="L35" s="3">
        <v>5000</v>
      </c>
      <c r="N35" s="3">
        <v>2819988786</v>
      </c>
      <c r="P35" s="3">
        <v>2821011214</v>
      </c>
      <c r="R35" s="3">
        <v>-1022428</v>
      </c>
    </row>
    <row r="36" spans="2:18" x14ac:dyDescent="0.55000000000000004">
      <c r="B36" s="2" t="s">
        <v>235</v>
      </c>
      <c r="D36" s="3">
        <v>50000</v>
      </c>
      <c r="F36" s="3">
        <v>330521630</v>
      </c>
      <c r="H36" s="3">
        <v>334303265</v>
      </c>
      <c r="J36" s="3">
        <v>-3781635</v>
      </c>
      <c r="L36" s="3">
        <v>50000</v>
      </c>
      <c r="N36" s="3">
        <v>330521630</v>
      </c>
      <c r="P36" s="3">
        <v>334303265</v>
      </c>
      <c r="R36" s="3">
        <v>-3781635</v>
      </c>
    </row>
    <row r="37" spans="2:18" x14ac:dyDescent="0.55000000000000004">
      <c r="B37" s="2" t="s">
        <v>13</v>
      </c>
      <c r="D37" s="3">
        <v>0</v>
      </c>
      <c r="F37" s="3">
        <v>0</v>
      </c>
      <c r="H37" s="3">
        <v>0</v>
      </c>
      <c r="J37" s="3">
        <v>0</v>
      </c>
      <c r="L37" s="3">
        <v>20000</v>
      </c>
      <c r="N37" s="3">
        <v>232806515</v>
      </c>
      <c r="P37" s="3">
        <v>238174378</v>
      </c>
      <c r="R37" s="3">
        <v>-5367863</v>
      </c>
    </row>
    <row r="38" spans="2:18" x14ac:dyDescent="0.55000000000000004">
      <c r="B38" s="2" t="s">
        <v>191</v>
      </c>
      <c r="D38" s="3">
        <v>0</v>
      </c>
      <c r="F38" s="3">
        <v>0</v>
      </c>
      <c r="H38" s="3">
        <v>0</v>
      </c>
      <c r="J38" s="3">
        <v>0</v>
      </c>
      <c r="L38" s="3">
        <v>25000</v>
      </c>
      <c r="N38" s="3">
        <v>23732947625</v>
      </c>
      <c r="P38" s="3">
        <v>23754304687</v>
      </c>
      <c r="R38" s="3">
        <v>-21357062</v>
      </c>
    </row>
    <row r="39" spans="2:18" x14ac:dyDescent="0.55000000000000004">
      <c r="B39" s="2" t="s">
        <v>185</v>
      </c>
      <c r="D39" s="3">
        <v>0</v>
      </c>
      <c r="F39" s="3">
        <v>0</v>
      </c>
      <c r="H39" s="3">
        <v>0</v>
      </c>
      <c r="J39" s="3">
        <v>0</v>
      </c>
      <c r="L39" s="3">
        <v>6400</v>
      </c>
      <c r="N39" s="3">
        <v>6014909603</v>
      </c>
      <c r="P39" s="3">
        <v>6097515789</v>
      </c>
      <c r="R39" s="3">
        <v>-82606186</v>
      </c>
    </row>
    <row r="40" spans="2:18" x14ac:dyDescent="0.55000000000000004">
      <c r="B40" s="2" t="s">
        <v>189</v>
      </c>
      <c r="D40" s="3">
        <v>0</v>
      </c>
      <c r="F40" s="3">
        <v>0</v>
      </c>
      <c r="H40" s="3">
        <v>0</v>
      </c>
      <c r="J40" s="3">
        <v>0</v>
      </c>
      <c r="L40" s="3">
        <v>30000</v>
      </c>
      <c r="N40" s="3">
        <v>29184709316</v>
      </c>
      <c r="P40" s="3">
        <v>29377200000</v>
      </c>
      <c r="R40" s="3">
        <v>-192490684</v>
      </c>
    </row>
    <row r="41" spans="2:18" x14ac:dyDescent="0.55000000000000004">
      <c r="B41" s="2" t="s">
        <v>181</v>
      </c>
      <c r="D41" s="3">
        <v>0</v>
      </c>
      <c r="F41" s="3">
        <v>0</v>
      </c>
      <c r="H41" s="3">
        <v>0</v>
      </c>
      <c r="J41" s="3">
        <v>0</v>
      </c>
      <c r="L41" s="3">
        <v>297843</v>
      </c>
      <c r="N41" s="3">
        <v>5062051459</v>
      </c>
      <c r="P41" s="3">
        <v>5365901469</v>
      </c>
      <c r="R41" s="3">
        <v>-303850010</v>
      </c>
    </row>
    <row r="42" spans="2:18" x14ac:dyDescent="0.55000000000000004">
      <c r="B42" s="2" t="s">
        <v>180</v>
      </c>
      <c r="D42" s="3">
        <v>0</v>
      </c>
      <c r="F42" s="3">
        <v>0</v>
      </c>
      <c r="H42" s="3">
        <v>0</v>
      </c>
      <c r="J42" s="3">
        <v>0</v>
      </c>
      <c r="L42" s="3">
        <v>648888</v>
      </c>
      <c r="N42" s="3">
        <v>4649013689</v>
      </c>
      <c r="P42" s="3">
        <v>4964031385</v>
      </c>
      <c r="R42" s="3">
        <v>-315017696</v>
      </c>
    </row>
    <row r="43" spans="2:18" x14ac:dyDescent="0.55000000000000004">
      <c r="B43" s="2" t="s">
        <v>178</v>
      </c>
      <c r="D43" s="3">
        <v>0</v>
      </c>
      <c r="F43" s="3">
        <v>0</v>
      </c>
      <c r="H43" s="3">
        <v>0</v>
      </c>
      <c r="J43" s="3">
        <v>0</v>
      </c>
      <c r="L43" s="3">
        <v>327366</v>
      </c>
      <c r="N43" s="3">
        <v>6504074496</v>
      </c>
      <c r="P43" s="3">
        <v>7041386785</v>
      </c>
      <c r="R43" s="3">
        <v>-537312289</v>
      </c>
    </row>
    <row r="44" spans="2:18" x14ac:dyDescent="0.55000000000000004">
      <c r="B44" s="2" t="s">
        <v>110</v>
      </c>
      <c r="D44" s="3">
        <v>0</v>
      </c>
      <c r="F44" s="3">
        <v>0</v>
      </c>
      <c r="H44" s="3">
        <v>0</v>
      </c>
      <c r="J44" s="3">
        <v>0</v>
      </c>
      <c r="L44" s="3">
        <v>100000</v>
      </c>
      <c r="N44" s="3">
        <v>96338599479</v>
      </c>
      <c r="P44" s="3">
        <v>96882436880</v>
      </c>
      <c r="R44" s="3">
        <v>-543837401</v>
      </c>
    </row>
    <row r="45" spans="2:18" x14ac:dyDescent="0.55000000000000004">
      <c r="B45" s="2" t="s">
        <v>179</v>
      </c>
      <c r="D45" s="3">
        <v>0</v>
      </c>
      <c r="F45" s="3">
        <v>0</v>
      </c>
      <c r="H45" s="3">
        <v>0</v>
      </c>
      <c r="J45" s="3">
        <v>0</v>
      </c>
      <c r="L45" s="3">
        <v>71566</v>
      </c>
      <c r="N45" s="3">
        <v>3192063912</v>
      </c>
      <c r="P45" s="3">
        <v>3933925201</v>
      </c>
      <c r="R45" s="3">
        <v>-741861289</v>
      </c>
    </row>
    <row r="46" spans="2:18" x14ac:dyDescent="0.55000000000000004">
      <c r="B46" s="2" t="s">
        <v>17</v>
      </c>
      <c r="D46" s="3">
        <v>0</v>
      </c>
      <c r="F46" s="3">
        <v>0</v>
      </c>
      <c r="H46" s="3">
        <v>0</v>
      </c>
      <c r="J46" s="3">
        <v>0</v>
      </c>
      <c r="L46" s="3">
        <v>1856409</v>
      </c>
      <c r="N46" s="3">
        <v>7971969779</v>
      </c>
      <c r="P46" s="3">
        <v>11160688681</v>
      </c>
      <c r="R46" s="3">
        <v>-3188718902</v>
      </c>
    </row>
    <row r="47" spans="2:18" x14ac:dyDescent="0.55000000000000004">
      <c r="D47" s="3"/>
      <c r="F47" s="3"/>
      <c r="H47" s="3"/>
      <c r="J47" s="3"/>
      <c r="L47" s="3"/>
      <c r="N47" s="3"/>
      <c r="P47" s="3"/>
      <c r="R47" s="3"/>
    </row>
    <row r="48" spans="2:18" ht="21.75" thickBot="1" x14ac:dyDescent="0.6">
      <c r="B48" s="32" t="s">
        <v>89</v>
      </c>
      <c r="D48" s="10">
        <f t="shared" ref="D48:R48" si="0">SUM(D10:D46)</f>
        <v>624700</v>
      </c>
      <c r="E48" s="10">
        <f t="shared" si="0"/>
        <v>0</v>
      </c>
      <c r="F48" s="10">
        <f t="shared" si="0"/>
        <v>9543454373</v>
      </c>
      <c r="G48" s="10">
        <f t="shared" si="0"/>
        <v>0</v>
      </c>
      <c r="H48" s="10">
        <f t="shared" si="0"/>
        <v>6710458595</v>
      </c>
      <c r="I48" s="10">
        <f t="shared" si="0"/>
        <v>0</v>
      </c>
      <c r="J48" s="10">
        <f t="shared" si="0"/>
        <v>2832995778</v>
      </c>
      <c r="K48" s="10">
        <f t="shared" si="0"/>
        <v>0</v>
      </c>
      <c r="L48" s="10">
        <f t="shared" si="0"/>
        <v>7482535</v>
      </c>
      <c r="M48" s="10">
        <f t="shared" si="0"/>
        <v>0</v>
      </c>
      <c r="N48" s="10">
        <f t="shared" si="0"/>
        <v>627156627262</v>
      </c>
      <c r="O48" s="10">
        <f t="shared" si="0"/>
        <v>0</v>
      </c>
      <c r="P48" s="10">
        <f t="shared" si="0"/>
        <v>608668176852</v>
      </c>
      <c r="Q48" s="10">
        <f t="shared" si="0"/>
        <v>0</v>
      </c>
      <c r="R48" s="10">
        <f t="shared" si="0"/>
        <v>18488450410</v>
      </c>
    </row>
    <row r="49" spans="10:10" ht="21.75" thickTop="1" x14ac:dyDescent="0.55000000000000004"/>
    <row r="50" spans="10:10" ht="26.25" x14ac:dyDescent="0.65">
      <c r="J50" s="27">
        <v>13</v>
      </c>
    </row>
  </sheetData>
  <sortState xmlns:xlrd2="http://schemas.microsoft.com/office/spreadsheetml/2017/richdata2" ref="B10:R46">
    <sortCondition descending="1" ref="R10:R46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6"/>
  <sheetViews>
    <sheetView rightToLeft="1" view="pageBreakPreview" zoomScale="60" zoomScaleNormal="100" workbookViewId="0">
      <selection activeCell="F10" sqref="F10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6" t="s">
        <v>130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7"/>
      <c r="R2" s="17"/>
      <c r="S2" s="17"/>
      <c r="T2" s="17"/>
      <c r="U2" s="17"/>
    </row>
    <row r="3" spans="2:28" ht="30" x14ac:dyDescent="0.6">
      <c r="B3" s="136" t="s">
        <v>52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7"/>
      <c r="R3" s="17"/>
    </row>
    <row r="4" spans="2:28" ht="30" x14ac:dyDescent="0.6">
      <c r="B4" s="136" t="s">
        <v>262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127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37" t="s">
        <v>56</v>
      </c>
      <c r="D7" s="138" t="s">
        <v>54</v>
      </c>
      <c r="E7" s="138" t="s">
        <v>54</v>
      </c>
      <c r="F7" s="138" t="s">
        <v>54</v>
      </c>
      <c r="G7" s="138" t="s">
        <v>54</v>
      </c>
      <c r="H7" s="138" t="s">
        <v>54</v>
      </c>
      <c r="I7" s="138" t="s">
        <v>54</v>
      </c>
      <c r="J7" s="138" t="s">
        <v>54</v>
      </c>
      <c r="L7" s="138" t="s">
        <v>55</v>
      </c>
      <c r="M7" s="138" t="s">
        <v>55</v>
      </c>
      <c r="N7" s="138" t="s">
        <v>55</v>
      </c>
      <c r="O7" s="138" t="s">
        <v>55</v>
      </c>
      <c r="P7" s="138" t="s">
        <v>55</v>
      </c>
      <c r="Q7" s="138" t="s">
        <v>55</v>
      </c>
      <c r="R7" s="138" t="s">
        <v>55</v>
      </c>
    </row>
    <row r="8" spans="2:28" s="51" customFormat="1" ht="48" customHeight="1" x14ac:dyDescent="0.75">
      <c r="B8" s="137" t="s">
        <v>56</v>
      </c>
      <c r="D8" s="175" t="s">
        <v>78</v>
      </c>
      <c r="E8" s="52"/>
      <c r="F8" s="175" t="s">
        <v>75</v>
      </c>
      <c r="G8" s="52"/>
      <c r="H8" s="175" t="s">
        <v>76</v>
      </c>
      <c r="I8" s="52"/>
      <c r="J8" s="175" t="s">
        <v>79</v>
      </c>
      <c r="L8" s="175" t="s">
        <v>78</v>
      </c>
      <c r="M8" s="52"/>
      <c r="N8" s="175" t="s">
        <v>75</v>
      </c>
      <c r="O8" s="52"/>
      <c r="P8" s="175" t="s">
        <v>76</v>
      </c>
      <c r="Q8" s="52"/>
      <c r="R8" s="175" t="s">
        <v>79</v>
      </c>
    </row>
    <row r="9" spans="2:28" ht="21.75" x14ac:dyDescent="0.6">
      <c r="B9" s="45" t="s">
        <v>110</v>
      </c>
      <c r="C9" s="4"/>
      <c r="D9" s="97">
        <v>124333151</v>
      </c>
      <c r="E9" s="6"/>
      <c r="F9" s="97">
        <v>719869500</v>
      </c>
      <c r="G9" s="6"/>
      <c r="H9" s="97">
        <v>0</v>
      </c>
      <c r="I9" s="6"/>
      <c r="J9" s="97">
        <v>844202651</v>
      </c>
      <c r="K9" s="6"/>
      <c r="L9" s="97">
        <v>11681296121</v>
      </c>
      <c r="M9" s="6"/>
      <c r="N9" s="97">
        <v>167969555</v>
      </c>
      <c r="O9" s="6"/>
      <c r="P9" s="97">
        <v>-543837401</v>
      </c>
      <c r="Q9" s="4"/>
      <c r="R9" s="97">
        <v>11305428275</v>
      </c>
    </row>
    <row r="10" spans="2:28" ht="21.75" x14ac:dyDescent="0.6">
      <c r="B10" s="4" t="s">
        <v>185</v>
      </c>
      <c r="C10" s="4"/>
      <c r="D10" s="98">
        <v>596805780</v>
      </c>
      <c r="E10" s="6"/>
      <c r="F10" s="98">
        <v>2629923240</v>
      </c>
      <c r="G10" s="6"/>
      <c r="H10" s="98">
        <v>0</v>
      </c>
      <c r="I10" s="6"/>
      <c r="J10" s="98">
        <v>3226729020</v>
      </c>
      <c r="K10" s="6"/>
      <c r="L10" s="98">
        <v>5877061753</v>
      </c>
      <c r="M10" s="6"/>
      <c r="N10" s="98">
        <v>866660097</v>
      </c>
      <c r="O10" s="6"/>
      <c r="P10" s="98">
        <v>-82606186</v>
      </c>
      <c r="Q10" s="4"/>
      <c r="R10" s="98">
        <v>6661115664</v>
      </c>
    </row>
    <row r="11" spans="2:28" ht="21.75" x14ac:dyDescent="0.6">
      <c r="B11" s="4" t="s">
        <v>189</v>
      </c>
      <c r="C11" s="4"/>
      <c r="D11" s="98">
        <v>8712493</v>
      </c>
      <c r="E11" s="6"/>
      <c r="F11" s="98">
        <v>19076542</v>
      </c>
      <c r="G11" s="6"/>
      <c r="H11" s="98">
        <v>0</v>
      </c>
      <c r="I11" s="6"/>
      <c r="J11" s="98">
        <v>27789035</v>
      </c>
      <c r="K11" s="6"/>
      <c r="L11" s="98">
        <v>3325212754</v>
      </c>
      <c r="M11" s="6"/>
      <c r="N11" s="98">
        <v>3228903</v>
      </c>
      <c r="O11" s="6"/>
      <c r="P11" s="98">
        <v>-192490684</v>
      </c>
      <c r="Q11" s="4"/>
      <c r="R11" s="98">
        <v>3135950973</v>
      </c>
    </row>
    <row r="12" spans="2:28" ht="21.75" x14ac:dyDescent="0.6">
      <c r="B12" s="4" t="s">
        <v>107</v>
      </c>
      <c r="C12" s="4"/>
      <c r="D12" s="98">
        <v>0</v>
      </c>
      <c r="E12" s="6"/>
      <c r="F12" s="98">
        <v>189843236</v>
      </c>
      <c r="G12" s="6"/>
      <c r="H12" s="98">
        <v>0</v>
      </c>
      <c r="I12" s="6"/>
      <c r="J12" s="98">
        <v>189843236</v>
      </c>
      <c r="K12" s="6"/>
      <c r="L12" s="98">
        <v>0</v>
      </c>
      <c r="M12" s="6"/>
      <c r="N12" s="98">
        <v>335429252</v>
      </c>
      <c r="O12" s="6"/>
      <c r="P12" s="98">
        <v>1755292665</v>
      </c>
      <c r="Q12" s="4"/>
      <c r="R12" s="98">
        <v>2090721917</v>
      </c>
    </row>
    <row r="13" spans="2:28" ht="21.75" x14ac:dyDescent="0.6">
      <c r="B13" s="4" t="s">
        <v>106</v>
      </c>
      <c r="C13" s="4"/>
      <c r="D13" s="98">
        <v>0</v>
      </c>
      <c r="E13" s="6"/>
      <c r="F13" s="98">
        <v>0</v>
      </c>
      <c r="G13" s="6"/>
      <c r="H13" s="98">
        <v>0</v>
      </c>
      <c r="I13" s="6"/>
      <c r="J13" s="98">
        <v>0</v>
      </c>
      <c r="K13" s="6"/>
      <c r="L13" s="98">
        <v>0</v>
      </c>
      <c r="M13" s="6"/>
      <c r="N13" s="98">
        <v>0</v>
      </c>
      <c r="O13" s="6"/>
      <c r="P13" s="98">
        <v>1985569493</v>
      </c>
      <c r="Q13" s="4"/>
      <c r="R13" s="98">
        <v>1985569493</v>
      </c>
    </row>
    <row r="14" spans="2:28" ht="21.75" x14ac:dyDescent="0.6">
      <c r="B14" s="4" t="s">
        <v>104</v>
      </c>
      <c r="C14" s="4"/>
      <c r="D14" s="98">
        <v>0</v>
      </c>
      <c r="E14" s="6"/>
      <c r="F14" s="98">
        <v>302699496</v>
      </c>
      <c r="G14" s="6"/>
      <c r="H14" s="98">
        <v>36689403</v>
      </c>
      <c r="I14" s="6"/>
      <c r="J14" s="98">
        <v>339388899</v>
      </c>
      <c r="K14" s="6"/>
      <c r="L14" s="98">
        <v>0</v>
      </c>
      <c r="M14" s="6"/>
      <c r="N14" s="98">
        <v>1053074392</v>
      </c>
      <c r="O14" s="6"/>
      <c r="P14" s="98">
        <v>46847337</v>
      </c>
      <c r="Q14" s="4"/>
      <c r="R14" s="98">
        <v>1099921729</v>
      </c>
    </row>
    <row r="15" spans="2:28" ht="21.75" x14ac:dyDescent="0.6">
      <c r="B15" s="4" t="s">
        <v>198</v>
      </c>
      <c r="C15" s="4"/>
      <c r="D15" s="98">
        <v>96754683</v>
      </c>
      <c r="E15" s="6"/>
      <c r="F15" s="98">
        <v>201923395</v>
      </c>
      <c r="G15" s="6"/>
      <c r="H15" s="98">
        <v>0</v>
      </c>
      <c r="I15" s="6"/>
      <c r="J15" s="98">
        <v>298678078</v>
      </c>
      <c r="K15" s="6"/>
      <c r="L15" s="98">
        <v>805157045</v>
      </c>
      <c r="M15" s="6"/>
      <c r="N15" s="98">
        <v>136984017</v>
      </c>
      <c r="O15" s="6"/>
      <c r="P15" s="98">
        <v>0</v>
      </c>
      <c r="Q15" s="4"/>
      <c r="R15" s="98">
        <v>942141062</v>
      </c>
    </row>
    <row r="16" spans="2:28" ht="21.75" x14ac:dyDescent="0.6">
      <c r="B16" s="4" t="s">
        <v>131</v>
      </c>
      <c r="C16" s="4"/>
      <c r="D16" s="98">
        <v>0</v>
      </c>
      <c r="E16" s="6"/>
      <c r="F16" s="98">
        <v>0</v>
      </c>
      <c r="G16" s="6"/>
      <c r="H16" s="98">
        <v>0</v>
      </c>
      <c r="I16" s="6"/>
      <c r="J16" s="98">
        <v>0</v>
      </c>
      <c r="K16" s="6"/>
      <c r="L16" s="98">
        <v>0</v>
      </c>
      <c r="M16" s="6"/>
      <c r="N16" s="98">
        <v>0</v>
      </c>
      <c r="O16" s="6"/>
      <c r="P16" s="98">
        <v>851018948</v>
      </c>
      <c r="Q16" s="4"/>
      <c r="R16" s="98">
        <v>851018948</v>
      </c>
    </row>
    <row r="17" spans="2:18" ht="21.75" x14ac:dyDescent="0.6">
      <c r="B17" s="4" t="s">
        <v>236</v>
      </c>
      <c r="C17" s="4"/>
      <c r="D17" s="98">
        <v>0</v>
      </c>
      <c r="E17" s="6"/>
      <c r="F17" s="98">
        <v>942162202</v>
      </c>
      <c r="G17" s="6"/>
      <c r="H17" s="98">
        <v>10658785</v>
      </c>
      <c r="I17" s="6"/>
      <c r="J17" s="98">
        <v>952820987</v>
      </c>
      <c r="K17" s="6"/>
      <c r="L17" s="98">
        <v>0</v>
      </c>
      <c r="M17" s="6"/>
      <c r="N17" s="98">
        <v>655176349</v>
      </c>
      <c r="O17" s="6"/>
      <c r="P17" s="98">
        <v>10658785</v>
      </c>
      <c r="Q17" s="4"/>
      <c r="R17" s="98">
        <v>665835134</v>
      </c>
    </row>
    <row r="18" spans="2:18" ht="21.75" x14ac:dyDescent="0.6">
      <c r="B18" s="4" t="s">
        <v>103</v>
      </c>
      <c r="C18" s="4"/>
      <c r="D18" s="98">
        <v>0</v>
      </c>
      <c r="E18" s="6"/>
      <c r="F18" s="98">
        <v>0</v>
      </c>
      <c r="G18" s="6"/>
      <c r="H18" s="98">
        <v>0</v>
      </c>
      <c r="I18" s="6"/>
      <c r="J18" s="98">
        <v>0</v>
      </c>
      <c r="K18" s="6"/>
      <c r="L18" s="98">
        <v>0</v>
      </c>
      <c r="M18" s="6"/>
      <c r="N18" s="98">
        <v>0</v>
      </c>
      <c r="O18" s="6"/>
      <c r="P18" s="98">
        <v>595772422</v>
      </c>
      <c r="Q18" s="4"/>
      <c r="R18" s="98">
        <v>595772422</v>
      </c>
    </row>
    <row r="19" spans="2:18" ht="21.75" x14ac:dyDescent="0.6">
      <c r="B19" s="4" t="s">
        <v>164</v>
      </c>
      <c r="C19" s="4"/>
      <c r="D19" s="98">
        <v>0</v>
      </c>
      <c r="E19" s="6"/>
      <c r="F19" s="98">
        <v>0</v>
      </c>
      <c r="G19" s="6"/>
      <c r="H19" s="98">
        <v>0</v>
      </c>
      <c r="I19" s="6"/>
      <c r="J19" s="98">
        <v>0</v>
      </c>
      <c r="K19" s="6"/>
      <c r="L19" s="98">
        <v>0</v>
      </c>
      <c r="M19" s="6"/>
      <c r="N19" s="98">
        <v>0</v>
      </c>
      <c r="O19" s="6"/>
      <c r="P19" s="98">
        <v>592717081</v>
      </c>
      <c r="Q19" s="4"/>
      <c r="R19" s="98">
        <v>592717081</v>
      </c>
    </row>
    <row r="20" spans="2:18" ht="21.75" x14ac:dyDescent="0.6">
      <c r="B20" s="4" t="s">
        <v>162</v>
      </c>
      <c r="C20" s="4"/>
      <c r="D20" s="98">
        <v>0</v>
      </c>
      <c r="E20" s="6"/>
      <c r="F20" s="98">
        <v>29346680</v>
      </c>
      <c r="G20" s="6"/>
      <c r="H20" s="98">
        <v>0</v>
      </c>
      <c r="I20" s="6"/>
      <c r="J20" s="98">
        <v>29346680</v>
      </c>
      <c r="K20" s="6"/>
      <c r="L20" s="98">
        <v>0</v>
      </c>
      <c r="M20" s="6"/>
      <c r="N20" s="98">
        <v>30924224</v>
      </c>
      <c r="O20" s="6"/>
      <c r="P20" s="98">
        <v>338910546</v>
      </c>
      <c r="Q20" s="4"/>
      <c r="R20" s="98">
        <v>369834770</v>
      </c>
    </row>
    <row r="21" spans="2:18" ht="21.75" x14ac:dyDescent="0.6">
      <c r="B21" s="4" t="s">
        <v>168</v>
      </c>
      <c r="C21" s="4"/>
      <c r="D21" s="98">
        <v>0</v>
      </c>
      <c r="E21" s="6"/>
      <c r="F21" s="98">
        <v>0</v>
      </c>
      <c r="G21" s="6"/>
      <c r="H21" s="98">
        <v>0</v>
      </c>
      <c r="I21" s="6"/>
      <c r="J21" s="98">
        <v>0</v>
      </c>
      <c r="K21" s="6"/>
      <c r="L21" s="98">
        <v>0</v>
      </c>
      <c r="M21" s="6"/>
      <c r="N21" s="98">
        <v>0</v>
      </c>
      <c r="O21" s="6"/>
      <c r="P21" s="98">
        <v>364433789</v>
      </c>
      <c r="Q21" s="4"/>
      <c r="R21" s="98">
        <v>364433789</v>
      </c>
    </row>
    <row r="22" spans="2:18" ht="21.75" x14ac:dyDescent="0.6">
      <c r="B22" s="4" t="s">
        <v>163</v>
      </c>
      <c r="C22" s="4"/>
      <c r="D22" s="98">
        <v>0</v>
      </c>
      <c r="E22" s="6"/>
      <c r="F22" s="98">
        <v>0</v>
      </c>
      <c r="G22" s="6"/>
      <c r="H22" s="98">
        <v>0</v>
      </c>
      <c r="I22" s="6"/>
      <c r="J22" s="98">
        <v>0</v>
      </c>
      <c r="K22" s="6"/>
      <c r="L22" s="98">
        <v>0</v>
      </c>
      <c r="M22" s="6"/>
      <c r="N22" s="98">
        <v>0</v>
      </c>
      <c r="O22" s="6"/>
      <c r="P22" s="98">
        <v>238361146</v>
      </c>
      <c r="Q22" s="4"/>
      <c r="R22" s="98">
        <v>238361146</v>
      </c>
    </row>
    <row r="23" spans="2:18" ht="21.75" x14ac:dyDescent="0.6">
      <c r="B23" s="4" t="s">
        <v>109</v>
      </c>
      <c r="C23" s="4"/>
      <c r="D23" s="98">
        <v>0</v>
      </c>
      <c r="E23" s="6"/>
      <c r="F23" s="98">
        <v>0</v>
      </c>
      <c r="G23" s="6"/>
      <c r="H23" s="98">
        <v>0</v>
      </c>
      <c r="I23" s="6"/>
      <c r="J23" s="98">
        <v>0</v>
      </c>
      <c r="K23" s="6"/>
      <c r="L23" s="98">
        <v>0</v>
      </c>
      <c r="M23" s="6"/>
      <c r="N23" s="98">
        <v>0</v>
      </c>
      <c r="O23" s="6"/>
      <c r="P23" s="98">
        <v>194100365</v>
      </c>
      <c r="Q23" s="4"/>
      <c r="R23" s="98">
        <v>194100365</v>
      </c>
    </row>
    <row r="24" spans="2:18" ht="21.75" x14ac:dyDescent="0.6">
      <c r="B24" s="4" t="s">
        <v>239</v>
      </c>
      <c r="C24" s="4"/>
      <c r="D24" s="98">
        <v>0</v>
      </c>
      <c r="E24" s="6"/>
      <c r="F24" s="98">
        <v>239806527</v>
      </c>
      <c r="G24" s="6"/>
      <c r="H24" s="98">
        <v>0</v>
      </c>
      <c r="I24" s="6"/>
      <c r="J24" s="98">
        <v>239806527</v>
      </c>
      <c r="K24" s="6"/>
      <c r="L24" s="98">
        <v>0</v>
      </c>
      <c r="M24" s="6"/>
      <c r="N24" s="98">
        <v>161531930</v>
      </c>
      <c r="O24" s="6"/>
      <c r="P24" s="98">
        <v>0</v>
      </c>
      <c r="Q24" s="4"/>
      <c r="R24" s="98">
        <v>161531930</v>
      </c>
    </row>
    <row r="25" spans="2:18" ht="21.75" x14ac:dyDescent="0.6">
      <c r="B25" s="4" t="s">
        <v>167</v>
      </c>
      <c r="C25" s="4"/>
      <c r="D25" s="98">
        <v>0</v>
      </c>
      <c r="E25" s="6"/>
      <c r="F25" s="98">
        <v>0</v>
      </c>
      <c r="G25" s="6"/>
      <c r="H25" s="98">
        <v>0</v>
      </c>
      <c r="I25" s="6"/>
      <c r="J25" s="98">
        <v>0</v>
      </c>
      <c r="K25" s="6"/>
      <c r="L25" s="98">
        <v>0</v>
      </c>
      <c r="M25" s="6"/>
      <c r="N25" s="98">
        <v>0</v>
      </c>
      <c r="O25" s="6"/>
      <c r="P25" s="98">
        <v>128423525</v>
      </c>
      <c r="Q25" s="4"/>
      <c r="R25" s="98">
        <v>128423525</v>
      </c>
    </row>
    <row r="26" spans="2:18" ht="21.75" x14ac:dyDescent="0.6">
      <c r="B26" s="4" t="s">
        <v>242</v>
      </c>
      <c r="C26" s="4"/>
      <c r="D26" s="98">
        <v>0</v>
      </c>
      <c r="E26" s="6"/>
      <c r="F26" s="98">
        <v>70552210</v>
      </c>
      <c r="G26" s="6"/>
      <c r="H26" s="98">
        <v>0</v>
      </c>
      <c r="I26" s="6"/>
      <c r="J26" s="98">
        <v>70552210</v>
      </c>
      <c r="K26" s="6"/>
      <c r="L26" s="98">
        <v>0</v>
      </c>
      <c r="M26" s="6"/>
      <c r="N26" s="98">
        <v>86121004</v>
      </c>
      <c r="O26" s="6"/>
      <c r="P26" s="98">
        <v>0</v>
      </c>
      <c r="Q26" s="4"/>
      <c r="R26" s="98">
        <v>86121004</v>
      </c>
    </row>
    <row r="27" spans="2:18" ht="21.75" x14ac:dyDescent="0.6">
      <c r="B27" s="4" t="s">
        <v>170</v>
      </c>
      <c r="C27" s="4"/>
      <c r="D27" s="98">
        <v>0</v>
      </c>
      <c r="E27" s="6"/>
      <c r="F27" s="98">
        <v>46251616</v>
      </c>
      <c r="G27" s="6"/>
      <c r="H27" s="98">
        <v>0</v>
      </c>
      <c r="I27" s="6"/>
      <c r="J27" s="98">
        <v>46251616</v>
      </c>
      <c r="K27" s="6"/>
      <c r="L27" s="98">
        <v>0</v>
      </c>
      <c r="M27" s="6"/>
      <c r="N27" s="98">
        <v>52992970</v>
      </c>
      <c r="O27" s="6"/>
      <c r="P27" s="98">
        <v>-1022428</v>
      </c>
      <c r="Q27" s="4"/>
      <c r="R27" s="98">
        <v>51970542</v>
      </c>
    </row>
    <row r="28" spans="2:18" ht="21.75" x14ac:dyDescent="0.6">
      <c r="B28" s="4" t="s">
        <v>169</v>
      </c>
      <c r="C28" s="4"/>
      <c r="D28" s="98">
        <v>0</v>
      </c>
      <c r="E28" s="6"/>
      <c r="F28" s="98">
        <v>0</v>
      </c>
      <c r="G28" s="6"/>
      <c r="H28" s="98">
        <v>0</v>
      </c>
      <c r="I28" s="6"/>
      <c r="J28" s="98">
        <v>0</v>
      </c>
      <c r="K28" s="6"/>
      <c r="L28" s="98">
        <v>0</v>
      </c>
      <c r="M28" s="6"/>
      <c r="N28" s="98">
        <v>0</v>
      </c>
      <c r="O28" s="6"/>
      <c r="P28" s="98">
        <v>10593439</v>
      </c>
      <c r="Q28" s="4"/>
      <c r="R28" s="98">
        <v>10593439</v>
      </c>
    </row>
    <row r="29" spans="2:18" ht="21.75" x14ac:dyDescent="0.6">
      <c r="B29" s="4" t="s">
        <v>166</v>
      </c>
      <c r="C29" s="4"/>
      <c r="D29" s="98">
        <v>0</v>
      </c>
      <c r="E29" s="6"/>
      <c r="F29" s="98">
        <v>0</v>
      </c>
      <c r="G29" s="6"/>
      <c r="H29" s="98">
        <v>0</v>
      </c>
      <c r="I29" s="6"/>
      <c r="J29" s="98">
        <v>0</v>
      </c>
      <c r="K29" s="6"/>
      <c r="L29" s="98">
        <v>0</v>
      </c>
      <c r="M29" s="6"/>
      <c r="N29" s="98">
        <v>0</v>
      </c>
      <c r="O29" s="6"/>
      <c r="P29" s="98">
        <v>8107225</v>
      </c>
      <c r="Q29" s="4"/>
      <c r="R29" s="98">
        <v>8107225</v>
      </c>
    </row>
    <row r="30" spans="2:18" ht="21.75" x14ac:dyDescent="0.6">
      <c r="B30" s="4" t="s">
        <v>188</v>
      </c>
      <c r="C30" s="4"/>
      <c r="D30" s="98">
        <v>0</v>
      </c>
      <c r="E30" s="6"/>
      <c r="F30" s="98">
        <v>0</v>
      </c>
      <c r="G30" s="6"/>
      <c r="H30" s="98">
        <v>0</v>
      </c>
      <c r="I30" s="6"/>
      <c r="J30" s="98">
        <v>0</v>
      </c>
      <c r="K30" s="6"/>
      <c r="L30" s="98">
        <v>0</v>
      </c>
      <c r="M30" s="6"/>
      <c r="N30" s="98">
        <v>0</v>
      </c>
      <c r="O30" s="6"/>
      <c r="P30" s="98">
        <v>3489254</v>
      </c>
      <c r="Q30" s="4"/>
      <c r="R30" s="98">
        <v>3489254</v>
      </c>
    </row>
    <row r="31" spans="2:18" ht="21.75" x14ac:dyDescent="0.6">
      <c r="B31" s="4" t="s">
        <v>214</v>
      </c>
      <c r="C31" s="4"/>
      <c r="D31" s="98">
        <v>0</v>
      </c>
      <c r="E31" s="6"/>
      <c r="F31" s="98">
        <v>0</v>
      </c>
      <c r="G31" s="6"/>
      <c r="H31" s="98">
        <v>0</v>
      </c>
      <c r="I31" s="6"/>
      <c r="J31" s="98">
        <v>0</v>
      </c>
      <c r="K31" s="6"/>
      <c r="L31" s="98">
        <v>0</v>
      </c>
      <c r="M31" s="6"/>
      <c r="N31" s="98">
        <v>0</v>
      </c>
      <c r="O31" s="6"/>
      <c r="P31" s="98">
        <v>1320916</v>
      </c>
      <c r="Q31" s="4"/>
      <c r="R31" s="98">
        <v>1320916</v>
      </c>
    </row>
    <row r="32" spans="2:18" ht="21.75" x14ac:dyDescent="0.6">
      <c r="B32" s="4" t="s">
        <v>191</v>
      </c>
      <c r="C32" s="4"/>
      <c r="D32" s="98">
        <v>0</v>
      </c>
      <c r="E32" s="6"/>
      <c r="F32" s="98">
        <v>0</v>
      </c>
      <c r="G32" s="6"/>
      <c r="H32" s="98">
        <v>0</v>
      </c>
      <c r="I32" s="6"/>
      <c r="J32" s="98">
        <v>0</v>
      </c>
      <c r="K32" s="6"/>
      <c r="L32" s="98">
        <v>0</v>
      </c>
      <c r="M32" s="6"/>
      <c r="N32" s="98">
        <v>0</v>
      </c>
      <c r="O32" s="6"/>
      <c r="P32" s="98">
        <v>-21357062</v>
      </c>
      <c r="Q32" s="4"/>
      <c r="R32" s="98">
        <v>-21357062</v>
      </c>
    </row>
    <row r="33" spans="2:18" ht="21.75" x14ac:dyDescent="0.6">
      <c r="B33" s="4"/>
      <c r="C33" s="4"/>
      <c r="D33" s="98"/>
      <c r="E33" s="6"/>
      <c r="F33" s="98"/>
      <c r="G33" s="6"/>
      <c r="H33" s="98"/>
      <c r="I33" s="6"/>
      <c r="J33" s="98"/>
      <c r="K33" s="6"/>
      <c r="L33" s="98"/>
      <c r="M33" s="6"/>
      <c r="N33" s="98"/>
      <c r="O33" s="6"/>
      <c r="P33" s="98"/>
      <c r="Q33" s="4"/>
      <c r="R33" s="98"/>
    </row>
    <row r="34" spans="2:18" ht="24.75" thickBot="1" x14ac:dyDescent="0.65">
      <c r="B34" s="26" t="s">
        <v>89</v>
      </c>
      <c r="D34" s="100">
        <f t="shared" ref="D34:R34" si="0">SUM(D9:D32)</f>
        <v>826606107</v>
      </c>
      <c r="E34" s="100">
        <f t="shared" si="0"/>
        <v>0</v>
      </c>
      <c r="F34" s="100">
        <f t="shared" si="0"/>
        <v>5391454644</v>
      </c>
      <c r="G34" s="100">
        <f t="shared" si="0"/>
        <v>0</v>
      </c>
      <c r="H34" s="100">
        <f t="shared" si="0"/>
        <v>47348188</v>
      </c>
      <c r="I34" s="100">
        <f t="shared" si="0"/>
        <v>0</v>
      </c>
      <c r="J34" s="100">
        <f t="shared" si="0"/>
        <v>6265408939</v>
      </c>
      <c r="K34" s="100">
        <f t="shared" si="0"/>
        <v>0</v>
      </c>
      <c r="L34" s="100">
        <f t="shared" si="0"/>
        <v>21688727673</v>
      </c>
      <c r="M34" s="100">
        <f t="shared" si="0"/>
        <v>0</v>
      </c>
      <c r="N34" s="100">
        <f t="shared" si="0"/>
        <v>3550092693</v>
      </c>
      <c r="O34" s="100">
        <f t="shared" si="0"/>
        <v>0</v>
      </c>
      <c r="P34" s="100">
        <f t="shared" si="0"/>
        <v>6284303175</v>
      </c>
      <c r="Q34" s="100">
        <f t="shared" si="0"/>
        <v>0</v>
      </c>
      <c r="R34" s="100">
        <f t="shared" si="0"/>
        <v>31523123541</v>
      </c>
    </row>
    <row r="35" spans="2:18" ht="21.75" thickTop="1" x14ac:dyDescent="0.6"/>
    <row r="36" spans="2:18" ht="30" x14ac:dyDescent="0.75">
      <c r="J36" s="55">
        <v>14</v>
      </c>
    </row>
  </sheetData>
  <sortState xmlns:xlrd2="http://schemas.microsoft.com/office/spreadsheetml/2017/richdata2" ref="B9:R32">
    <sortCondition descending="1" ref="R9:R32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0"/>
  <sheetViews>
    <sheetView rightToLeft="1" view="pageBreakPreview" topLeftCell="A13" zoomScale="80" zoomScaleNormal="100" zoomScaleSheetLayoutView="80" workbookViewId="0">
      <selection activeCell="J39" sqref="J39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6" t="s">
        <v>130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28" ht="31.5" customHeight="1" x14ac:dyDescent="0.55000000000000004">
      <c r="B3" s="136" t="s">
        <v>52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2:28" ht="31.5" customHeight="1" x14ac:dyDescent="0.55000000000000004">
      <c r="B4" s="136" t="s">
        <v>262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28" ht="73.5" customHeight="1" x14ac:dyDescent="0.55000000000000004"/>
    <row r="6" spans="2:28" ht="30" x14ac:dyDescent="0.55000000000000004">
      <c r="B6" s="14" t="s">
        <v>128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40" t="s">
        <v>80</v>
      </c>
      <c r="C8" s="140" t="s">
        <v>80</v>
      </c>
      <c r="D8" s="140" t="s">
        <v>80</v>
      </c>
      <c r="F8" s="140" t="s">
        <v>54</v>
      </c>
      <c r="G8" s="140" t="s">
        <v>54</v>
      </c>
      <c r="H8" s="140" t="s">
        <v>54</v>
      </c>
      <c r="J8" s="140" t="s">
        <v>55</v>
      </c>
      <c r="K8" s="140" t="s">
        <v>55</v>
      </c>
      <c r="L8" s="140" t="s">
        <v>55</v>
      </c>
    </row>
    <row r="9" spans="2:28" s="40" customFormat="1" ht="50.25" customHeight="1" x14ac:dyDescent="0.6">
      <c r="B9" s="171" t="s">
        <v>81</v>
      </c>
      <c r="D9" s="171" t="s">
        <v>42</v>
      </c>
      <c r="F9" s="171" t="s">
        <v>82</v>
      </c>
      <c r="H9" s="171" t="s">
        <v>83</v>
      </c>
      <c r="J9" s="171" t="s">
        <v>82</v>
      </c>
      <c r="L9" s="171" t="s">
        <v>83</v>
      </c>
    </row>
    <row r="10" spans="2:28" s="4" customFormat="1" ht="21.75" customHeight="1" x14ac:dyDescent="0.55000000000000004">
      <c r="B10" s="45" t="s">
        <v>201</v>
      </c>
      <c r="D10" s="69" t="s">
        <v>204</v>
      </c>
      <c r="F10" s="97">
        <v>661643835</v>
      </c>
      <c r="G10" s="6"/>
      <c r="H10" s="12" t="s">
        <v>61</v>
      </c>
      <c r="I10" s="6"/>
      <c r="J10" s="97">
        <v>7811653319</v>
      </c>
      <c r="K10" s="6"/>
      <c r="L10" s="12"/>
    </row>
    <row r="11" spans="2:28" s="4" customFormat="1" ht="21.75" customHeight="1" x14ac:dyDescent="0.55000000000000004">
      <c r="B11" s="4" t="s">
        <v>221</v>
      </c>
      <c r="D11" s="68" t="s">
        <v>222</v>
      </c>
      <c r="F11" s="98">
        <v>647615725</v>
      </c>
      <c r="G11" s="6"/>
      <c r="H11" s="6" t="s">
        <v>61</v>
      </c>
      <c r="I11" s="6"/>
      <c r="J11" s="98">
        <v>4616284721</v>
      </c>
      <c r="K11" s="6"/>
      <c r="L11" s="6"/>
    </row>
    <row r="12" spans="2:28" s="4" customFormat="1" ht="21.75" customHeight="1" x14ac:dyDescent="0.55000000000000004">
      <c r="B12" s="4" t="s">
        <v>49</v>
      </c>
      <c r="D12" s="68" t="s">
        <v>175</v>
      </c>
      <c r="F12" s="98">
        <v>0</v>
      </c>
      <c r="G12" s="6"/>
      <c r="H12" s="6" t="s">
        <v>61</v>
      </c>
      <c r="I12" s="6"/>
      <c r="J12" s="98">
        <v>2757372017</v>
      </c>
      <c r="K12" s="6"/>
      <c r="L12" s="6"/>
    </row>
    <row r="13" spans="2:28" s="4" customFormat="1" ht="21.75" customHeight="1" x14ac:dyDescent="0.55000000000000004">
      <c r="B13" s="4" t="s">
        <v>117</v>
      </c>
      <c r="D13" s="68" t="s">
        <v>195</v>
      </c>
      <c r="F13" s="98">
        <v>0</v>
      </c>
      <c r="G13" s="6"/>
      <c r="H13" s="6" t="s">
        <v>61</v>
      </c>
      <c r="I13" s="6"/>
      <c r="J13" s="98">
        <v>1892917808</v>
      </c>
      <c r="K13" s="6"/>
      <c r="L13" s="6"/>
    </row>
    <row r="14" spans="2:28" s="4" customFormat="1" ht="21.75" customHeight="1" x14ac:dyDescent="0.55000000000000004">
      <c r="B14" s="4" t="s">
        <v>113</v>
      </c>
      <c r="D14" s="68" t="s">
        <v>193</v>
      </c>
      <c r="F14" s="98">
        <v>0</v>
      </c>
      <c r="G14" s="6"/>
      <c r="H14" s="6" t="s">
        <v>61</v>
      </c>
      <c r="I14" s="6"/>
      <c r="J14" s="98">
        <v>1798904106</v>
      </c>
      <c r="K14" s="6"/>
      <c r="L14" s="6"/>
    </row>
    <row r="15" spans="2:28" s="4" customFormat="1" ht="21.75" customHeight="1" x14ac:dyDescent="0.55000000000000004">
      <c r="B15" s="4" t="s">
        <v>49</v>
      </c>
      <c r="D15" s="68" t="s">
        <v>194</v>
      </c>
      <c r="F15" s="98">
        <v>0</v>
      </c>
      <c r="G15" s="6"/>
      <c r="H15" s="6" t="s">
        <v>61</v>
      </c>
      <c r="I15" s="6"/>
      <c r="J15" s="98">
        <v>1725492039</v>
      </c>
      <c r="K15" s="6"/>
      <c r="L15" s="6"/>
    </row>
    <row r="16" spans="2:28" s="4" customFormat="1" ht="21.75" customHeight="1" x14ac:dyDescent="0.55000000000000004">
      <c r="B16" s="4" t="s">
        <v>132</v>
      </c>
      <c r="D16" s="68" t="s">
        <v>61</v>
      </c>
      <c r="F16" s="98">
        <v>0</v>
      </c>
      <c r="G16" s="6"/>
      <c r="H16" s="6" t="s">
        <v>61</v>
      </c>
      <c r="I16" s="6"/>
      <c r="J16" s="98">
        <v>1320794506</v>
      </c>
      <c r="K16" s="6"/>
      <c r="L16" s="6"/>
    </row>
    <row r="17" spans="2:12" s="4" customFormat="1" ht="21.75" customHeight="1" x14ac:dyDescent="0.55000000000000004">
      <c r="B17" s="4" t="s">
        <v>117</v>
      </c>
      <c r="D17" s="68" t="s">
        <v>153</v>
      </c>
      <c r="F17" s="98">
        <v>0</v>
      </c>
      <c r="G17" s="6"/>
      <c r="H17" s="6" t="s">
        <v>61</v>
      </c>
      <c r="I17" s="6"/>
      <c r="J17" s="98">
        <v>1152520602</v>
      </c>
      <c r="K17" s="6"/>
      <c r="L17" s="6"/>
    </row>
    <row r="18" spans="2:12" s="4" customFormat="1" ht="21.75" customHeight="1" x14ac:dyDescent="0.55000000000000004">
      <c r="B18" s="4" t="s">
        <v>113</v>
      </c>
      <c r="D18" s="68" t="s">
        <v>158</v>
      </c>
      <c r="F18" s="98">
        <v>0</v>
      </c>
      <c r="G18" s="6"/>
      <c r="H18" s="6" t="s">
        <v>61</v>
      </c>
      <c r="I18" s="6"/>
      <c r="J18" s="98">
        <v>736986307</v>
      </c>
      <c r="K18" s="6"/>
      <c r="L18" s="6"/>
    </row>
    <row r="19" spans="2:12" s="4" customFormat="1" ht="21.75" customHeight="1" x14ac:dyDescent="0.55000000000000004">
      <c r="B19" s="4" t="s">
        <v>113</v>
      </c>
      <c r="D19" s="68" t="s">
        <v>174</v>
      </c>
      <c r="F19" s="98">
        <v>0</v>
      </c>
      <c r="G19" s="6"/>
      <c r="H19" s="6" t="s">
        <v>61</v>
      </c>
      <c r="I19" s="6"/>
      <c r="J19" s="98">
        <v>656800835</v>
      </c>
      <c r="K19" s="6"/>
      <c r="L19" s="6"/>
    </row>
    <row r="20" spans="2:12" s="4" customFormat="1" ht="21.75" customHeight="1" x14ac:dyDescent="0.55000000000000004">
      <c r="B20" s="4" t="s">
        <v>192</v>
      </c>
      <c r="D20" s="68" t="s">
        <v>61</v>
      </c>
      <c r="F20" s="98">
        <v>0</v>
      </c>
      <c r="G20" s="6"/>
      <c r="H20" s="6" t="s">
        <v>61</v>
      </c>
      <c r="I20" s="6"/>
      <c r="J20" s="98">
        <v>432273964</v>
      </c>
      <c r="K20" s="6"/>
      <c r="L20" s="6"/>
    </row>
    <row r="21" spans="2:12" s="4" customFormat="1" ht="21.75" customHeight="1" x14ac:dyDescent="0.55000000000000004">
      <c r="B21" s="4" t="s">
        <v>171</v>
      </c>
      <c r="D21" s="68" t="s">
        <v>61</v>
      </c>
      <c r="F21" s="98">
        <v>0</v>
      </c>
      <c r="G21" s="6"/>
      <c r="H21" s="6" t="s">
        <v>61</v>
      </c>
      <c r="I21" s="6"/>
      <c r="J21" s="98">
        <v>425205467</v>
      </c>
      <c r="K21" s="6"/>
      <c r="L21" s="6"/>
    </row>
    <row r="22" spans="2:12" s="4" customFormat="1" ht="21.75" customHeight="1" x14ac:dyDescent="0.55000000000000004">
      <c r="B22" s="4" t="s">
        <v>113</v>
      </c>
      <c r="D22" s="68" t="s">
        <v>172</v>
      </c>
      <c r="F22" s="98">
        <v>0</v>
      </c>
      <c r="G22" s="6"/>
      <c r="H22" s="6" t="s">
        <v>61</v>
      </c>
      <c r="I22" s="6"/>
      <c r="J22" s="98">
        <v>359452050</v>
      </c>
      <c r="K22" s="6"/>
      <c r="L22" s="6"/>
    </row>
    <row r="23" spans="2:12" s="4" customFormat="1" ht="21.75" customHeight="1" x14ac:dyDescent="0.55000000000000004">
      <c r="B23" s="4" t="s">
        <v>113</v>
      </c>
      <c r="D23" s="68" t="s">
        <v>173</v>
      </c>
      <c r="F23" s="98">
        <v>0</v>
      </c>
      <c r="G23" s="6"/>
      <c r="H23" s="6" t="s">
        <v>61</v>
      </c>
      <c r="I23" s="6"/>
      <c r="J23" s="98">
        <v>227391780</v>
      </c>
      <c r="K23" s="6"/>
      <c r="L23" s="6"/>
    </row>
    <row r="24" spans="2:12" s="4" customFormat="1" ht="21.75" customHeight="1" x14ac:dyDescent="0.55000000000000004">
      <c r="B24" s="4" t="s">
        <v>117</v>
      </c>
      <c r="D24" s="68" t="s">
        <v>205</v>
      </c>
      <c r="F24" s="98">
        <v>0</v>
      </c>
      <c r="G24" s="6"/>
      <c r="H24" s="6" t="s">
        <v>61</v>
      </c>
      <c r="I24" s="6"/>
      <c r="J24" s="98">
        <v>150328767</v>
      </c>
      <c r="K24" s="6"/>
      <c r="L24" s="6"/>
    </row>
    <row r="25" spans="2:12" s="4" customFormat="1" ht="21.75" customHeight="1" x14ac:dyDescent="0.55000000000000004">
      <c r="B25" s="4" t="s">
        <v>49</v>
      </c>
      <c r="D25" s="68" t="s">
        <v>136</v>
      </c>
      <c r="F25" s="98">
        <v>22571</v>
      </c>
      <c r="G25" s="6"/>
      <c r="H25" s="6" t="s">
        <v>61</v>
      </c>
      <c r="I25" s="6"/>
      <c r="J25" s="98">
        <v>51332614</v>
      </c>
      <c r="K25" s="6"/>
      <c r="L25" s="6"/>
    </row>
    <row r="26" spans="2:12" s="4" customFormat="1" ht="21.75" customHeight="1" x14ac:dyDescent="0.55000000000000004">
      <c r="B26" s="4" t="s">
        <v>142</v>
      </c>
      <c r="D26" s="68" t="s">
        <v>143</v>
      </c>
      <c r="F26" s="98">
        <v>0</v>
      </c>
      <c r="G26" s="6"/>
      <c r="H26" s="6" t="s">
        <v>61</v>
      </c>
      <c r="I26" s="6"/>
      <c r="J26" s="98">
        <v>2570664</v>
      </c>
      <c r="K26" s="6"/>
      <c r="L26" s="6" t="s">
        <v>61</v>
      </c>
    </row>
    <row r="27" spans="2:12" s="4" customFormat="1" ht="21.75" customHeight="1" x14ac:dyDescent="0.55000000000000004">
      <c r="B27" s="4" t="s">
        <v>201</v>
      </c>
      <c r="D27" s="68" t="s">
        <v>202</v>
      </c>
      <c r="F27" s="98">
        <v>21026</v>
      </c>
      <c r="G27" s="6"/>
      <c r="H27" s="6" t="s">
        <v>61</v>
      </c>
      <c r="I27" s="6"/>
      <c r="J27" s="98">
        <v>808761</v>
      </c>
      <c r="K27" s="6"/>
      <c r="L27" s="6"/>
    </row>
    <row r="28" spans="2:12" s="4" customFormat="1" ht="21.75" customHeight="1" x14ac:dyDescent="0.55000000000000004">
      <c r="B28" s="4" t="s">
        <v>118</v>
      </c>
      <c r="D28" s="68" t="s">
        <v>157</v>
      </c>
      <c r="F28" s="98">
        <v>5904</v>
      </c>
      <c r="G28" s="6"/>
      <c r="H28" s="6" t="s">
        <v>61</v>
      </c>
      <c r="I28" s="6"/>
      <c r="J28" s="98">
        <v>544729</v>
      </c>
      <c r="K28" s="6"/>
      <c r="L28" s="6"/>
    </row>
    <row r="29" spans="2:12" s="4" customFormat="1" ht="21.75" customHeight="1" x14ac:dyDescent="0.55000000000000004">
      <c r="B29" s="4" t="s">
        <v>49</v>
      </c>
      <c r="D29" s="68" t="s">
        <v>135</v>
      </c>
      <c r="F29" s="98">
        <v>5594</v>
      </c>
      <c r="G29" s="6"/>
      <c r="H29" s="6" t="s">
        <v>61</v>
      </c>
      <c r="I29" s="6"/>
      <c r="J29" s="98">
        <v>310660</v>
      </c>
      <c r="K29" s="6"/>
      <c r="L29" s="6"/>
    </row>
    <row r="30" spans="2:12" s="4" customFormat="1" ht="21.75" customHeight="1" x14ac:dyDescent="0.55000000000000004">
      <c r="B30" s="4" t="s">
        <v>117</v>
      </c>
      <c r="D30" s="68" t="s">
        <v>152</v>
      </c>
      <c r="F30" s="98">
        <v>3215</v>
      </c>
      <c r="G30" s="6"/>
      <c r="H30" s="6" t="s">
        <v>61</v>
      </c>
      <c r="I30" s="6"/>
      <c r="J30" s="98">
        <v>186510</v>
      </c>
      <c r="K30" s="6"/>
      <c r="L30" s="6"/>
    </row>
    <row r="31" spans="2:12" s="4" customFormat="1" ht="21.75" customHeight="1" x14ac:dyDescent="0.55000000000000004">
      <c r="B31" s="4" t="s">
        <v>113</v>
      </c>
      <c r="D31" s="68" t="s">
        <v>145</v>
      </c>
      <c r="F31" s="98">
        <v>822</v>
      </c>
      <c r="G31" s="6"/>
      <c r="H31" s="6" t="s">
        <v>61</v>
      </c>
      <c r="I31" s="6"/>
      <c r="J31" s="98">
        <v>171585</v>
      </c>
      <c r="K31" s="6"/>
      <c r="L31" s="6"/>
    </row>
    <row r="32" spans="2:12" s="4" customFormat="1" ht="21.75" customHeight="1" x14ac:dyDescent="0.55000000000000004">
      <c r="B32" s="4" t="s">
        <v>138</v>
      </c>
      <c r="D32" s="68" t="s">
        <v>139</v>
      </c>
      <c r="F32" s="98">
        <v>29150</v>
      </c>
      <c r="G32" s="6"/>
      <c r="H32" s="6" t="s">
        <v>61</v>
      </c>
      <c r="I32" s="6"/>
      <c r="J32" s="98">
        <v>87450</v>
      </c>
      <c r="K32" s="6"/>
      <c r="L32" s="6"/>
    </row>
    <row r="33" spans="2:12" s="4" customFormat="1" ht="21.75" customHeight="1" x14ac:dyDescent="0.55000000000000004">
      <c r="B33" s="4" t="s">
        <v>149</v>
      </c>
      <c r="D33" s="68" t="s">
        <v>150</v>
      </c>
      <c r="F33" s="98">
        <v>3606</v>
      </c>
      <c r="G33" s="6"/>
      <c r="H33" s="6" t="s">
        <v>61</v>
      </c>
      <c r="I33" s="6"/>
      <c r="J33" s="98">
        <v>77823</v>
      </c>
      <c r="K33" s="6"/>
      <c r="L33" s="6"/>
    </row>
    <row r="34" spans="2:12" s="4" customFormat="1" ht="21.75" customHeight="1" x14ac:dyDescent="0.55000000000000004">
      <c r="B34" s="4" t="s">
        <v>138</v>
      </c>
      <c r="D34" s="68" t="s">
        <v>141</v>
      </c>
      <c r="F34" s="98">
        <v>1064</v>
      </c>
      <c r="G34" s="6"/>
      <c r="H34" s="6" t="s">
        <v>61</v>
      </c>
      <c r="I34" s="6"/>
      <c r="J34" s="98">
        <v>61086</v>
      </c>
      <c r="K34" s="6"/>
      <c r="L34" s="6"/>
    </row>
    <row r="35" spans="2:12" s="4" customFormat="1" ht="21.75" customHeight="1" x14ac:dyDescent="0.55000000000000004">
      <c r="B35" s="4" t="s">
        <v>116</v>
      </c>
      <c r="D35" s="68" t="s">
        <v>154</v>
      </c>
      <c r="F35" s="98">
        <v>1459</v>
      </c>
      <c r="G35" s="6"/>
      <c r="H35" s="6" t="s">
        <v>61</v>
      </c>
      <c r="I35" s="6"/>
      <c r="J35" s="98">
        <v>50517</v>
      </c>
      <c r="K35" s="6"/>
      <c r="L35" s="6"/>
    </row>
    <row r="36" spans="2:12" s="4" customFormat="1" ht="21.75" customHeight="1" x14ac:dyDescent="0.55000000000000004">
      <c r="B36" s="4" t="s">
        <v>230</v>
      </c>
      <c r="D36" s="68" t="s">
        <v>231</v>
      </c>
      <c r="F36" s="98">
        <v>0</v>
      </c>
      <c r="G36" s="6"/>
      <c r="H36" s="6" t="s">
        <v>61</v>
      </c>
      <c r="I36" s="6"/>
      <c r="J36" s="98">
        <v>10549</v>
      </c>
      <c r="K36" s="6"/>
      <c r="L36" s="6"/>
    </row>
    <row r="37" spans="2:12" s="4" customFormat="1" ht="21.75" customHeight="1" x14ac:dyDescent="0.55000000000000004">
      <c r="D37" s="68"/>
      <c r="F37" s="98"/>
      <c r="G37" s="6"/>
      <c r="H37" s="6"/>
      <c r="I37" s="6"/>
      <c r="J37" s="98"/>
      <c r="K37" s="6"/>
      <c r="L37" s="6"/>
    </row>
    <row r="38" spans="2:12" ht="21.75" customHeight="1" thickBot="1" x14ac:dyDescent="0.6">
      <c r="B38" s="176" t="s">
        <v>89</v>
      </c>
      <c r="C38" s="176"/>
      <c r="D38" s="176"/>
      <c r="F38" s="100">
        <f>SUM(F10:F36)</f>
        <v>1309353971</v>
      </c>
      <c r="G38" s="101"/>
      <c r="H38" s="102"/>
      <c r="I38" s="101"/>
      <c r="J38" s="100">
        <f>SUM(J10:J36)</f>
        <v>26120591236</v>
      </c>
      <c r="K38" s="101"/>
      <c r="L38" s="102"/>
    </row>
    <row r="39" spans="2:12" ht="21.75" customHeight="1" thickTop="1" x14ac:dyDescent="0.55000000000000004"/>
    <row r="40" spans="2:12" ht="30" x14ac:dyDescent="0.75">
      <c r="F40" s="58">
        <v>15</v>
      </c>
    </row>
  </sheetData>
  <sortState xmlns:xlrd2="http://schemas.microsoft.com/office/spreadsheetml/2017/richdata2" ref="B10:J36">
    <sortCondition descending="1" ref="J10:J36"/>
  </sortState>
  <mergeCells count="13">
    <mergeCell ref="B2:L2"/>
    <mergeCell ref="B3:L3"/>
    <mergeCell ref="B4:L4"/>
    <mergeCell ref="B38:D38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B18"/>
  <sheetViews>
    <sheetView rightToLeft="1" view="pageBreakPreview" zoomScale="60" zoomScaleNormal="100" workbookViewId="0">
      <selection activeCell="B16" sqref="B1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6" t="s">
        <v>130</v>
      </c>
      <c r="C2" s="136"/>
      <c r="D2" s="136"/>
      <c r="E2" s="136"/>
      <c r="F2" s="136"/>
    </row>
    <row r="3" spans="2:28" ht="30" x14ac:dyDescent="0.55000000000000004">
      <c r="B3" s="136" t="s">
        <v>52</v>
      </c>
      <c r="C3" s="136"/>
      <c r="D3" s="136"/>
      <c r="E3" s="136"/>
      <c r="F3" s="136"/>
    </row>
    <row r="4" spans="2:28" ht="30" x14ac:dyDescent="0.55000000000000004">
      <c r="B4" s="136" t="s">
        <v>262</v>
      </c>
      <c r="C4" s="136"/>
      <c r="D4" s="136"/>
      <c r="E4" s="136"/>
      <c r="F4" s="136"/>
    </row>
    <row r="5" spans="2:28" ht="125.25" customHeight="1" x14ac:dyDescent="0.55000000000000004"/>
    <row r="6" spans="2:28" s="26" customFormat="1" ht="24" x14ac:dyDescent="0.6">
      <c r="B6" s="63" t="s">
        <v>129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2" t="s">
        <v>84</v>
      </c>
      <c r="D8" s="136" t="s">
        <v>54</v>
      </c>
      <c r="F8" s="136" t="s">
        <v>263</v>
      </c>
    </row>
    <row r="9" spans="2:28" ht="30" x14ac:dyDescent="0.55000000000000004">
      <c r="B9" s="178" t="s">
        <v>84</v>
      </c>
      <c r="D9" s="179" t="s">
        <v>45</v>
      </c>
      <c r="F9" s="179" t="s">
        <v>45</v>
      </c>
    </row>
    <row r="10" spans="2:28" x14ac:dyDescent="0.55000000000000004">
      <c r="B10" s="2" t="s">
        <v>84</v>
      </c>
      <c r="D10" s="103">
        <v>0</v>
      </c>
      <c r="E10" s="101"/>
      <c r="F10" s="103">
        <v>13787879</v>
      </c>
    </row>
    <row r="11" spans="2:28" x14ac:dyDescent="0.55000000000000004">
      <c r="B11" s="2" t="s">
        <v>159</v>
      </c>
      <c r="D11" s="103">
        <v>0</v>
      </c>
      <c r="E11" s="101"/>
      <c r="F11" s="103">
        <v>3900701</v>
      </c>
    </row>
    <row r="12" spans="2:28" x14ac:dyDescent="0.55000000000000004">
      <c r="B12" s="2" t="s">
        <v>85</v>
      </c>
      <c r="D12" s="103">
        <v>332486</v>
      </c>
      <c r="E12" s="101"/>
      <c r="F12" s="103">
        <v>9448309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89</v>
      </c>
      <c r="D14" s="100">
        <f>SUM(D10:D12)</f>
        <v>332486</v>
      </c>
      <c r="E14" s="101"/>
      <c r="F14" s="100">
        <f>SUM(F10:F12)</f>
        <v>27136889</v>
      </c>
    </row>
    <row r="15" spans="2:28" ht="21.75" thickTop="1" x14ac:dyDescent="0.55000000000000004"/>
    <row r="16" spans="2:28" ht="85.5" customHeight="1" x14ac:dyDescent="0.55000000000000004"/>
    <row r="17" spans="1:6" ht="54" customHeight="1" x14ac:dyDescent="0.55000000000000004"/>
    <row r="18" spans="1:6" ht="27" customHeight="1" x14ac:dyDescent="0.75">
      <c r="A18" s="177">
        <v>16</v>
      </c>
      <c r="B18" s="177"/>
      <c r="C18" s="177"/>
      <c r="D18" s="177"/>
      <c r="E18" s="177"/>
      <c r="F18" s="177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O19" sqref="O1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6" t="s">
        <v>130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3:17" ht="30" x14ac:dyDescent="0.55000000000000004">
      <c r="C3" s="136" t="s">
        <v>0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</row>
    <row r="4" spans="3:17" ht="30" x14ac:dyDescent="0.55000000000000004">
      <c r="C4" s="136" t="s">
        <v>262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90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37" t="s">
        <v>96</v>
      </c>
      <c r="D9" s="138" t="s">
        <v>264</v>
      </c>
      <c r="E9" s="138" t="s">
        <v>2</v>
      </c>
      <c r="F9" s="138" t="s">
        <v>2</v>
      </c>
      <c r="G9" s="138" t="s">
        <v>2</v>
      </c>
      <c r="I9" s="138" t="s">
        <v>3</v>
      </c>
      <c r="J9" s="138" t="s">
        <v>3</v>
      </c>
      <c r="K9" s="138" t="s">
        <v>3</v>
      </c>
      <c r="M9" s="138" t="s">
        <v>263</v>
      </c>
      <c r="N9" s="138" t="s">
        <v>4</v>
      </c>
      <c r="O9" s="138" t="s">
        <v>4</v>
      </c>
      <c r="P9" s="138" t="s">
        <v>4</v>
      </c>
      <c r="Q9" s="138" t="s">
        <v>4</v>
      </c>
    </row>
    <row r="10" spans="3:17" s="6" customFormat="1" ht="44.25" customHeight="1" x14ac:dyDescent="0.25">
      <c r="C10" s="137"/>
      <c r="D10" s="12"/>
      <c r="E10" s="139" t="s">
        <v>6</v>
      </c>
      <c r="F10" s="12"/>
      <c r="G10" s="139" t="s">
        <v>7</v>
      </c>
      <c r="I10" s="139" t="s">
        <v>97</v>
      </c>
      <c r="J10" s="12"/>
      <c r="K10" s="139" t="s">
        <v>98</v>
      </c>
      <c r="M10" s="139" t="s">
        <v>6</v>
      </c>
      <c r="N10" s="12"/>
      <c r="O10" s="139" t="s">
        <v>7</v>
      </c>
      <c r="Q10" s="141" t="s">
        <v>11</v>
      </c>
    </row>
    <row r="11" spans="3:17" s="6" customFormat="1" ht="39.75" customHeight="1" x14ac:dyDescent="0.25">
      <c r="C11" s="137"/>
      <c r="D11" s="11"/>
      <c r="E11" s="140" t="s">
        <v>6</v>
      </c>
      <c r="F11" s="11"/>
      <c r="G11" s="140" t="s">
        <v>7</v>
      </c>
      <c r="I11" s="140"/>
      <c r="J11" s="11"/>
      <c r="K11" s="140"/>
      <c r="M11" s="140" t="s">
        <v>6</v>
      </c>
      <c r="N11" s="11"/>
      <c r="O11" s="140" t="s">
        <v>7</v>
      </c>
      <c r="Q11" s="142" t="s">
        <v>11</v>
      </c>
    </row>
    <row r="12" spans="3:17" x14ac:dyDescent="0.55000000000000004">
      <c r="C12" s="41" t="s">
        <v>93</v>
      </c>
      <c r="E12" s="3">
        <v>109057215904</v>
      </c>
      <c r="G12" s="3">
        <v>107223062192</v>
      </c>
      <c r="I12" s="3">
        <v>27559370194</v>
      </c>
      <c r="K12" s="3">
        <v>1031477019</v>
      </c>
      <c r="M12" s="3">
        <v>135640811613</v>
      </c>
      <c r="O12" s="3">
        <v>139189758199</v>
      </c>
      <c r="Q12" s="8">
        <f>O12/$O$17</f>
        <v>0.51594061864635321</v>
      </c>
    </row>
    <row r="13" spans="3:17" x14ac:dyDescent="0.55000000000000004">
      <c r="C13" s="2" t="s">
        <v>160</v>
      </c>
      <c r="E13" s="3">
        <v>78400475936</v>
      </c>
      <c r="G13" s="3">
        <v>78400475936</v>
      </c>
      <c r="I13" s="3">
        <v>46522358846</v>
      </c>
      <c r="K13" s="3">
        <v>53500820622</v>
      </c>
      <c r="M13" s="3">
        <v>71422014160</v>
      </c>
      <c r="O13" s="3">
        <v>71422014160</v>
      </c>
      <c r="Q13" s="8">
        <f>O13/$O$17</f>
        <v>0.26474302885126888</v>
      </c>
    </row>
    <row r="14" spans="3:17" x14ac:dyDescent="0.55000000000000004">
      <c r="C14" s="2" t="s">
        <v>92</v>
      </c>
      <c r="E14" s="3">
        <v>51828268561</v>
      </c>
      <c r="G14" s="3">
        <v>53993206041.10965</v>
      </c>
      <c r="I14" s="3">
        <v>16500286700</v>
      </c>
      <c r="K14" s="3">
        <v>8511977354</v>
      </c>
      <c r="M14" s="3">
        <v>62602225497</v>
      </c>
      <c r="O14" s="3">
        <v>59166867214.261337</v>
      </c>
      <c r="Q14" s="8">
        <f>O14/$O$17</f>
        <v>0.21931635250237788</v>
      </c>
    </row>
    <row r="15" spans="3:17" x14ac:dyDescent="0.55000000000000004"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x14ac:dyDescent="0.55000000000000004"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89</v>
      </c>
      <c r="D17" s="3">
        <f t="shared" ref="D17" si="0">SUM(D12:D16)</f>
        <v>0</v>
      </c>
      <c r="E17" s="10">
        <f t="shared" ref="E17:P17" si="1">SUM(E12:E16)</f>
        <v>239285960401</v>
      </c>
      <c r="F17" s="3">
        <f t="shared" si="1"/>
        <v>0</v>
      </c>
      <c r="G17" s="10">
        <f>SUM(G12:G16)</f>
        <v>239616744169.10965</v>
      </c>
      <c r="H17" s="3">
        <f t="shared" si="1"/>
        <v>0</v>
      </c>
      <c r="I17" s="10">
        <f t="shared" si="1"/>
        <v>90582015740</v>
      </c>
      <c r="J17" s="3">
        <f t="shared" si="1"/>
        <v>0</v>
      </c>
      <c r="K17" s="10">
        <f t="shared" si="1"/>
        <v>63044274995</v>
      </c>
      <c r="L17" s="3">
        <f t="shared" si="1"/>
        <v>0</v>
      </c>
      <c r="M17" s="10">
        <f t="shared" si="1"/>
        <v>269665051270</v>
      </c>
      <c r="N17" s="3">
        <f t="shared" si="1"/>
        <v>0</v>
      </c>
      <c r="O17" s="10">
        <f>SUM(O12:O16)</f>
        <v>269778639573.26135</v>
      </c>
      <c r="P17" s="3">
        <f t="shared" si="1"/>
        <v>0</v>
      </c>
      <c r="Q17" s="33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55">
        <v>1</v>
      </c>
    </row>
  </sheetData>
  <sortState xmlns:xlrd2="http://schemas.microsoft.com/office/spreadsheetml/2017/richdata2" ref="E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0"/>
  <sheetViews>
    <sheetView rightToLeft="1" view="pageBreakPreview" topLeftCell="A6" zoomScale="60" zoomScaleNormal="50" workbookViewId="0">
      <selection activeCell="AA30" sqref="AA30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9.42578125" style="57" bestFit="1" customWidth="1"/>
    <col min="4" max="4" width="1" style="57" customWidth="1"/>
    <col min="5" max="5" width="17" style="57" bestFit="1" customWidth="1"/>
    <col min="6" max="6" width="3.5703125" style="57" bestFit="1" customWidth="1"/>
    <col min="7" max="7" width="26.14062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17" style="57" bestFit="1" customWidth="1"/>
    <col min="12" max="12" width="3.5703125" style="57" bestFit="1" customWidth="1"/>
    <col min="13" max="13" width="26.140625" style="57" bestFit="1" customWidth="1"/>
    <col min="14" max="14" width="3.5703125" style="57" bestFit="1" customWidth="1"/>
    <col min="15" max="15" width="19" style="57" bestFit="1" customWidth="1"/>
    <col min="16" max="16" width="3.5703125" style="57" bestFit="1" customWidth="1"/>
    <col min="17" max="17" width="26.140625" style="57" bestFit="1" customWidth="1"/>
    <col min="18" max="18" width="3.5703125" style="57" bestFit="1" customWidth="1"/>
    <col min="19" max="19" width="17" style="57" bestFit="1" customWidth="1"/>
    <col min="20" max="20" width="3.5703125" style="57" bestFit="1" customWidth="1"/>
    <col min="21" max="21" width="16.28515625" style="57" bestFit="1" customWidth="1"/>
    <col min="22" max="22" width="3.5703125" style="57" bestFit="1" customWidth="1"/>
    <col min="23" max="23" width="26.140625" style="57" bestFit="1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4.8554687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44" t="s">
        <v>130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</row>
    <row r="3" spans="3:27" ht="46.5" x14ac:dyDescent="0.8">
      <c r="C3" s="144" t="s">
        <v>0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3:27" ht="46.5" x14ac:dyDescent="0.8">
      <c r="C4" s="144" t="s">
        <v>262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3" t="s">
        <v>91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8" spans="3:27" s="76" customFormat="1" ht="34.5" customHeight="1" x14ac:dyDescent="0.25">
      <c r="C8" s="151" t="s">
        <v>1</v>
      </c>
      <c r="E8" s="150" t="s">
        <v>264</v>
      </c>
      <c r="F8" s="150" t="s">
        <v>2</v>
      </c>
      <c r="G8" s="150" t="s">
        <v>2</v>
      </c>
      <c r="H8" s="150" t="s">
        <v>2</v>
      </c>
      <c r="I8" s="150" t="s">
        <v>2</v>
      </c>
      <c r="J8" s="145"/>
      <c r="K8" s="150" t="s">
        <v>3</v>
      </c>
      <c r="L8" s="150" t="s">
        <v>3</v>
      </c>
      <c r="M8" s="150" t="s">
        <v>3</v>
      </c>
      <c r="N8" s="150" t="s">
        <v>3</v>
      </c>
      <c r="O8" s="150" t="s">
        <v>3</v>
      </c>
      <c r="P8" s="150" t="s">
        <v>3</v>
      </c>
      <c r="Q8" s="150" t="s">
        <v>3</v>
      </c>
      <c r="R8" s="145"/>
      <c r="S8" s="150" t="s">
        <v>263</v>
      </c>
      <c r="T8" s="150" t="s">
        <v>4</v>
      </c>
      <c r="U8" s="150" t="s">
        <v>4</v>
      </c>
      <c r="V8" s="150" t="s">
        <v>4</v>
      </c>
      <c r="W8" s="150" t="s">
        <v>4</v>
      </c>
      <c r="X8" s="150" t="s">
        <v>4</v>
      </c>
      <c r="Y8" s="150" t="s">
        <v>4</v>
      </c>
      <c r="Z8" s="150" t="s">
        <v>4</v>
      </c>
      <c r="AA8" s="150" t="s">
        <v>4</v>
      </c>
    </row>
    <row r="9" spans="3:27" s="76" customFormat="1" ht="44.25" customHeight="1" x14ac:dyDescent="0.25">
      <c r="C9" s="151" t="s">
        <v>1</v>
      </c>
      <c r="D9" s="145"/>
      <c r="E9" s="148" t="s">
        <v>5</v>
      </c>
      <c r="F9" s="146"/>
      <c r="G9" s="148" t="s">
        <v>6</v>
      </c>
      <c r="H9" s="77"/>
      <c r="I9" s="148" t="s">
        <v>7</v>
      </c>
      <c r="J9" s="145"/>
      <c r="K9" s="148" t="s">
        <v>8</v>
      </c>
      <c r="L9" s="148" t="s">
        <v>8</v>
      </c>
      <c r="M9" s="148" t="s">
        <v>8</v>
      </c>
      <c r="N9" s="77"/>
      <c r="O9" s="148" t="s">
        <v>9</v>
      </c>
      <c r="P9" s="148" t="s">
        <v>9</v>
      </c>
      <c r="Q9" s="148" t="s">
        <v>9</v>
      </c>
      <c r="R9" s="145"/>
      <c r="S9" s="148" t="s">
        <v>5</v>
      </c>
      <c r="T9" s="146"/>
      <c r="U9" s="148" t="s">
        <v>10</v>
      </c>
      <c r="V9" s="146"/>
      <c r="W9" s="148" t="s">
        <v>6</v>
      </c>
      <c r="X9" s="146"/>
      <c r="Y9" s="148" t="s">
        <v>7</v>
      </c>
      <c r="Z9" s="145"/>
      <c r="AA9" s="148" t="s">
        <v>11</v>
      </c>
    </row>
    <row r="10" spans="3:27" s="76" customFormat="1" ht="54" customHeight="1" x14ac:dyDescent="0.25">
      <c r="C10" s="151" t="s">
        <v>1</v>
      </c>
      <c r="D10" s="145"/>
      <c r="E10" s="149" t="s">
        <v>5</v>
      </c>
      <c r="F10" s="147"/>
      <c r="G10" s="149" t="s">
        <v>6</v>
      </c>
      <c r="H10" s="78"/>
      <c r="I10" s="149" t="s">
        <v>7</v>
      </c>
      <c r="J10" s="145"/>
      <c r="K10" s="149" t="s">
        <v>5</v>
      </c>
      <c r="L10" s="78"/>
      <c r="M10" s="149" t="s">
        <v>6</v>
      </c>
      <c r="N10" s="78"/>
      <c r="O10" s="149" t="s">
        <v>5</v>
      </c>
      <c r="P10" s="78"/>
      <c r="Q10" s="149" t="s">
        <v>12</v>
      </c>
      <c r="R10" s="145"/>
      <c r="S10" s="149" t="s">
        <v>5</v>
      </c>
      <c r="T10" s="147"/>
      <c r="U10" s="149" t="s">
        <v>10</v>
      </c>
      <c r="V10" s="147"/>
      <c r="W10" s="149" t="s">
        <v>6</v>
      </c>
      <c r="X10" s="147"/>
      <c r="Y10" s="149" t="s">
        <v>7</v>
      </c>
      <c r="Z10" s="145"/>
      <c r="AA10" s="149" t="s">
        <v>11</v>
      </c>
    </row>
    <row r="11" spans="3:27" x14ac:dyDescent="0.8">
      <c r="C11" s="79" t="s">
        <v>226</v>
      </c>
      <c r="E11" s="80">
        <v>411950</v>
      </c>
      <c r="G11" s="80">
        <v>11241447006</v>
      </c>
      <c r="I11" s="80">
        <v>13226814389.25</v>
      </c>
      <c r="K11" s="80">
        <v>67000</v>
      </c>
      <c r="M11" s="80">
        <v>2171069534</v>
      </c>
      <c r="O11" s="80">
        <v>0</v>
      </c>
      <c r="Q11" s="80">
        <v>0</v>
      </c>
      <c r="S11" s="80">
        <v>478950</v>
      </c>
      <c r="U11" s="80">
        <v>31550</v>
      </c>
      <c r="W11" s="80">
        <v>13412516540</v>
      </c>
      <c r="Y11" s="80">
        <v>15020962808.625</v>
      </c>
      <c r="AA11" s="135">
        <f>Y11/'سرمایه گذاری ها'!$O$17</f>
        <v>5.5678844078928244E-2</v>
      </c>
    </row>
    <row r="12" spans="3:27" x14ac:dyDescent="0.8">
      <c r="C12" s="57" t="s">
        <v>233</v>
      </c>
      <c r="E12" s="80">
        <v>58000</v>
      </c>
      <c r="G12" s="80">
        <v>4607987544</v>
      </c>
      <c r="I12" s="80">
        <v>4351791852</v>
      </c>
      <c r="K12" s="80">
        <v>434000</v>
      </c>
      <c r="M12" s="80">
        <v>9065354792</v>
      </c>
      <c r="O12" s="80">
        <v>0</v>
      </c>
      <c r="Q12" s="80">
        <v>0</v>
      </c>
      <c r="S12" s="80">
        <v>492000</v>
      </c>
      <c r="U12" s="80">
        <v>26777</v>
      </c>
      <c r="W12" s="80">
        <v>13673342336</v>
      </c>
      <c r="Y12" s="80">
        <v>13095897010.200001</v>
      </c>
      <c r="AA12" s="135">
        <f>Y12/'سرمایه گذاری ها'!$O$17</f>
        <v>4.8543120503962901E-2</v>
      </c>
    </row>
    <row r="13" spans="3:27" x14ac:dyDescent="0.8">
      <c r="C13" s="57" t="s">
        <v>18</v>
      </c>
      <c r="E13" s="80">
        <v>235700</v>
      </c>
      <c r="G13" s="80">
        <v>9720153907</v>
      </c>
      <c r="I13" s="80">
        <v>7942688131.5</v>
      </c>
      <c r="K13" s="80">
        <v>0</v>
      </c>
      <c r="M13" s="80">
        <v>0</v>
      </c>
      <c r="O13" s="80">
        <v>0</v>
      </c>
      <c r="Q13" s="80">
        <v>0</v>
      </c>
      <c r="S13" s="80">
        <v>235700</v>
      </c>
      <c r="U13" s="80">
        <v>26680</v>
      </c>
      <c r="W13" s="80">
        <v>9720153907</v>
      </c>
      <c r="Y13" s="80">
        <v>6251059567.8000002</v>
      </c>
      <c r="AA13" s="135">
        <f>Y13/'سرمایه گذاری ها'!$O$17</f>
        <v>2.3171069354074848E-2</v>
      </c>
    </row>
    <row r="14" spans="3:27" x14ac:dyDescent="0.8">
      <c r="C14" s="57" t="s">
        <v>184</v>
      </c>
      <c r="E14" s="80">
        <v>106000</v>
      </c>
      <c r="G14" s="80">
        <v>7055541458</v>
      </c>
      <c r="I14" s="80">
        <v>6578205399</v>
      </c>
      <c r="K14" s="80">
        <v>0</v>
      </c>
      <c r="M14" s="80">
        <v>0</v>
      </c>
      <c r="O14" s="80">
        <v>0</v>
      </c>
      <c r="Q14" s="80">
        <v>0</v>
      </c>
      <c r="S14" s="80">
        <v>106000</v>
      </c>
      <c r="U14" s="80">
        <v>53380</v>
      </c>
      <c r="W14" s="80">
        <v>7055541458</v>
      </c>
      <c r="Y14" s="80">
        <v>5624613234</v>
      </c>
      <c r="AA14" s="135">
        <f>Y14/'سرمایه گذاری ها'!$O$17</f>
        <v>2.084899398594741E-2</v>
      </c>
    </row>
    <row r="15" spans="3:27" x14ac:dyDescent="0.8">
      <c r="C15" s="57" t="s">
        <v>234</v>
      </c>
      <c r="E15" s="80">
        <v>0</v>
      </c>
      <c r="G15" s="80">
        <v>0</v>
      </c>
      <c r="I15" s="80">
        <v>0</v>
      </c>
      <c r="K15" s="80">
        <v>574276</v>
      </c>
      <c r="M15" s="80">
        <v>4929559109</v>
      </c>
      <c r="O15" s="80">
        <v>0</v>
      </c>
      <c r="Q15" s="80">
        <v>0</v>
      </c>
      <c r="S15" s="80">
        <v>574276</v>
      </c>
      <c r="U15" s="80">
        <v>9310</v>
      </c>
      <c r="W15" s="80">
        <v>4929559109</v>
      </c>
      <c r="Y15" s="80">
        <v>5314697828.118</v>
      </c>
      <c r="AA15" s="135">
        <f>Y15/'سرمایه گذاری ها'!$O$17</f>
        <v>1.9700217320855515E-2</v>
      </c>
    </row>
    <row r="16" spans="3:27" x14ac:dyDescent="0.8">
      <c r="C16" s="57" t="s">
        <v>17</v>
      </c>
      <c r="E16" s="80">
        <v>750000</v>
      </c>
      <c r="G16" s="80">
        <v>4499671798</v>
      </c>
      <c r="I16" s="80">
        <v>4558961812.5</v>
      </c>
      <c r="K16" s="80">
        <v>0</v>
      </c>
      <c r="M16" s="80">
        <v>0</v>
      </c>
      <c r="O16" s="80">
        <v>0</v>
      </c>
      <c r="Q16" s="80">
        <v>0</v>
      </c>
      <c r="S16" s="80">
        <v>750000</v>
      </c>
      <c r="U16" s="80">
        <v>6420</v>
      </c>
      <c r="W16" s="80">
        <v>4499671798</v>
      </c>
      <c r="Y16" s="80">
        <v>4786350750</v>
      </c>
      <c r="AA16" s="135">
        <f>Y16/'سرمایه گذاری ها'!$O$17</f>
        <v>1.7741770651564924E-2</v>
      </c>
    </row>
    <row r="17" spans="3:27" x14ac:dyDescent="0.8">
      <c r="C17" s="57" t="s">
        <v>227</v>
      </c>
      <c r="E17" s="80">
        <v>520000</v>
      </c>
      <c r="G17" s="80">
        <v>4979116299</v>
      </c>
      <c r="I17" s="80">
        <v>4848578280</v>
      </c>
      <c r="K17" s="80">
        <v>0</v>
      </c>
      <c r="M17" s="80">
        <v>0</v>
      </c>
      <c r="O17" s="80">
        <v>0</v>
      </c>
      <c r="Q17" s="80">
        <v>0</v>
      </c>
      <c r="S17" s="80">
        <v>520000</v>
      </c>
      <c r="U17" s="80">
        <v>8520</v>
      </c>
      <c r="W17" s="80">
        <v>4979116299</v>
      </c>
      <c r="Y17" s="80">
        <v>4404039120</v>
      </c>
      <c r="AA17" s="135">
        <f>Y17/'سرمایه گذاری ها'!$O$17</f>
        <v>1.632463981198198E-2</v>
      </c>
    </row>
    <row r="18" spans="3:27" x14ac:dyDescent="0.8">
      <c r="C18" s="57" t="s">
        <v>179</v>
      </c>
      <c r="E18" s="80">
        <v>36434</v>
      </c>
      <c r="G18" s="80">
        <v>2002747543</v>
      </c>
      <c r="I18" s="80">
        <v>2216493723.2399998</v>
      </c>
      <c r="K18" s="80">
        <v>0</v>
      </c>
      <c r="M18" s="80">
        <v>0</v>
      </c>
      <c r="O18" s="80">
        <v>0</v>
      </c>
      <c r="Q18" s="80">
        <v>0</v>
      </c>
      <c r="S18" s="80">
        <v>36434</v>
      </c>
      <c r="U18" s="80">
        <v>63150</v>
      </c>
      <c r="W18" s="80">
        <v>2002747543</v>
      </c>
      <c r="Y18" s="80">
        <v>2287117297.7550001</v>
      </c>
      <c r="AA18" s="135">
        <f>Y18/'سرمایه گذاری ها'!$O$17</f>
        <v>8.4777553233005617E-3</v>
      </c>
    </row>
    <row r="19" spans="3:27" x14ac:dyDescent="0.8">
      <c r="C19" s="57" t="s">
        <v>181</v>
      </c>
      <c r="E19" s="80">
        <v>35157</v>
      </c>
      <c r="G19" s="80">
        <v>633384023</v>
      </c>
      <c r="I19" s="80">
        <v>994265360.9325</v>
      </c>
      <c r="K19" s="80">
        <v>0</v>
      </c>
      <c r="M19" s="80">
        <v>0</v>
      </c>
      <c r="O19" s="80">
        <v>0</v>
      </c>
      <c r="Q19" s="80">
        <v>0</v>
      </c>
      <c r="S19" s="80">
        <v>35157</v>
      </c>
      <c r="U19" s="80">
        <v>26890</v>
      </c>
      <c r="W19" s="80">
        <v>633384023</v>
      </c>
      <c r="Y19" s="80">
        <v>939746768.20650005</v>
      </c>
      <c r="AA19" s="135">
        <f>Y19/'سرمایه گذاری ها'!$O$17</f>
        <v>3.4833994629560041E-3</v>
      </c>
    </row>
    <row r="20" spans="3:27" x14ac:dyDescent="0.8">
      <c r="C20" s="57" t="s">
        <v>182</v>
      </c>
      <c r="E20" s="80">
        <v>80706</v>
      </c>
      <c r="G20" s="80">
        <v>993552784</v>
      </c>
      <c r="I20" s="80">
        <v>971534429.523</v>
      </c>
      <c r="K20" s="80">
        <v>0</v>
      </c>
      <c r="M20" s="80">
        <v>0</v>
      </c>
      <c r="O20" s="80">
        <v>0</v>
      </c>
      <c r="Q20" s="80">
        <v>0</v>
      </c>
      <c r="S20" s="80">
        <v>80706</v>
      </c>
      <c r="U20" s="80">
        <v>9560</v>
      </c>
      <c r="W20" s="80">
        <v>993552784</v>
      </c>
      <c r="Y20" s="80">
        <v>766958641.30799997</v>
      </c>
      <c r="AA20" s="135">
        <f>Y20/'سرمایه گذاری ها'!$O$17</f>
        <v>2.842918336756324E-3</v>
      </c>
    </row>
    <row r="21" spans="3:27" x14ac:dyDescent="0.8">
      <c r="C21" s="57" t="s">
        <v>213</v>
      </c>
      <c r="E21" s="80">
        <v>60981</v>
      </c>
      <c r="G21" s="80">
        <v>697622640</v>
      </c>
      <c r="I21" s="80">
        <v>761364127.90799999</v>
      </c>
      <c r="K21" s="80">
        <v>0</v>
      </c>
      <c r="M21" s="80">
        <v>0</v>
      </c>
      <c r="O21" s="80">
        <v>0</v>
      </c>
      <c r="Q21" s="80">
        <v>0</v>
      </c>
      <c r="S21" s="80">
        <v>60981</v>
      </c>
      <c r="U21" s="80">
        <v>11040</v>
      </c>
      <c r="W21" s="80">
        <v>697622640</v>
      </c>
      <c r="Y21" s="80">
        <v>669224520.07200003</v>
      </c>
      <c r="AA21" s="135">
        <f>Y21/'سرمایه گذاری ها'!$O$17</f>
        <v>2.4806430973578425E-3</v>
      </c>
    </row>
    <row r="22" spans="3:27" x14ac:dyDescent="0.8">
      <c r="C22" s="57" t="s">
        <v>13</v>
      </c>
      <c r="E22" s="80">
        <v>933</v>
      </c>
      <c r="G22" s="80">
        <v>3646028</v>
      </c>
      <c r="I22" s="80">
        <v>4971124.7640000004</v>
      </c>
      <c r="K22" s="80">
        <v>0</v>
      </c>
      <c r="M22" s="80">
        <v>0</v>
      </c>
      <c r="O22" s="80">
        <v>0</v>
      </c>
      <c r="Q22" s="80">
        <v>0</v>
      </c>
      <c r="S22" s="80">
        <v>933</v>
      </c>
      <c r="U22" s="80">
        <v>4688</v>
      </c>
      <c r="W22" s="80">
        <v>3646028</v>
      </c>
      <c r="Y22" s="80">
        <v>4347879.2712000003</v>
      </c>
      <c r="AA22" s="135">
        <f>Y22/'سرمایه گذاری ها'!$O$17</f>
        <v>1.611646970300362E-5</v>
      </c>
    </row>
    <row r="23" spans="3:27" x14ac:dyDescent="0.8">
      <c r="C23" s="57" t="s">
        <v>183</v>
      </c>
      <c r="E23" s="80">
        <v>469</v>
      </c>
      <c r="G23" s="80">
        <v>1363383</v>
      </c>
      <c r="I23" s="80">
        <v>1844790.7936499999</v>
      </c>
      <c r="K23" s="80">
        <v>0</v>
      </c>
      <c r="M23" s="80">
        <v>0</v>
      </c>
      <c r="O23" s="80">
        <v>0</v>
      </c>
      <c r="Q23" s="80">
        <v>0</v>
      </c>
      <c r="S23" s="80">
        <v>469</v>
      </c>
      <c r="U23" s="80">
        <v>3957</v>
      </c>
      <c r="W23" s="80">
        <v>1363383</v>
      </c>
      <c r="Y23" s="80">
        <v>1844790.7936499999</v>
      </c>
      <c r="AA23" s="135">
        <f>Y23/'سرمایه گذاری ها'!$O$17</f>
        <v>6.8381647878724171E-6</v>
      </c>
    </row>
    <row r="24" spans="3:27" x14ac:dyDescent="0.8">
      <c r="C24" s="57" t="s">
        <v>180</v>
      </c>
      <c r="E24" s="80">
        <v>1</v>
      </c>
      <c r="G24" s="80">
        <v>7649</v>
      </c>
      <c r="I24" s="80">
        <v>8320.1985000000004</v>
      </c>
      <c r="K24" s="80">
        <v>0</v>
      </c>
      <c r="M24" s="80">
        <v>0</v>
      </c>
      <c r="O24" s="80">
        <v>0</v>
      </c>
      <c r="Q24" s="80">
        <v>0</v>
      </c>
      <c r="S24" s="80">
        <v>1</v>
      </c>
      <c r="U24" s="80">
        <v>7040</v>
      </c>
      <c r="W24" s="80">
        <v>7649</v>
      </c>
      <c r="Y24" s="80">
        <v>6998.1120000000001</v>
      </c>
      <c r="AA24" s="135">
        <f>Y24/'سرمایه گذاری ها'!$O$17</f>
        <v>2.5940200495746017E-8</v>
      </c>
    </row>
    <row r="25" spans="3:27" x14ac:dyDescent="0.8">
      <c r="C25" s="57" t="s">
        <v>165</v>
      </c>
      <c r="E25" s="80">
        <v>573000</v>
      </c>
      <c r="G25" s="80">
        <v>5392026499</v>
      </c>
      <c r="I25" s="80">
        <v>7535684299.5</v>
      </c>
      <c r="K25" s="80">
        <v>0</v>
      </c>
      <c r="M25" s="80">
        <v>0</v>
      </c>
      <c r="O25" s="80">
        <v>-573000</v>
      </c>
      <c r="Q25" s="80">
        <v>8181455724</v>
      </c>
      <c r="S25" s="80">
        <v>0</v>
      </c>
      <c r="U25" s="80">
        <v>0</v>
      </c>
      <c r="W25" s="80">
        <v>0</v>
      </c>
      <c r="Y25" s="80">
        <v>0</v>
      </c>
      <c r="AA25" s="135">
        <f>Y25/'سرمایه گذاری ها'!$O$17</f>
        <v>0</v>
      </c>
    </row>
    <row r="26" spans="3:27" x14ac:dyDescent="0.8">
      <c r="C26" s="57" t="s">
        <v>235</v>
      </c>
      <c r="E26" s="80">
        <v>0</v>
      </c>
      <c r="G26" s="80">
        <v>0</v>
      </c>
      <c r="I26" s="80">
        <v>0</v>
      </c>
      <c r="K26" s="80">
        <v>50000</v>
      </c>
      <c r="M26" s="80">
        <v>334303265</v>
      </c>
      <c r="O26" s="80">
        <v>-50000</v>
      </c>
      <c r="Q26" s="80">
        <v>330521630</v>
      </c>
      <c r="S26" s="80">
        <v>0</v>
      </c>
      <c r="U26" s="80">
        <v>0</v>
      </c>
      <c r="W26" s="80">
        <v>0</v>
      </c>
      <c r="Y26" s="80">
        <v>0</v>
      </c>
      <c r="AA26" s="135">
        <f>Y26/'سرمایه گذاری ها'!$O$17</f>
        <v>0</v>
      </c>
    </row>
    <row r="27" spans="3:27" x14ac:dyDescent="0.8">
      <c r="E27" s="80"/>
      <c r="G27" s="80"/>
      <c r="I27" s="80"/>
      <c r="K27" s="80"/>
      <c r="M27" s="80"/>
      <c r="O27" s="80"/>
      <c r="Q27" s="80"/>
      <c r="S27" s="80"/>
      <c r="U27" s="80"/>
      <c r="W27" s="80"/>
      <c r="Y27" s="80"/>
      <c r="AA27" s="81"/>
    </row>
    <row r="28" spans="3:27" ht="33.75" thickBot="1" x14ac:dyDescent="0.85">
      <c r="C28" s="57" t="s">
        <v>89</v>
      </c>
      <c r="E28" s="82"/>
      <c r="F28" s="80"/>
      <c r="G28" s="82">
        <f>SUM(G11:G26)</f>
        <v>51828268561</v>
      </c>
      <c r="H28" s="82"/>
      <c r="I28" s="82">
        <f>SUM(I11:I26)</f>
        <v>53993206041.10965</v>
      </c>
      <c r="J28" s="82"/>
      <c r="K28" s="82">
        <f>SUM(K11:K26)</f>
        <v>1125276</v>
      </c>
      <c r="L28" s="82"/>
      <c r="M28" s="82">
        <f>SUM(M11:M26)</f>
        <v>16500286700</v>
      </c>
      <c r="N28" s="82"/>
      <c r="O28" s="82">
        <f>SUM(O11:O26)</f>
        <v>-623000</v>
      </c>
      <c r="P28" s="82"/>
      <c r="Q28" s="82">
        <f>SUM(Q11:Q26)</f>
        <v>8511977354</v>
      </c>
      <c r="R28" s="82"/>
      <c r="S28" s="82">
        <f>SUM(S11:S26)</f>
        <v>3371607</v>
      </c>
      <c r="T28" s="82"/>
      <c r="U28" s="82">
        <f>SUM(U11:U26)</f>
        <v>288962</v>
      </c>
      <c r="V28" s="82"/>
      <c r="W28" s="82">
        <f>SUM(W11:W26)</f>
        <v>62602225497</v>
      </c>
      <c r="X28" s="82"/>
      <c r="Y28" s="82">
        <f>SUM(Y11:Y26)</f>
        <v>59166867214.261337</v>
      </c>
      <c r="Z28" s="80"/>
      <c r="AA28" s="85">
        <f>SUM(AA11:AA26)</f>
        <v>0.21931635250237794</v>
      </c>
    </row>
    <row r="29" spans="3:27" ht="63.75" customHeight="1" thickTop="1" x14ac:dyDescent="0.8"/>
    <row r="30" spans="3:27" ht="30.75" customHeight="1" x14ac:dyDescent="0.95">
      <c r="O30" s="130">
        <v>2</v>
      </c>
    </row>
  </sheetData>
  <sortState xmlns:xlrd2="http://schemas.microsoft.com/office/spreadsheetml/2017/richdata2" ref="C11:AA26">
    <sortCondition descending="1" ref="Y11:Y2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6" sqref="H2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6" t="s">
        <v>130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2:28" ht="30" x14ac:dyDescent="0.6">
      <c r="B3" s="136" t="s">
        <v>0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2:28" ht="30" x14ac:dyDescent="0.6">
      <c r="B4" s="136" t="s">
        <v>262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2" t="s">
        <v>264</v>
      </c>
      <c r="E8" s="152" t="s">
        <v>2</v>
      </c>
      <c r="F8" s="152" t="s">
        <v>2</v>
      </c>
      <c r="G8" s="152" t="s">
        <v>2</v>
      </c>
      <c r="H8" s="152" t="s">
        <v>2</v>
      </c>
      <c r="I8" s="152" t="s">
        <v>2</v>
      </c>
      <c r="J8" s="152" t="s">
        <v>2</v>
      </c>
      <c r="K8" s="15"/>
      <c r="L8" s="152" t="s">
        <v>263</v>
      </c>
      <c r="M8" s="152" t="s">
        <v>4</v>
      </c>
      <c r="N8" s="152" t="s">
        <v>4</v>
      </c>
      <c r="O8" s="152" t="s">
        <v>4</v>
      </c>
      <c r="P8" s="152" t="s">
        <v>4</v>
      </c>
      <c r="Q8" s="152" t="s">
        <v>4</v>
      </c>
      <c r="R8" s="152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89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CC38"/>
  <sheetViews>
    <sheetView rightToLeft="1" view="pageBreakPreview" topLeftCell="O10" zoomScale="130" zoomScaleNormal="90" zoomScaleSheetLayoutView="130" workbookViewId="0">
      <selection activeCell="AH14" sqref="AH14:AJ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5" t="s">
        <v>130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</row>
    <row r="3" spans="2:38" ht="39" x14ac:dyDescent="0.6">
      <c r="B3" s="155" t="s">
        <v>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</row>
    <row r="4" spans="2:38" ht="39" x14ac:dyDescent="0.6">
      <c r="B4" s="155" t="s">
        <v>262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3" t="s">
        <v>119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6" t="s">
        <v>23</v>
      </c>
      <c r="C10" s="136" t="s">
        <v>23</v>
      </c>
      <c r="D10" s="136" t="s">
        <v>23</v>
      </c>
      <c r="E10" s="136" t="s">
        <v>23</v>
      </c>
      <c r="F10" s="136" t="s">
        <v>23</v>
      </c>
      <c r="G10" s="136" t="s">
        <v>23</v>
      </c>
      <c r="H10" s="136" t="s">
        <v>23</v>
      </c>
      <c r="I10" s="136" t="s">
        <v>23</v>
      </c>
      <c r="J10" s="136" t="s">
        <v>23</v>
      </c>
      <c r="K10" s="136" t="s">
        <v>23</v>
      </c>
      <c r="L10" s="136" t="s">
        <v>23</v>
      </c>
      <c r="M10" s="136" t="s">
        <v>23</v>
      </c>
      <c r="N10" s="136" t="s">
        <v>23</v>
      </c>
      <c r="P10" s="136" t="s">
        <v>264</v>
      </c>
      <c r="Q10" s="136" t="s">
        <v>2</v>
      </c>
      <c r="R10" s="136" t="s">
        <v>2</v>
      </c>
      <c r="S10" s="136" t="s">
        <v>2</v>
      </c>
      <c r="T10" s="136" t="s">
        <v>2</v>
      </c>
      <c r="V10" s="136" t="s">
        <v>3</v>
      </c>
      <c r="W10" s="136" t="s">
        <v>3</v>
      </c>
      <c r="X10" s="136" t="s">
        <v>3</v>
      </c>
      <c r="Y10" s="136" t="s">
        <v>3</v>
      </c>
      <c r="Z10" s="136" t="s">
        <v>3</v>
      </c>
      <c r="AA10" s="136" t="s">
        <v>3</v>
      </c>
      <c r="AB10" s="136" t="s">
        <v>3</v>
      </c>
      <c r="AD10" s="136" t="s">
        <v>263</v>
      </c>
      <c r="AE10" s="136" t="s">
        <v>4</v>
      </c>
      <c r="AF10" s="136" t="s">
        <v>4</v>
      </c>
      <c r="AG10" s="136" t="s">
        <v>4</v>
      </c>
      <c r="AH10" s="136" t="s">
        <v>4</v>
      </c>
      <c r="AI10" s="136" t="s">
        <v>4</v>
      </c>
      <c r="AJ10" s="136" t="s">
        <v>4</v>
      </c>
      <c r="AK10" s="136" t="s">
        <v>4</v>
      </c>
      <c r="AL10" s="136" t="s">
        <v>4</v>
      </c>
    </row>
    <row r="11" spans="2:38" s="16" customFormat="1" ht="45.75" customHeight="1" x14ac:dyDescent="0.6">
      <c r="B11" s="139" t="s">
        <v>24</v>
      </c>
      <c r="C11" s="23"/>
      <c r="D11" s="139" t="s">
        <v>25</v>
      </c>
      <c r="E11" s="23"/>
      <c r="F11" s="139" t="s">
        <v>26</v>
      </c>
      <c r="G11" s="23"/>
      <c r="H11" s="139" t="s">
        <v>27</v>
      </c>
      <c r="I11" s="23"/>
      <c r="J11" s="139" t="s">
        <v>95</v>
      </c>
      <c r="K11" s="23"/>
      <c r="L11" s="139" t="s">
        <v>29</v>
      </c>
      <c r="M11" s="23"/>
      <c r="N11" s="139" t="s">
        <v>22</v>
      </c>
      <c r="P11" s="139" t="s">
        <v>5</v>
      </c>
      <c r="Q11" s="23"/>
      <c r="R11" s="139" t="s">
        <v>6</v>
      </c>
      <c r="S11" s="23"/>
      <c r="T11" s="139" t="s">
        <v>7</v>
      </c>
      <c r="V11" s="139" t="s">
        <v>8</v>
      </c>
      <c r="W11" s="139" t="s">
        <v>8</v>
      </c>
      <c r="X11" s="139" t="s">
        <v>8</v>
      </c>
      <c r="Z11" s="139" t="s">
        <v>9</v>
      </c>
      <c r="AA11" s="139" t="s">
        <v>9</v>
      </c>
      <c r="AB11" s="139" t="s">
        <v>9</v>
      </c>
      <c r="AD11" s="139" t="s">
        <v>5</v>
      </c>
      <c r="AE11" s="23"/>
      <c r="AF11" s="139" t="s">
        <v>30</v>
      </c>
      <c r="AG11" s="23"/>
      <c r="AH11" s="139" t="s">
        <v>6</v>
      </c>
      <c r="AI11" s="23"/>
      <c r="AJ11" s="139" t="s">
        <v>7</v>
      </c>
      <c r="AK11" s="23"/>
      <c r="AL11" s="139" t="s">
        <v>11</v>
      </c>
    </row>
    <row r="12" spans="2:38" s="16" customFormat="1" ht="45.75" customHeight="1" x14ac:dyDescent="0.6">
      <c r="B12" s="140" t="s">
        <v>24</v>
      </c>
      <c r="C12" s="24"/>
      <c r="D12" s="140" t="s">
        <v>25</v>
      </c>
      <c r="E12" s="24"/>
      <c r="F12" s="140" t="s">
        <v>26</v>
      </c>
      <c r="G12" s="24"/>
      <c r="H12" s="140" t="s">
        <v>27</v>
      </c>
      <c r="I12" s="24"/>
      <c r="J12" s="140" t="s">
        <v>28</v>
      </c>
      <c r="K12" s="24"/>
      <c r="L12" s="140" t="s">
        <v>29</v>
      </c>
      <c r="M12" s="24"/>
      <c r="N12" s="140" t="s">
        <v>22</v>
      </c>
      <c r="P12" s="140" t="s">
        <v>5</v>
      </c>
      <c r="Q12" s="24"/>
      <c r="R12" s="140" t="s">
        <v>6</v>
      </c>
      <c r="S12" s="24"/>
      <c r="T12" s="140" t="s">
        <v>7</v>
      </c>
      <c r="V12" s="140" t="s">
        <v>5</v>
      </c>
      <c r="W12" s="24"/>
      <c r="X12" s="140" t="s">
        <v>6</v>
      </c>
      <c r="Z12" s="140" t="s">
        <v>5</v>
      </c>
      <c r="AA12" s="24"/>
      <c r="AB12" s="140" t="s">
        <v>12</v>
      </c>
      <c r="AD12" s="140" t="s">
        <v>5</v>
      </c>
      <c r="AE12" s="24"/>
      <c r="AF12" s="140" t="s">
        <v>30</v>
      </c>
      <c r="AG12" s="24"/>
      <c r="AH12" s="140" t="s">
        <v>6</v>
      </c>
      <c r="AI12" s="24"/>
      <c r="AJ12" s="140" t="s">
        <v>7</v>
      </c>
      <c r="AK12" s="24"/>
      <c r="AL12" s="140" t="s">
        <v>11</v>
      </c>
    </row>
    <row r="13" spans="2:38" ht="21.75" x14ac:dyDescent="0.6">
      <c r="B13" s="3" t="s">
        <v>236</v>
      </c>
      <c r="C13" s="3"/>
      <c r="D13" s="3" t="s">
        <v>102</v>
      </c>
      <c r="E13" s="3"/>
      <c r="F13" s="3" t="s">
        <v>102</v>
      </c>
      <c r="G13" s="3"/>
      <c r="H13" s="3" t="s">
        <v>237</v>
      </c>
      <c r="I13" s="3"/>
      <c r="J13" s="3" t="s">
        <v>238</v>
      </c>
      <c r="K13" s="3"/>
      <c r="L13" s="3">
        <v>0</v>
      </c>
      <c r="M13" s="3"/>
      <c r="N13" s="3">
        <v>0</v>
      </c>
      <c r="O13" s="3"/>
      <c r="P13" s="3">
        <v>32700</v>
      </c>
      <c r="Q13" s="3"/>
      <c r="R13" s="3">
        <v>17941785340</v>
      </c>
      <c r="S13" s="3"/>
      <c r="T13" s="3">
        <v>17654799487</v>
      </c>
      <c r="U13" s="3"/>
      <c r="V13" s="3">
        <v>47700</v>
      </c>
      <c r="W13" s="3"/>
      <c r="X13" s="3">
        <v>26560879255</v>
      </c>
      <c r="Y13" s="3"/>
      <c r="Z13" s="3">
        <v>1200</v>
      </c>
      <c r="AA13" s="3"/>
      <c r="AB13" s="3">
        <v>674877660</v>
      </c>
      <c r="AC13" s="3"/>
      <c r="AD13" s="3">
        <v>79200</v>
      </c>
      <c r="AE13" s="3"/>
      <c r="AF13" s="3">
        <v>561890</v>
      </c>
      <c r="AG13" s="3"/>
      <c r="AH13" s="3">
        <v>43838445720</v>
      </c>
      <c r="AI13" s="3"/>
      <c r="AJ13" s="3">
        <v>44493622069</v>
      </c>
      <c r="AK13" s="2"/>
      <c r="AL13" s="65">
        <f>AJ13/'سرمایه گذاری ها'!$O$17</f>
        <v>0.16492640833010527</v>
      </c>
    </row>
    <row r="14" spans="2:38" ht="21.75" x14ac:dyDescent="0.6">
      <c r="B14" s="3" t="s">
        <v>185</v>
      </c>
      <c r="C14" s="3"/>
      <c r="D14" s="3" t="s">
        <v>102</v>
      </c>
      <c r="E14" s="3"/>
      <c r="F14" s="3" t="s">
        <v>102</v>
      </c>
      <c r="G14" s="3"/>
      <c r="H14" s="3" t="s">
        <v>186</v>
      </c>
      <c r="I14" s="3"/>
      <c r="J14" s="3" t="s">
        <v>187</v>
      </c>
      <c r="K14" s="3"/>
      <c r="L14" s="3">
        <v>18</v>
      </c>
      <c r="M14" s="3"/>
      <c r="N14" s="3">
        <v>18</v>
      </c>
      <c r="O14" s="3"/>
      <c r="P14" s="3">
        <v>41100</v>
      </c>
      <c r="Q14" s="3"/>
      <c r="R14" s="3">
        <v>39157484211</v>
      </c>
      <c r="S14" s="3"/>
      <c r="T14" s="3">
        <v>37394221068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41100</v>
      </c>
      <c r="AE14" s="3"/>
      <c r="AF14" s="3">
        <v>974000</v>
      </c>
      <c r="AG14" s="3"/>
      <c r="AH14" s="3">
        <v>39157484211</v>
      </c>
      <c r="AI14" s="3"/>
      <c r="AJ14" s="3">
        <v>40024144308</v>
      </c>
      <c r="AK14" s="2"/>
      <c r="AL14" s="65">
        <f>AJ14/'سرمایه گذاری ها'!$O$17</f>
        <v>0.14835920431399094</v>
      </c>
    </row>
    <row r="15" spans="2:38" ht="21.75" x14ac:dyDescent="0.6">
      <c r="B15" s="3" t="s">
        <v>239</v>
      </c>
      <c r="C15" s="3"/>
      <c r="D15" s="3" t="s">
        <v>102</v>
      </c>
      <c r="E15" s="3"/>
      <c r="F15" s="3" t="s">
        <v>102</v>
      </c>
      <c r="G15" s="3"/>
      <c r="H15" s="3" t="s">
        <v>240</v>
      </c>
      <c r="I15" s="3"/>
      <c r="J15" s="3" t="s">
        <v>241</v>
      </c>
      <c r="K15" s="3"/>
      <c r="L15" s="3">
        <v>0</v>
      </c>
      <c r="M15" s="3"/>
      <c r="N15" s="3">
        <v>0</v>
      </c>
      <c r="O15" s="3"/>
      <c r="P15" s="3">
        <v>19500</v>
      </c>
      <c r="Q15" s="3"/>
      <c r="R15" s="3">
        <v>10313919050</v>
      </c>
      <c r="S15" s="3"/>
      <c r="T15" s="3">
        <v>10235644453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19500</v>
      </c>
      <c r="AE15" s="3"/>
      <c r="AF15" s="3">
        <v>537300</v>
      </c>
      <c r="AG15" s="3"/>
      <c r="AH15" s="3">
        <v>10313919050</v>
      </c>
      <c r="AI15" s="3"/>
      <c r="AJ15" s="3">
        <v>10475450980</v>
      </c>
      <c r="AK15" s="2"/>
      <c r="AL15" s="65">
        <f>AJ15/'سرمایه گذاری ها'!$O$17</f>
        <v>3.8829801338498025E-2</v>
      </c>
    </row>
    <row r="16" spans="2:38" ht="23.25" customHeight="1" x14ac:dyDescent="0.6">
      <c r="B16" s="3" t="s">
        <v>107</v>
      </c>
      <c r="C16" s="3"/>
      <c r="D16" s="3" t="s">
        <v>102</v>
      </c>
      <c r="E16" s="3"/>
      <c r="F16" s="3" t="s">
        <v>102</v>
      </c>
      <c r="G16" s="3"/>
      <c r="H16" s="3" t="s">
        <v>68</v>
      </c>
      <c r="I16" s="3"/>
      <c r="J16" s="3" t="s">
        <v>108</v>
      </c>
      <c r="K16" s="3"/>
      <c r="L16" s="3">
        <v>0</v>
      </c>
      <c r="M16" s="3"/>
      <c r="N16" s="3">
        <v>0</v>
      </c>
      <c r="O16" s="3"/>
      <c r="P16" s="3">
        <v>14010</v>
      </c>
      <c r="Q16" s="3"/>
      <c r="R16" s="3">
        <v>8994211657</v>
      </c>
      <c r="S16" s="3"/>
      <c r="T16" s="3">
        <v>9149533246</v>
      </c>
      <c r="U16" s="3"/>
      <c r="V16" s="3">
        <v>1500</v>
      </c>
      <c r="W16" s="3"/>
      <c r="X16" s="3">
        <v>998490939</v>
      </c>
      <c r="Y16" s="3"/>
      <c r="Z16" s="3">
        <v>0</v>
      </c>
      <c r="AA16" s="3"/>
      <c r="AB16" s="3">
        <v>0</v>
      </c>
      <c r="AC16" s="3"/>
      <c r="AD16" s="3">
        <v>15510</v>
      </c>
      <c r="AE16" s="3"/>
      <c r="AF16" s="3">
        <v>666650</v>
      </c>
      <c r="AG16" s="3"/>
      <c r="AH16" s="3">
        <v>9992702596</v>
      </c>
      <c r="AI16" s="3"/>
      <c r="AJ16" s="3">
        <v>10337867421</v>
      </c>
      <c r="AK16" s="2"/>
      <c r="AL16" s="65">
        <f>AJ16/'سرمایه گذاری ها'!$O$17</f>
        <v>3.8319814486990317E-2</v>
      </c>
    </row>
    <row r="17" spans="2:81" ht="23.25" customHeight="1" x14ac:dyDescent="0.6">
      <c r="B17" s="3" t="s">
        <v>104</v>
      </c>
      <c r="C17" s="3"/>
      <c r="D17" s="3" t="s">
        <v>102</v>
      </c>
      <c r="E17" s="3"/>
      <c r="F17" s="3" t="s">
        <v>102</v>
      </c>
      <c r="G17" s="3"/>
      <c r="H17" s="3" t="s">
        <v>68</v>
      </c>
      <c r="I17" s="3"/>
      <c r="J17" s="3" t="s">
        <v>105</v>
      </c>
      <c r="K17" s="3"/>
      <c r="L17" s="3">
        <v>0</v>
      </c>
      <c r="M17" s="3"/>
      <c r="N17" s="3">
        <v>0</v>
      </c>
      <c r="O17" s="3"/>
      <c r="P17" s="3">
        <v>14991</v>
      </c>
      <c r="Q17" s="3"/>
      <c r="R17" s="3">
        <v>9341060288</v>
      </c>
      <c r="S17" s="3"/>
      <c r="T17" s="3">
        <v>10341915188</v>
      </c>
      <c r="U17" s="3"/>
      <c r="V17" s="3">
        <v>0</v>
      </c>
      <c r="W17" s="3"/>
      <c r="X17" s="3">
        <v>0</v>
      </c>
      <c r="Y17" s="3"/>
      <c r="Z17" s="3">
        <v>500</v>
      </c>
      <c r="AA17" s="3"/>
      <c r="AB17" s="3">
        <v>356599359</v>
      </c>
      <c r="AC17" s="3"/>
      <c r="AD17" s="3">
        <v>14491</v>
      </c>
      <c r="AE17" s="3"/>
      <c r="AF17" s="3">
        <v>712620</v>
      </c>
      <c r="AG17" s="3"/>
      <c r="AH17" s="3">
        <v>9029504678</v>
      </c>
      <c r="AI17" s="3"/>
      <c r="AJ17" s="3">
        <v>10324704728</v>
      </c>
      <c r="AK17" s="2"/>
      <c r="AL17" s="65">
        <f>AJ17/'سرمایه گذاری ها'!$O$17</f>
        <v>3.827102377093948E-2</v>
      </c>
    </row>
    <row r="18" spans="2:81" ht="23.25" customHeight="1" x14ac:dyDescent="0.6">
      <c r="B18" s="3" t="s">
        <v>110</v>
      </c>
      <c r="C18" s="3"/>
      <c r="D18" s="3" t="s">
        <v>102</v>
      </c>
      <c r="E18" s="3"/>
      <c r="F18" s="3" t="s">
        <v>102</v>
      </c>
      <c r="G18" s="3"/>
      <c r="H18" s="3" t="s">
        <v>111</v>
      </c>
      <c r="I18" s="3"/>
      <c r="J18" s="3" t="s">
        <v>112</v>
      </c>
      <c r="K18" s="3"/>
      <c r="L18" s="3">
        <v>18</v>
      </c>
      <c r="M18" s="3"/>
      <c r="N18" s="3">
        <v>18</v>
      </c>
      <c r="O18" s="3"/>
      <c r="P18" s="3">
        <v>8000</v>
      </c>
      <c r="Q18" s="3"/>
      <c r="R18" s="3">
        <v>8003602283</v>
      </c>
      <c r="S18" s="3"/>
      <c r="T18" s="3">
        <v>7198695000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8000</v>
      </c>
      <c r="AE18" s="3"/>
      <c r="AF18" s="3">
        <v>990000</v>
      </c>
      <c r="AG18" s="3"/>
      <c r="AH18" s="3">
        <v>8003602283</v>
      </c>
      <c r="AI18" s="3"/>
      <c r="AJ18" s="3">
        <v>7918564500</v>
      </c>
      <c r="AK18" s="2"/>
      <c r="AL18" s="65">
        <f>AJ18/'سرمایه گذاری ها'!$O$17</f>
        <v>2.9352081071079859E-2</v>
      </c>
    </row>
    <row r="19" spans="2:81" ht="23.25" customHeight="1" x14ac:dyDescent="0.6">
      <c r="B19" s="3" t="s">
        <v>198</v>
      </c>
      <c r="C19" s="3"/>
      <c r="D19" s="3" t="s">
        <v>102</v>
      </c>
      <c r="E19" s="3"/>
      <c r="F19" s="3" t="s">
        <v>102</v>
      </c>
      <c r="G19" s="3"/>
      <c r="H19" s="3" t="s">
        <v>199</v>
      </c>
      <c r="I19" s="3"/>
      <c r="J19" s="3" t="s">
        <v>200</v>
      </c>
      <c r="K19" s="3"/>
      <c r="L19" s="3">
        <v>17</v>
      </c>
      <c r="M19" s="3"/>
      <c r="N19" s="3">
        <v>17</v>
      </c>
      <c r="O19" s="3"/>
      <c r="P19" s="3">
        <v>7200</v>
      </c>
      <c r="Q19" s="3"/>
      <c r="R19" s="3">
        <v>6772827352</v>
      </c>
      <c r="S19" s="3"/>
      <c r="T19" s="3">
        <v>6707887974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7200</v>
      </c>
      <c r="AE19" s="3"/>
      <c r="AF19" s="3">
        <v>959870</v>
      </c>
      <c r="AG19" s="3"/>
      <c r="AH19" s="3">
        <v>6772827352</v>
      </c>
      <c r="AI19" s="3"/>
      <c r="AJ19" s="3">
        <v>6909811369</v>
      </c>
      <c r="AK19" s="2"/>
      <c r="AL19" s="65">
        <f>AJ19/'سرمایه گذاری ها'!$O$17</f>
        <v>2.5612892777315547E-2</v>
      </c>
    </row>
    <row r="20" spans="2:81" ht="21.75" x14ac:dyDescent="0.6">
      <c r="B20" s="3" t="s">
        <v>242</v>
      </c>
      <c r="C20" s="3"/>
      <c r="D20" s="3" t="s">
        <v>102</v>
      </c>
      <c r="E20" s="3"/>
      <c r="F20" s="3" t="s">
        <v>102</v>
      </c>
      <c r="G20" s="3"/>
      <c r="H20" s="3" t="s">
        <v>243</v>
      </c>
      <c r="I20" s="3"/>
      <c r="J20" s="3" t="s">
        <v>244</v>
      </c>
      <c r="K20" s="3"/>
      <c r="L20" s="3">
        <v>0</v>
      </c>
      <c r="M20" s="3"/>
      <c r="N20" s="3">
        <v>0</v>
      </c>
      <c r="O20" s="3"/>
      <c r="P20" s="3">
        <v>5000</v>
      </c>
      <c r="Q20" s="3"/>
      <c r="R20" s="3">
        <v>4050724056</v>
      </c>
      <c r="S20" s="3"/>
      <c r="T20" s="3">
        <v>4066292850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5000</v>
      </c>
      <c r="AE20" s="3"/>
      <c r="AF20" s="3">
        <v>827519</v>
      </c>
      <c r="AG20" s="3"/>
      <c r="AH20" s="3">
        <v>4050724056</v>
      </c>
      <c r="AI20" s="3"/>
      <c r="AJ20" s="3">
        <v>4136845060</v>
      </c>
      <c r="AK20" s="2"/>
      <c r="AL20" s="65">
        <f>AJ20/'سرمایه گذاری ها'!$O$17</f>
        <v>1.5334220183420394E-2</v>
      </c>
    </row>
    <row r="21" spans="2:81" ht="21.75" x14ac:dyDescent="0.6">
      <c r="B21" s="3" t="s">
        <v>170</v>
      </c>
      <c r="C21" s="3"/>
      <c r="D21" s="3" t="s">
        <v>102</v>
      </c>
      <c r="E21" s="3"/>
      <c r="F21" s="3" t="s">
        <v>102</v>
      </c>
      <c r="G21" s="3"/>
      <c r="H21" s="3" t="s">
        <v>245</v>
      </c>
      <c r="I21" s="3"/>
      <c r="J21" s="3" t="s">
        <v>246</v>
      </c>
      <c r="K21" s="3"/>
      <c r="L21" s="3">
        <v>0</v>
      </c>
      <c r="M21" s="3"/>
      <c r="N21" s="3">
        <v>0</v>
      </c>
      <c r="O21" s="3"/>
      <c r="P21" s="3">
        <v>4000</v>
      </c>
      <c r="Q21" s="3"/>
      <c r="R21" s="3">
        <v>2420478632</v>
      </c>
      <c r="S21" s="3"/>
      <c r="T21" s="3">
        <v>2427219986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4000</v>
      </c>
      <c r="AE21" s="3"/>
      <c r="AF21" s="3">
        <v>618480</v>
      </c>
      <c r="AG21" s="3"/>
      <c r="AH21" s="3">
        <v>2420478632</v>
      </c>
      <c r="AI21" s="3"/>
      <c r="AJ21" s="3">
        <v>2473471602</v>
      </c>
      <c r="AK21" s="2"/>
      <c r="AL21" s="65">
        <f>AJ21/'سرمایه گذاری ها'!$O$17</f>
        <v>9.1685227782027628E-3</v>
      </c>
    </row>
    <row r="22" spans="2:81" ht="21.75" x14ac:dyDescent="0.6">
      <c r="B22" s="3" t="s">
        <v>162</v>
      </c>
      <c r="C22" s="3"/>
      <c r="D22" s="3" t="s">
        <v>102</v>
      </c>
      <c r="E22" s="3"/>
      <c r="F22" s="3" t="s">
        <v>102</v>
      </c>
      <c r="G22" s="3"/>
      <c r="H22" s="3" t="s">
        <v>68</v>
      </c>
      <c r="I22" s="3"/>
      <c r="J22" s="3" t="s">
        <v>247</v>
      </c>
      <c r="K22" s="3"/>
      <c r="L22" s="3">
        <v>0</v>
      </c>
      <c r="M22" s="3"/>
      <c r="N22" s="3">
        <v>0</v>
      </c>
      <c r="O22" s="3"/>
      <c r="P22" s="3">
        <v>2400</v>
      </c>
      <c r="Q22" s="3"/>
      <c r="R22" s="3">
        <v>1473579035</v>
      </c>
      <c r="S22" s="3"/>
      <c r="T22" s="3">
        <v>1475156579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2400</v>
      </c>
      <c r="AE22" s="3"/>
      <c r="AF22" s="3">
        <v>626990</v>
      </c>
      <c r="AG22" s="3"/>
      <c r="AH22" s="3">
        <v>1473579035</v>
      </c>
      <c r="AI22" s="3"/>
      <c r="AJ22" s="3">
        <v>1504503259</v>
      </c>
      <c r="AK22" s="2"/>
      <c r="AL22" s="65">
        <f>AJ22/'سرمایه گذاری ها'!$O$17</f>
        <v>5.5768064565075975E-3</v>
      </c>
    </row>
    <row r="23" spans="2:81" ht="21.75" x14ac:dyDescent="0.6">
      <c r="B23" s="3" t="s">
        <v>189</v>
      </c>
      <c r="C23" s="3"/>
      <c r="D23" s="3" t="s">
        <v>102</v>
      </c>
      <c r="E23" s="3"/>
      <c r="F23" s="3" t="s">
        <v>102</v>
      </c>
      <c r="G23" s="3"/>
      <c r="H23" s="3" t="s">
        <v>186</v>
      </c>
      <c r="I23" s="3"/>
      <c r="J23" s="3" t="s">
        <v>190</v>
      </c>
      <c r="K23" s="3"/>
      <c r="L23" s="3">
        <v>18</v>
      </c>
      <c r="M23" s="3"/>
      <c r="N23" s="3">
        <v>18</v>
      </c>
      <c r="O23" s="3"/>
      <c r="P23" s="3">
        <v>600</v>
      </c>
      <c r="Q23" s="3"/>
      <c r="R23" s="3">
        <v>587544000</v>
      </c>
      <c r="S23" s="3"/>
      <c r="T23" s="3">
        <v>571696361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600</v>
      </c>
      <c r="AE23" s="3"/>
      <c r="AF23" s="3">
        <v>984800</v>
      </c>
      <c r="AG23" s="3"/>
      <c r="AH23" s="3">
        <v>587544000</v>
      </c>
      <c r="AI23" s="3"/>
      <c r="AJ23" s="3">
        <v>590772903</v>
      </c>
      <c r="AK23" s="2"/>
      <c r="AL23" s="65">
        <f>AJ23/'سرمایه گذاری ها'!$O$17</f>
        <v>2.1898431393029883E-3</v>
      </c>
    </row>
    <row r="24" spans="2:81" ht="21.75" x14ac:dyDescent="0.6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2"/>
      <c r="AL24" s="65"/>
    </row>
    <row r="25" spans="2:81" ht="27" thickBot="1" x14ac:dyDescent="0.65">
      <c r="B25" s="154" t="s">
        <v>89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2"/>
      <c r="P25" s="70">
        <f>SUM(P13:P23)</f>
        <v>149501</v>
      </c>
      <c r="Q25" s="28"/>
      <c r="R25" s="70">
        <f>SUM(R13:R23)</f>
        <v>109057215904</v>
      </c>
      <c r="S25" s="28"/>
      <c r="T25" s="70">
        <f>SUM(T13:T23)</f>
        <v>107223062192</v>
      </c>
      <c r="U25" s="28"/>
      <c r="V25" s="70">
        <f>SUM(V13:V23)</f>
        <v>49200</v>
      </c>
      <c r="W25" s="28"/>
      <c r="X25" s="70">
        <f>SUM(X13:X23)</f>
        <v>27559370194</v>
      </c>
      <c r="Y25" s="28"/>
      <c r="Z25" s="70">
        <f>SUM(Z13:Z23)</f>
        <v>1700</v>
      </c>
      <c r="AA25" s="28"/>
      <c r="AB25" s="70">
        <f>SUM(AB13:AB23)</f>
        <v>1031477019</v>
      </c>
      <c r="AC25" s="28"/>
      <c r="AD25" s="70">
        <f>SUM(AD13:AD23)</f>
        <v>197001</v>
      </c>
      <c r="AE25" s="71"/>
      <c r="AF25" s="70"/>
      <c r="AG25" s="28"/>
      <c r="AH25" s="70">
        <f>SUM(AH13:AH23)</f>
        <v>135640811613</v>
      </c>
      <c r="AI25" s="28"/>
      <c r="AJ25" s="70">
        <f>SUM(AJ13:AJ23)</f>
        <v>139189758199</v>
      </c>
      <c r="AK25" s="28"/>
      <c r="AL25" s="84">
        <f>SUM(AL13:AL23)</f>
        <v>0.51594061864635321</v>
      </c>
    </row>
    <row r="26" spans="2:81" ht="21" customHeight="1" thickTop="1" x14ac:dyDescent="0.6"/>
    <row r="28" spans="2:81" ht="21.75" x14ac:dyDescent="0.6"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:81" ht="21.75" x14ac:dyDescent="0.6"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 x14ac:dyDescent="0.6"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 x14ac:dyDescent="0.6"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33" x14ac:dyDescent="0.8">
      <c r="T32" s="57">
        <v>4</v>
      </c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47:81" ht="21.75" x14ac:dyDescent="0.6"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47:81" ht="21.75" x14ac:dyDescent="0.6"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47:81" ht="21.75" x14ac:dyDescent="0.6"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47:81" ht="21.75" x14ac:dyDescent="0.6"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47:81" ht="21.75" x14ac:dyDescent="0.6"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47:81" ht="21.75" x14ac:dyDescent="0.6"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</sheetData>
  <sortState xmlns:xlrd2="http://schemas.microsoft.com/office/spreadsheetml/2017/richdata2" ref="B13:AL24">
    <sortCondition descending="1" ref="AJ13:AJ24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25:N25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topLeftCell="A4" zoomScale="70" zoomScaleNormal="70" zoomScaleSheetLayoutView="70" workbookViewId="0">
      <selection activeCell="P16" sqref="P16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5" t="s">
        <v>130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2:32" ht="39" x14ac:dyDescent="0.6">
      <c r="B3" s="155" t="s">
        <v>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</row>
    <row r="4" spans="2:32" ht="39" x14ac:dyDescent="0.6">
      <c r="B4" s="155" t="s">
        <v>262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2:32" ht="129" customHeight="1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129" customHeight="1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38" t="s">
        <v>36</v>
      </c>
      <c r="C10" s="138" t="s">
        <v>36</v>
      </c>
      <c r="D10" s="138" t="s">
        <v>36</v>
      </c>
      <c r="E10" s="138" t="s">
        <v>36</v>
      </c>
      <c r="F10" s="138" t="s">
        <v>36</v>
      </c>
      <c r="G10" s="138" t="s">
        <v>36</v>
      </c>
      <c r="H10" s="138" t="s">
        <v>36</v>
      </c>
      <c r="I10" s="138" t="s">
        <v>36</v>
      </c>
      <c r="J10" s="138" t="s">
        <v>36</v>
      </c>
      <c r="L10" s="138" t="s">
        <v>264</v>
      </c>
      <c r="M10" s="138" t="s">
        <v>2</v>
      </c>
      <c r="N10" s="138" t="s">
        <v>2</v>
      </c>
      <c r="O10" s="138" t="s">
        <v>2</v>
      </c>
      <c r="P10" s="138" t="s">
        <v>2</v>
      </c>
      <c r="R10" s="138" t="s">
        <v>3</v>
      </c>
      <c r="S10" s="138" t="s">
        <v>3</v>
      </c>
      <c r="T10" s="138" t="s">
        <v>3</v>
      </c>
      <c r="U10" s="138" t="s">
        <v>3</v>
      </c>
      <c r="V10" s="138" t="s">
        <v>3</v>
      </c>
      <c r="W10" s="138" t="s">
        <v>3</v>
      </c>
      <c r="X10" s="138" t="s">
        <v>3</v>
      </c>
      <c r="Z10" s="138" t="s">
        <v>263</v>
      </c>
      <c r="AA10" s="138" t="s">
        <v>4</v>
      </c>
      <c r="AB10" s="138" t="s">
        <v>4</v>
      </c>
      <c r="AC10" s="138" t="s">
        <v>4</v>
      </c>
      <c r="AD10" s="138" t="s">
        <v>4</v>
      </c>
      <c r="AE10" s="138" t="s">
        <v>4</v>
      </c>
      <c r="AF10" s="138" t="s">
        <v>4</v>
      </c>
    </row>
    <row r="11" spans="2:32" s="16" customFormat="1" x14ac:dyDescent="0.6">
      <c r="B11" s="139" t="s">
        <v>37</v>
      </c>
      <c r="C11" s="23"/>
      <c r="D11" s="139" t="s">
        <v>95</v>
      </c>
      <c r="E11" s="23"/>
      <c r="F11" s="139" t="s">
        <v>29</v>
      </c>
      <c r="G11" s="23"/>
      <c r="H11" s="139" t="s">
        <v>38</v>
      </c>
      <c r="I11" s="23"/>
      <c r="J11" s="139" t="s">
        <v>26</v>
      </c>
      <c r="L11" s="139" t="s">
        <v>5</v>
      </c>
      <c r="M11" s="23"/>
      <c r="N11" s="139" t="s">
        <v>6</v>
      </c>
      <c r="O11" s="23"/>
      <c r="P11" s="139" t="s">
        <v>7</v>
      </c>
      <c r="R11" s="139" t="s">
        <v>8</v>
      </c>
      <c r="S11" s="139" t="s">
        <v>8</v>
      </c>
      <c r="T11" s="139" t="s">
        <v>8</v>
      </c>
      <c r="U11" s="23"/>
      <c r="V11" s="139" t="s">
        <v>9</v>
      </c>
      <c r="W11" s="139" t="s">
        <v>9</v>
      </c>
      <c r="X11" s="139" t="s">
        <v>9</v>
      </c>
      <c r="Z11" s="139" t="s">
        <v>5</v>
      </c>
      <c r="AA11" s="23"/>
      <c r="AB11" s="139" t="s">
        <v>6</v>
      </c>
      <c r="AC11" s="23"/>
      <c r="AD11" s="139" t="s">
        <v>7</v>
      </c>
      <c r="AE11" s="23"/>
      <c r="AF11" s="139" t="s">
        <v>39</v>
      </c>
    </row>
    <row r="12" spans="2:32" s="16" customFormat="1" ht="75.75" customHeight="1" x14ac:dyDescent="0.6">
      <c r="B12" s="140" t="s">
        <v>37</v>
      </c>
      <c r="C12" s="24"/>
      <c r="D12" s="140" t="s">
        <v>28</v>
      </c>
      <c r="E12" s="24"/>
      <c r="F12" s="140" t="s">
        <v>29</v>
      </c>
      <c r="G12" s="24"/>
      <c r="H12" s="140" t="s">
        <v>38</v>
      </c>
      <c r="I12" s="24"/>
      <c r="J12" s="140" t="s">
        <v>26</v>
      </c>
      <c r="L12" s="140" t="s">
        <v>5</v>
      </c>
      <c r="M12" s="24"/>
      <c r="N12" s="140" t="s">
        <v>6</v>
      </c>
      <c r="O12" s="24"/>
      <c r="P12" s="140" t="s">
        <v>7</v>
      </c>
      <c r="R12" s="140" t="s">
        <v>5</v>
      </c>
      <c r="S12" s="24"/>
      <c r="T12" s="140" t="s">
        <v>6</v>
      </c>
      <c r="U12" s="24"/>
      <c r="V12" s="140" t="s">
        <v>5</v>
      </c>
      <c r="W12" s="24"/>
      <c r="X12" s="140" t="s">
        <v>12</v>
      </c>
      <c r="Z12" s="140" t="s">
        <v>5</v>
      </c>
      <c r="AA12" s="24"/>
      <c r="AB12" s="140" t="s">
        <v>6</v>
      </c>
      <c r="AC12" s="24"/>
      <c r="AD12" s="140" t="s">
        <v>7</v>
      </c>
      <c r="AE12" s="24"/>
      <c r="AF12" s="140" t="s">
        <v>39</v>
      </c>
    </row>
    <row r="13" spans="2:32" s="16" customFormat="1" ht="32.25" customHeight="1" x14ac:dyDescent="0.6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27"/>
      <c r="AF13" s="89"/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 x14ac:dyDescent="0.7">
      <c r="B15" s="156" t="s">
        <v>89</v>
      </c>
      <c r="C15" s="156"/>
      <c r="D15" s="156"/>
      <c r="E15" s="156"/>
      <c r="F15" s="156"/>
      <c r="G15" s="156"/>
      <c r="H15" s="156"/>
      <c r="I15" s="156"/>
      <c r="J15" s="156"/>
      <c r="K15" s="27"/>
      <c r="L15" s="90">
        <f>SUM(L13:L13)</f>
        <v>0</v>
      </c>
      <c r="M15" s="27"/>
      <c r="N15" s="90">
        <f>SUM(N13:N13)</f>
        <v>0</v>
      </c>
      <c r="O15" s="27"/>
      <c r="P15" s="90">
        <f>SUM(P13:P13)</f>
        <v>0</v>
      </c>
      <c r="Q15" s="27"/>
      <c r="R15" s="90">
        <f>SUM(R13:R13)</f>
        <v>0</v>
      </c>
      <c r="S15" s="27"/>
      <c r="T15" s="90">
        <f>SUM(T13:T13)</f>
        <v>0</v>
      </c>
      <c r="U15" s="27"/>
      <c r="V15" s="90">
        <f>SUM(V13:V13)</f>
        <v>0</v>
      </c>
      <c r="W15" s="27"/>
      <c r="X15" s="90">
        <f>SUM(X13:X13)</f>
        <v>0</v>
      </c>
      <c r="Y15" s="27"/>
      <c r="Z15" s="90">
        <f>SUM(Z13:Z13)</f>
        <v>0</v>
      </c>
      <c r="AA15" s="27"/>
      <c r="AB15" s="90">
        <f>SUM(AB13:AB13)</f>
        <v>0</v>
      </c>
      <c r="AC15" s="27"/>
      <c r="AD15" s="90">
        <f>SUM(AD13:AD13)</f>
        <v>0</v>
      </c>
      <c r="AE15" s="27"/>
      <c r="AF15" s="91">
        <f>SUM(AF13:AF13)</f>
        <v>0</v>
      </c>
    </row>
    <row r="16" spans="2:32" ht="21.75" thickTop="1" x14ac:dyDescent="0.6"/>
    <row r="21" spans="16:16" ht="33" x14ac:dyDescent="0.8">
      <c r="P21" s="57">
        <v>5</v>
      </c>
    </row>
  </sheetData>
  <sortState xmlns:xlrd2="http://schemas.microsoft.com/office/spreadsheetml/2017/richdata2" ref="B13:AF13">
    <sortCondition descending="1" ref="AD13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0"/>
  <sheetViews>
    <sheetView rightToLeft="1" view="pageBreakPreview" topLeftCell="A7" zoomScale="60" zoomScaleNormal="80" workbookViewId="0">
      <selection activeCell="N30" sqref="N30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6" t="s">
        <v>130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2:28" ht="29.25" customHeight="1" x14ac:dyDescent="0.55000000000000004">
      <c r="B3" s="136" t="s">
        <v>0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2:28" ht="29.25" customHeight="1" x14ac:dyDescent="0.55000000000000004">
      <c r="B4" s="136" t="s">
        <v>262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100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37" t="s">
        <v>40</v>
      </c>
      <c r="D8" s="138" t="s">
        <v>41</v>
      </c>
      <c r="E8" s="138" t="s">
        <v>41</v>
      </c>
      <c r="F8" s="138" t="s">
        <v>41</v>
      </c>
      <c r="G8" s="138" t="s">
        <v>41</v>
      </c>
      <c r="H8" s="138" t="s">
        <v>41</v>
      </c>
      <c r="I8" s="138" t="s">
        <v>41</v>
      </c>
      <c r="J8" s="138" t="s">
        <v>41</v>
      </c>
      <c r="L8" s="138" t="s">
        <v>264</v>
      </c>
      <c r="N8" s="138" t="s">
        <v>3</v>
      </c>
      <c r="O8" s="138" t="s">
        <v>3</v>
      </c>
      <c r="P8" s="138" t="s">
        <v>3</v>
      </c>
      <c r="R8" s="138" t="s">
        <v>263</v>
      </c>
      <c r="S8" s="138" t="s">
        <v>4</v>
      </c>
      <c r="T8" s="138" t="s">
        <v>4</v>
      </c>
    </row>
    <row r="9" spans="2:28" s="4" customFormat="1" ht="63.75" customHeight="1" x14ac:dyDescent="0.55000000000000004">
      <c r="B9" s="159" t="s">
        <v>40</v>
      </c>
      <c r="D9" s="157" t="s">
        <v>42</v>
      </c>
      <c r="E9" s="38"/>
      <c r="F9" s="157" t="s">
        <v>43</v>
      </c>
      <c r="G9" s="38"/>
      <c r="H9" s="157" t="s">
        <v>44</v>
      </c>
      <c r="I9" s="38"/>
      <c r="J9" s="157" t="s">
        <v>29</v>
      </c>
      <c r="L9" s="157" t="s">
        <v>45</v>
      </c>
      <c r="N9" s="157" t="s">
        <v>46</v>
      </c>
      <c r="O9" s="38"/>
      <c r="P9" s="157" t="s">
        <v>47</v>
      </c>
      <c r="R9" s="157" t="s">
        <v>45</v>
      </c>
      <c r="S9" s="38"/>
      <c r="T9" s="158" t="s">
        <v>39</v>
      </c>
    </row>
    <row r="10" spans="2:28" s="4" customFormat="1" ht="21.75" customHeight="1" x14ac:dyDescent="0.55000000000000004">
      <c r="B10" s="5" t="s">
        <v>221</v>
      </c>
      <c r="C10" s="5"/>
      <c r="D10" s="30" t="s">
        <v>222</v>
      </c>
      <c r="E10" s="5"/>
      <c r="F10" s="5" t="s">
        <v>114</v>
      </c>
      <c r="G10" s="5"/>
      <c r="H10" s="5" t="s">
        <v>223</v>
      </c>
      <c r="I10" s="5"/>
      <c r="J10" s="31">
        <v>18</v>
      </c>
      <c r="K10" s="5"/>
      <c r="L10" s="31">
        <v>39600000000</v>
      </c>
      <c r="M10" s="5"/>
      <c r="N10" s="31">
        <v>0</v>
      </c>
      <c r="O10" s="5"/>
      <c r="P10" s="31">
        <v>4000000000</v>
      </c>
      <c r="Q10" s="5"/>
      <c r="R10" s="31">
        <v>35600000000</v>
      </c>
      <c r="S10" s="5"/>
      <c r="T10" s="34">
        <f>R10/'سرمایه گذاری ها'!$O$17</f>
        <v>0.13196003974337053</v>
      </c>
    </row>
    <row r="11" spans="2:28" s="4" customFormat="1" ht="21.75" customHeight="1" x14ac:dyDescent="0.55000000000000004">
      <c r="B11" s="5" t="s">
        <v>201</v>
      </c>
      <c r="C11" s="5"/>
      <c r="D11" s="30" t="s">
        <v>204</v>
      </c>
      <c r="E11" s="5"/>
      <c r="F11" s="5" t="s">
        <v>114</v>
      </c>
      <c r="G11" s="5"/>
      <c r="H11" s="5" t="s">
        <v>203</v>
      </c>
      <c r="I11" s="5"/>
      <c r="J11" s="31">
        <v>18</v>
      </c>
      <c r="K11" s="5"/>
      <c r="L11" s="31">
        <v>35000000000</v>
      </c>
      <c r="M11" s="5"/>
      <c r="N11" s="31">
        <v>0</v>
      </c>
      <c r="O11" s="5"/>
      <c r="P11" s="31">
        <v>0</v>
      </c>
      <c r="Q11" s="5"/>
      <c r="R11" s="31">
        <v>35000000000</v>
      </c>
      <c r="S11" s="5"/>
      <c r="T11" s="34">
        <f>R11/'سرمایه گذاری ها'!$O$17</f>
        <v>0.1297359941297182</v>
      </c>
    </row>
    <row r="12" spans="2:28" s="4" customFormat="1" ht="21.75" customHeight="1" x14ac:dyDescent="0.55000000000000004">
      <c r="B12" s="5" t="s">
        <v>218</v>
      </c>
      <c r="C12" s="5"/>
      <c r="D12" s="30" t="s">
        <v>219</v>
      </c>
      <c r="E12" s="5"/>
      <c r="F12" s="5" t="s">
        <v>48</v>
      </c>
      <c r="G12" s="5"/>
      <c r="H12" s="5" t="s">
        <v>220</v>
      </c>
      <c r="I12" s="5"/>
      <c r="J12" s="31">
        <v>0</v>
      </c>
      <c r="K12" s="5"/>
      <c r="L12" s="31">
        <v>3253225763</v>
      </c>
      <c r="M12" s="5"/>
      <c r="N12" s="31">
        <v>45523259778</v>
      </c>
      <c r="O12" s="5"/>
      <c r="P12" s="31">
        <v>47984775503</v>
      </c>
      <c r="Q12" s="5"/>
      <c r="R12" s="31">
        <v>791710038</v>
      </c>
      <c r="S12" s="5"/>
      <c r="T12" s="34">
        <f>R12/'سرمایه گذاری ها'!$O$17</f>
        <v>2.9346653954973423E-3</v>
      </c>
    </row>
    <row r="13" spans="2:28" s="4" customFormat="1" ht="21.75" customHeight="1" x14ac:dyDescent="0.55000000000000004">
      <c r="B13" s="5" t="s">
        <v>49</v>
      </c>
      <c r="C13" s="5"/>
      <c r="D13" s="30" t="s">
        <v>133</v>
      </c>
      <c r="E13" s="5"/>
      <c r="F13" s="5" t="s">
        <v>51</v>
      </c>
      <c r="G13" s="5"/>
      <c r="H13" s="5" t="s">
        <v>134</v>
      </c>
      <c r="I13" s="5"/>
      <c r="J13" s="31">
        <v>0</v>
      </c>
      <c r="K13" s="5"/>
      <c r="L13" s="31">
        <v>20000000</v>
      </c>
      <c r="M13" s="5"/>
      <c r="N13" s="31">
        <v>0</v>
      </c>
      <c r="O13" s="5"/>
      <c r="P13" s="31">
        <v>0</v>
      </c>
      <c r="Q13" s="5"/>
      <c r="R13" s="31">
        <v>20000000</v>
      </c>
      <c r="S13" s="5"/>
      <c r="T13" s="34">
        <f>R13/'سرمایه گذاری ها'!$O$17</f>
        <v>7.4134853788410406E-5</v>
      </c>
    </row>
    <row r="14" spans="2:28" s="4" customFormat="1" ht="21.75" customHeight="1" x14ac:dyDescent="0.55000000000000004">
      <c r="B14" s="5" t="s">
        <v>49</v>
      </c>
      <c r="C14" s="5"/>
      <c r="D14" s="30" t="s">
        <v>136</v>
      </c>
      <c r="E14" s="5"/>
      <c r="F14" s="5" t="s">
        <v>48</v>
      </c>
      <c r="G14" s="5"/>
      <c r="H14" s="5" t="s">
        <v>137</v>
      </c>
      <c r="I14" s="5"/>
      <c r="J14" s="31">
        <v>0</v>
      </c>
      <c r="K14" s="5"/>
      <c r="L14" s="31">
        <v>505511102</v>
      </c>
      <c r="M14" s="5"/>
      <c r="N14" s="31">
        <v>337382571</v>
      </c>
      <c r="O14" s="5"/>
      <c r="P14" s="31">
        <v>840125000</v>
      </c>
      <c r="Q14" s="5"/>
      <c r="R14" s="31">
        <v>2768673</v>
      </c>
      <c r="S14" s="5"/>
      <c r="T14" s="34">
        <f>R14/'سرمایه گذاری ها'!$O$17</f>
        <v>1.0262758402145981E-5</v>
      </c>
    </row>
    <row r="15" spans="2:28" s="4" customFormat="1" ht="21.75" customHeight="1" x14ac:dyDescent="0.55000000000000004">
      <c r="B15" s="5" t="s">
        <v>142</v>
      </c>
      <c r="C15" s="5"/>
      <c r="D15" s="30" t="s">
        <v>143</v>
      </c>
      <c r="E15" s="5"/>
      <c r="F15" s="5" t="s">
        <v>114</v>
      </c>
      <c r="G15" s="5"/>
      <c r="H15" s="5" t="s">
        <v>144</v>
      </c>
      <c r="I15" s="5"/>
      <c r="J15" s="31">
        <v>0</v>
      </c>
      <c r="K15" s="5"/>
      <c r="L15" s="31">
        <v>1970356</v>
      </c>
      <c r="M15" s="5"/>
      <c r="N15" s="31">
        <v>0</v>
      </c>
      <c r="O15" s="5"/>
      <c r="P15" s="31">
        <v>0</v>
      </c>
      <c r="Q15" s="5"/>
      <c r="R15" s="31">
        <v>1970356</v>
      </c>
      <c r="S15" s="5"/>
      <c r="T15" s="34">
        <f>R15/'سرمایه گذاری ها'!$O$17</f>
        <v>7.3036026985558587E-6</v>
      </c>
    </row>
    <row r="16" spans="2:28" s="4" customFormat="1" ht="21.75" customHeight="1" x14ac:dyDescent="0.55000000000000004">
      <c r="B16" s="5" t="s">
        <v>118</v>
      </c>
      <c r="C16" s="5"/>
      <c r="D16" s="30" t="s">
        <v>157</v>
      </c>
      <c r="E16" s="5"/>
      <c r="F16" s="5" t="s">
        <v>48</v>
      </c>
      <c r="G16" s="5"/>
      <c r="H16" s="5" t="s">
        <v>156</v>
      </c>
      <c r="I16" s="5"/>
      <c r="J16" s="31">
        <v>0</v>
      </c>
      <c r="K16" s="5"/>
      <c r="L16" s="31">
        <v>1032818</v>
      </c>
      <c r="M16" s="5"/>
      <c r="N16" s="31">
        <v>5904</v>
      </c>
      <c r="O16" s="5"/>
      <c r="P16" s="31">
        <v>0</v>
      </c>
      <c r="Q16" s="5"/>
      <c r="R16" s="31">
        <v>1038722</v>
      </c>
      <c r="S16" s="5"/>
      <c r="T16" s="34">
        <f>R16/'سرمایه گذاری ها'!$O$17</f>
        <v>3.8502751798402618E-6</v>
      </c>
    </row>
    <row r="17" spans="2:20" s="4" customFormat="1" ht="21.75" customHeight="1" x14ac:dyDescent="0.55000000000000004">
      <c r="B17" s="5" t="s">
        <v>201</v>
      </c>
      <c r="C17" s="5"/>
      <c r="D17" s="30" t="s">
        <v>202</v>
      </c>
      <c r="E17" s="5"/>
      <c r="F17" s="5" t="s">
        <v>48</v>
      </c>
      <c r="G17" s="5"/>
      <c r="H17" s="5" t="s">
        <v>203</v>
      </c>
      <c r="I17" s="5"/>
      <c r="J17" s="31">
        <v>0</v>
      </c>
      <c r="K17" s="5"/>
      <c r="L17" s="31">
        <v>15119280</v>
      </c>
      <c r="M17" s="5"/>
      <c r="N17" s="31">
        <v>661664861</v>
      </c>
      <c r="O17" s="5"/>
      <c r="P17" s="31">
        <v>675919297</v>
      </c>
      <c r="Q17" s="5"/>
      <c r="R17" s="31">
        <v>864844</v>
      </c>
      <c r="S17" s="5"/>
      <c r="T17" s="34">
        <f>R17/'سرمایه گذاری ها'!$O$17</f>
        <v>3.2057541744892004E-6</v>
      </c>
    </row>
    <row r="18" spans="2:20" s="4" customFormat="1" ht="21.75" customHeight="1" x14ac:dyDescent="0.55000000000000004">
      <c r="B18" s="5" t="s">
        <v>49</v>
      </c>
      <c r="C18" s="5"/>
      <c r="D18" s="30" t="s">
        <v>135</v>
      </c>
      <c r="E18" s="5"/>
      <c r="F18" s="5" t="s">
        <v>48</v>
      </c>
      <c r="G18" s="5"/>
      <c r="H18" s="5" t="s">
        <v>134</v>
      </c>
      <c r="I18" s="5"/>
      <c r="J18" s="31">
        <v>0</v>
      </c>
      <c r="K18" s="5"/>
      <c r="L18" s="31">
        <v>686261</v>
      </c>
      <c r="M18" s="5"/>
      <c r="N18" s="31">
        <v>5594</v>
      </c>
      <c r="O18" s="5"/>
      <c r="P18" s="31">
        <v>0</v>
      </c>
      <c r="Q18" s="5"/>
      <c r="R18" s="31">
        <v>691855</v>
      </c>
      <c r="S18" s="5"/>
      <c r="T18" s="34">
        <f>R18/'سرمایه گذاری ها'!$O$17</f>
        <v>2.564528463389034E-6</v>
      </c>
    </row>
    <row r="19" spans="2:20" s="4" customFormat="1" ht="21.75" customHeight="1" x14ac:dyDescent="0.55000000000000004">
      <c r="B19" s="5" t="s">
        <v>138</v>
      </c>
      <c r="C19" s="5"/>
      <c r="D19" s="30" t="s">
        <v>139</v>
      </c>
      <c r="E19" s="5"/>
      <c r="F19" s="5" t="s">
        <v>51</v>
      </c>
      <c r="G19" s="5"/>
      <c r="H19" s="5" t="s">
        <v>140</v>
      </c>
      <c r="I19" s="5"/>
      <c r="J19" s="31">
        <v>0</v>
      </c>
      <c r="K19" s="5"/>
      <c r="L19" s="31">
        <v>652307</v>
      </c>
      <c r="M19" s="5"/>
      <c r="N19" s="31">
        <v>29972</v>
      </c>
      <c r="O19" s="5"/>
      <c r="P19" s="31">
        <v>0</v>
      </c>
      <c r="Q19" s="5"/>
      <c r="R19" s="31">
        <v>682279</v>
      </c>
      <c r="S19" s="5"/>
      <c r="T19" s="34">
        <f>R19/'سرمایه گذاری ها'!$O$17</f>
        <v>2.5290326953951434E-6</v>
      </c>
    </row>
    <row r="20" spans="2:20" s="4" customFormat="1" ht="21.75" customHeight="1" x14ac:dyDescent="0.55000000000000004">
      <c r="B20" s="5" t="s">
        <v>117</v>
      </c>
      <c r="C20" s="5"/>
      <c r="D20" s="30" t="s">
        <v>152</v>
      </c>
      <c r="E20" s="5"/>
      <c r="F20" s="5" t="s">
        <v>48</v>
      </c>
      <c r="G20" s="5"/>
      <c r="H20" s="5" t="s">
        <v>115</v>
      </c>
      <c r="I20" s="5"/>
      <c r="J20" s="31">
        <v>0</v>
      </c>
      <c r="K20" s="5"/>
      <c r="L20" s="31">
        <v>455039</v>
      </c>
      <c r="M20" s="5"/>
      <c r="N20" s="31">
        <v>3215</v>
      </c>
      <c r="O20" s="5"/>
      <c r="P20" s="31">
        <v>0</v>
      </c>
      <c r="Q20" s="5"/>
      <c r="R20" s="31">
        <v>458254</v>
      </c>
      <c r="S20" s="5"/>
      <c r="T20" s="34">
        <f>R20/'سرمایه گذاری ها'!$O$17</f>
        <v>1.6986296643977111E-6</v>
      </c>
    </row>
    <row r="21" spans="2:20" s="4" customFormat="1" ht="21.75" customHeight="1" x14ac:dyDescent="0.55000000000000004">
      <c r="B21" s="5" t="s">
        <v>149</v>
      </c>
      <c r="C21" s="5"/>
      <c r="D21" s="30" t="s">
        <v>150</v>
      </c>
      <c r="E21" s="5"/>
      <c r="F21" s="5" t="s">
        <v>48</v>
      </c>
      <c r="G21" s="5"/>
      <c r="H21" s="5" t="s">
        <v>151</v>
      </c>
      <c r="I21" s="5"/>
      <c r="J21" s="31">
        <v>0</v>
      </c>
      <c r="K21" s="5"/>
      <c r="L21" s="31">
        <v>442417</v>
      </c>
      <c r="M21" s="5"/>
      <c r="N21" s="31">
        <v>3606</v>
      </c>
      <c r="O21" s="5"/>
      <c r="P21" s="31">
        <v>0</v>
      </c>
      <c r="Q21" s="5"/>
      <c r="R21" s="31">
        <v>446023</v>
      </c>
      <c r="S21" s="5"/>
      <c r="T21" s="34">
        <f>R21/'سرمایه گذاری ها'!$O$17</f>
        <v>1.6532924945634088E-6</v>
      </c>
    </row>
    <row r="22" spans="2:20" s="4" customFormat="1" ht="21.75" customHeight="1" x14ac:dyDescent="0.55000000000000004">
      <c r="B22" s="5" t="s">
        <v>50</v>
      </c>
      <c r="C22" s="5"/>
      <c r="D22" s="30" t="s">
        <v>147</v>
      </c>
      <c r="E22" s="5"/>
      <c r="F22" s="5" t="s">
        <v>48</v>
      </c>
      <c r="G22" s="5"/>
      <c r="H22" s="5" t="s">
        <v>148</v>
      </c>
      <c r="I22" s="5"/>
      <c r="J22" s="31">
        <v>0</v>
      </c>
      <c r="K22" s="5"/>
      <c r="L22" s="31">
        <v>406206</v>
      </c>
      <c r="M22" s="5"/>
      <c r="N22" s="31">
        <v>0</v>
      </c>
      <c r="O22" s="5"/>
      <c r="P22" s="31">
        <v>0</v>
      </c>
      <c r="Q22" s="5"/>
      <c r="R22" s="31">
        <v>406206</v>
      </c>
      <c r="S22" s="5"/>
      <c r="T22" s="34">
        <f>R22/'سرمایه گذاری ها'!$O$17</f>
        <v>1.5057011208987518E-6</v>
      </c>
    </row>
    <row r="23" spans="2:20" s="4" customFormat="1" ht="21.75" customHeight="1" x14ac:dyDescent="0.55000000000000004">
      <c r="B23" s="5" t="s">
        <v>117</v>
      </c>
      <c r="C23" s="5"/>
      <c r="D23" s="30" t="s">
        <v>205</v>
      </c>
      <c r="E23" s="5"/>
      <c r="F23" s="5" t="s">
        <v>51</v>
      </c>
      <c r="G23" s="5"/>
      <c r="H23" s="5" t="s">
        <v>206</v>
      </c>
      <c r="I23" s="5"/>
      <c r="J23" s="31">
        <v>0</v>
      </c>
      <c r="K23" s="5"/>
      <c r="L23" s="31">
        <v>389993</v>
      </c>
      <c r="M23" s="5"/>
      <c r="N23" s="31">
        <v>0</v>
      </c>
      <c r="O23" s="5"/>
      <c r="P23" s="31">
        <v>0</v>
      </c>
      <c r="Q23" s="5"/>
      <c r="R23" s="31">
        <v>389993</v>
      </c>
      <c r="S23" s="5"/>
      <c r="T23" s="34">
        <f>R23/'سرمایه گذاری ها'!$O$17</f>
        <v>1.4456037016751769E-6</v>
      </c>
    </row>
    <row r="24" spans="2:20" s="4" customFormat="1" ht="21.75" customHeight="1" x14ac:dyDescent="0.55000000000000004">
      <c r="B24" s="5" t="s">
        <v>116</v>
      </c>
      <c r="C24" s="5"/>
      <c r="D24" s="30" t="s">
        <v>154</v>
      </c>
      <c r="E24" s="5"/>
      <c r="F24" s="5" t="s">
        <v>48</v>
      </c>
      <c r="G24" s="5"/>
      <c r="H24" s="5" t="s">
        <v>155</v>
      </c>
      <c r="I24" s="5"/>
      <c r="J24" s="31">
        <v>0</v>
      </c>
      <c r="K24" s="5"/>
      <c r="L24" s="31">
        <v>354930</v>
      </c>
      <c r="M24" s="5"/>
      <c r="N24" s="31">
        <v>1459</v>
      </c>
      <c r="O24" s="5"/>
      <c r="P24" s="31">
        <v>0</v>
      </c>
      <c r="Q24" s="5"/>
      <c r="R24" s="31">
        <v>356389</v>
      </c>
      <c r="S24" s="5"/>
      <c r="T24" s="34">
        <f>R24/'سرمایه گذاری ها'!$O$17</f>
        <v>1.3210423203398899E-6</v>
      </c>
    </row>
    <row r="25" spans="2:20" s="4" customFormat="1" ht="21.75" customHeight="1" x14ac:dyDescent="0.55000000000000004">
      <c r="B25" s="5" t="s">
        <v>138</v>
      </c>
      <c r="C25" s="5"/>
      <c r="D25" s="30" t="s">
        <v>141</v>
      </c>
      <c r="E25" s="5"/>
      <c r="F25" s="5" t="s">
        <v>48</v>
      </c>
      <c r="G25" s="5"/>
      <c r="H25" s="5" t="s">
        <v>140</v>
      </c>
      <c r="I25" s="5"/>
      <c r="J25" s="31">
        <v>0</v>
      </c>
      <c r="K25" s="5"/>
      <c r="L25" s="31">
        <v>129464</v>
      </c>
      <c r="M25" s="5"/>
      <c r="N25" s="31">
        <v>1064</v>
      </c>
      <c r="O25" s="5"/>
      <c r="P25" s="31">
        <v>0</v>
      </c>
      <c r="Q25" s="5"/>
      <c r="R25" s="31">
        <v>130528</v>
      </c>
      <c r="S25" s="5"/>
      <c r="T25" s="34">
        <f>R25/'سرمایه گذاری ها'!$O$17</f>
        <v>4.8383370976468167E-7</v>
      </c>
    </row>
    <row r="26" spans="2:20" s="4" customFormat="1" ht="21.75" customHeight="1" x14ac:dyDescent="0.55000000000000004">
      <c r="B26" s="5" t="s">
        <v>113</v>
      </c>
      <c r="C26" s="5"/>
      <c r="D26" s="30" t="s">
        <v>145</v>
      </c>
      <c r="E26" s="5"/>
      <c r="F26" s="5" t="s">
        <v>48</v>
      </c>
      <c r="G26" s="5"/>
      <c r="H26" s="5" t="s">
        <v>146</v>
      </c>
      <c r="I26" s="5"/>
      <c r="J26" s="31">
        <v>0</v>
      </c>
      <c r="K26" s="5"/>
      <c r="L26" s="31">
        <v>100000</v>
      </c>
      <c r="M26" s="5"/>
      <c r="N26" s="31">
        <v>822</v>
      </c>
      <c r="O26" s="5"/>
      <c r="P26" s="31">
        <v>822</v>
      </c>
      <c r="Q26" s="5"/>
      <c r="R26" s="31">
        <v>100000</v>
      </c>
      <c r="S26" s="5"/>
      <c r="T26" s="34">
        <f>R26/'سرمایه گذاری ها'!$O$17</f>
        <v>3.7067426894205204E-7</v>
      </c>
    </row>
    <row r="27" spans="2:20" s="4" customFormat="1" ht="21.75" customHeight="1" x14ac:dyDescent="0.55000000000000004">
      <c r="B27" s="5"/>
      <c r="C27" s="5"/>
      <c r="D27" s="30"/>
      <c r="E27" s="5"/>
      <c r="F27" s="5"/>
      <c r="G27" s="5"/>
      <c r="H27" s="5"/>
      <c r="I27" s="5"/>
      <c r="J27" s="31"/>
      <c r="K27" s="5"/>
      <c r="L27" s="31"/>
      <c r="M27" s="5"/>
      <c r="N27" s="31"/>
      <c r="O27" s="5"/>
      <c r="P27" s="31"/>
      <c r="Q27" s="5"/>
      <c r="R27" s="31"/>
      <c r="S27" s="5"/>
      <c r="T27" s="34"/>
    </row>
    <row r="28" spans="2:20" ht="21.75" customHeight="1" thickBot="1" x14ac:dyDescent="0.6">
      <c r="B28" s="67" t="s">
        <v>89</v>
      </c>
      <c r="C28" s="67"/>
      <c r="D28" s="67"/>
      <c r="E28" s="67"/>
      <c r="F28" s="67"/>
      <c r="G28" s="67"/>
      <c r="H28" s="67"/>
      <c r="I28" s="67"/>
      <c r="J28" s="67"/>
      <c r="L28" s="10">
        <f t="shared" ref="L28:R28" si="0">SUM(L10:L26)</f>
        <v>78400475936</v>
      </c>
      <c r="M28" s="10">
        <f t="shared" si="0"/>
        <v>0</v>
      </c>
      <c r="N28" s="10">
        <f t="shared" si="0"/>
        <v>46522358846</v>
      </c>
      <c r="O28" s="10">
        <f t="shared" si="0"/>
        <v>0</v>
      </c>
      <c r="P28" s="10">
        <f t="shared" si="0"/>
        <v>53500820622</v>
      </c>
      <c r="Q28" s="10">
        <f t="shared" si="0"/>
        <v>0</v>
      </c>
      <c r="R28" s="10">
        <f t="shared" si="0"/>
        <v>71422014160</v>
      </c>
      <c r="T28" s="33">
        <f>SUM(T10:T26)</f>
        <v>0.26474302885126888</v>
      </c>
    </row>
    <row r="29" spans="2:20" ht="21.75" customHeight="1" thickTop="1" x14ac:dyDescent="0.55000000000000004"/>
    <row r="30" spans="2:20" ht="35.25" customHeight="1" x14ac:dyDescent="0.8">
      <c r="J30" s="57">
        <v>6</v>
      </c>
    </row>
  </sheetData>
  <sortState xmlns:xlrd2="http://schemas.microsoft.com/office/spreadsheetml/2017/richdata2" ref="B10:T26">
    <sortCondition descending="1" ref="R10:R26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8"/>
  <sheetViews>
    <sheetView rightToLeft="1" view="pageBreakPreview" topLeftCell="A6" zoomScale="115" zoomScaleNormal="55" zoomScaleSheetLayoutView="115" workbookViewId="0">
      <selection activeCell="F17" sqref="F17:F18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60" t="s">
        <v>130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2:28" ht="35.25" x14ac:dyDescent="0.6">
      <c r="B3" s="160" t="s">
        <v>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2:28" ht="35.25" x14ac:dyDescent="0.6">
      <c r="B4" s="160" t="s">
        <v>262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2:28" ht="138.75" customHeight="1" x14ac:dyDescent="0.6"/>
    <row r="6" spans="2:28" s="2" customFormat="1" ht="30" x14ac:dyDescent="0.55000000000000004">
      <c r="B6" s="14" t="s">
        <v>101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2" t="s">
        <v>94</v>
      </c>
      <c r="D8" s="136" t="s">
        <v>263</v>
      </c>
      <c r="E8" s="136" t="s">
        <v>4</v>
      </c>
      <c r="F8" s="136" t="s">
        <v>4</v>
      </c>
      <c r="G8" s="136" t="s">
        <v>4</v>
      </c>
      <c r="H8" s="136" t="s">
        <v>4</v>
      </c>
      <c r="I8" s="136" t="s">
        <v>4</v>
      </c>
      <c r="J8" s="136" t="s">
        <v>4</v>
      </c>
      <c r="K8" s="136" t="s">
        <v>4</v>
      </c>
      <c r="L8" s="136" t="s">
        <v>4</v>
      </c>
      <c r="M8" s="136" t="s">
        <v>4</v>
      </c>
      <c r="N8" s="136" t="s">
        <v>4</v>
      </c>
    </row>
    <row r="9" spans="2:28" ht="30" x14ac:dyDescent="0.6">
      <c r="B9" s="162" t="s">
        <v>1</v>
      </c>
      <c r="D9" s="161" t="s">
        <v>5</v>
      </c>
      <c r="E9" s="25"/>
      <c r="F9" s="161" t="s">
        <v>31</v>
      </c>
      <c r="G9" s="25"/>
      <c r="H9" s="161" t="s">
        <v>32</v>
      </c>
      <c r="I9" s="25"/>
      <c r="J9" s="161" t="s">
        <v>33</v>
      </c>
      <c r="K9" s="25"/>
      <c r="L9" s="157" t="s">
        <v>34</v>
      </c>
      <c r="M9" s="25"/>
      <c r="N9" s="161" t="s">
        <v>35</v>
      </c>
    </row>
    <row r="10" spans="2:28" ht="30" x14ac:dyDescent="0.6">
      <c r="B10" s="134" t="s">
        <v>185</v>
      </c>
      <c r="D10" s="132">
        <v>41100</v>
      </c>
      <c r="E10" s="133"/>
      <c r="F10" s="132">
        <v>990000</v>
      </c>
      <c r="G10" s="133"/>
      <c r="H10" s="132">
        <v>974000</v>
      </c>
      <c r="J10" s="111" t="s">
        <v>248</v>
      </c>
      <c r="L10" s="131">
        <v>40031400000</v>
      </c>
      <c r="N10" s="13" t="s">
        <v>229</v>
      </c>
    </row>
    <row r="11" spans="2:28" ht="19.5" customHeight="1" x14ac:dyDescent="0.6">
      <c r="B11" s="104"/>
      <c r="D11" s="105"/>
      <c r="E11" s="93"/>
      <c r="F11" s="105"/>
      <c r="G11" s="93"/>
      <c r="H11" s="106"/>
      <c r="J11" s="104"/>
      <c r="L11" s="105"/>
      <c r="N11" s="104"/>
    </row>
    <row r="12" spans="2:28" ht="31.5" thickBot="1" x14ac:dyDescent="0.9">
      <c r="B12" s="92" t="s">
        <v>89</v>
      </c>
      <c r="D12" s="112"/>
      <c r="E12" s="113"/>
      <c r="F12" s="112">
        <f>SUM(F10:F11)</f>
        <v>990000</v>
      </c>
      <c r="G12" s="113"/>
      <c r="H12" s="112">
        <f>SUM(H10:H11)</f>
        <v>974000</v>
      </c>
      <c r="I12" s="114"/>
      <c r="J12" s="115">
        <f>SUM(J10:J10)</f>
        <v>0</v>
      </c>
      <c r="K12" s="114"/>
      <c r="L12" s="112">
        <f>SUM(L10:L11)</f>
        <v>40031400000</v>
      </c>
      <c r="M12" s="114"/>
      <c r="N12" s="116"/>
    </row>
    <row r="13" spans="2:28" ht="21.75" thickTop="1" x14ac:dyDescent="0.6"/>
    <row r="18" spans="8:8" ht="30" x14ac:dyDescent="0.6">
      <c r="H18" s="114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H13" sqref="H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6" t="s">
        <v>130</v>
      </c>
      <c r="C2" s="136"/>
      <c r="D2" s="136"/>
      <c r="E2" s="136"/>
      <c r="F2" s="136"/>
      <c r="G2" s="136"/>
      <c r="H2" s="136"/>
    </row>
    <row r="3" spans="2:28" ht="30" x14ac:dyDescent="0.55000000000000004">
      <c r="B3" s="136" t="s">
        <v>52</v>
      </c>
      <c r="C3" s="136"/>
      <c r="D3" s="136"/>
      <c r="E3" s="136"/>
      <c r="F3" s="136"/>
      <c r="G3" s="136"/>
      <c r="H3" s="136"/>
    </row>
    <row r="4" spans="2:28" ht="30" x14ac:dyDescent="0.55000000000000004">
      <c r="B4" s="136" t="s">
        <v>262</v>
      </c>
      <c r="C4" s="136"/>
      <c r="D4" s="136"/>
      <c r="E4" s="136"/>
      <c r="F4" s="136"/>
      <c r="G4" s="136"/>
      <c r="H4" s="136"/>
    </row>
    <row r="5" spans="2:28" ht="64.5" customHeight="1" x14ac:dyDescent="0.55000000000000004"/>
    <row r="6" spans="2:28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3" t="s">
        <v>56</v>
      </c>
      <c r="C8" s="40"/>
      <c r="D8" s="163" t="s">
        <v>45</v>
      </c>
      <c r="E8" s="40"/>
      <c r="F8" s="163" t="s">
        <v>77</v>
      </c>
      <c r="G8" s="40"/>
      <c r="H8" s="163" t="s">
        <v>11</v>
      </c>
    </row>
    <row r="9" spans="2:28" s="4" customFormat="1" x14ac:dyDescent="0.55000000000000004">
      <c r="B9" s="4" t="s">
        <v>87</v>
      </c>
      <c r="D9" s="94">
        <f>'سرمایه‌گذاری در اوراق بهادار'!J34</f>
        <v>6265408939</v>
      </c>
      <c r="F9" s="42">
        <f>D9/$D$13</f>
        <v>0.90753409043329536</v>
      </c>
      <c r="G9" s="6"/>
      <c r="H9" s="42">
        <f>D9/'سرمایه گذاری ها'!$O$17</f>
        <v>2.3224258780868229E-2</v>
      </c>
    </row>
    <row r="10" spans="2:28" s="4" customFormat="1" x14ac:dyDescent="0.55000000000000004">
      <c r="B10" s="4" t="s">
        <v>88</v>
      </c>
      <c r="D10" s="94">
        <f>'درآمد سپرده بانکی'!F38</f>
        <v>1309353971</v>
      </c>
      <c r="F10" s="42">
        <f t="shared" ref="F10:F11" si="0">D10/$D$13</f>
        <v>0.18965775046702157</v>
      </c>
      <c r="G10" s="6"/>
      <c r="H10" s="42">
        <f>D10/'سرمایه گذاری ها'!$O$17</f>
        <v>4.8534382598679777E-3</v>
      </c>
    </row>
    <row r="11" spans="2:28" s="4" customFormat="1" x14ac:dyDescent="0.55000000000000004">
      <c r="B11" s="4" t="s">
        <v>86</v>
      </c>
      <c r="D11" s="94">
        <f>'سرمایه‌گذاری در سهام'!J36</f>
        <v>-670990363</v>
      </c>
      <c r="F11" s="42">
        <f t="shared" si="0"/>
        <v>-9.7191840900316961E-2</v>
      </c>
      <c r="G11" s="6"/>
      <c r="H11" s="42">
        <f>D11/'سرمایه گذاری ها'!$O$17</f>
        <v>-2.487188622721871E-3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89</v>
      </c>
      <c r="D13" s="95">
        <f>SUM(D9:D11)</f>
        <v>6903772547</v>
      </c>
      <c r="E13" s="26"/>
      <c r="F13" s="72">
        <f>SUM(F9:F11)</f>
        <v>1</v>
      </c>
      <c r="G13" s="66"/>
      <c r="H13" s="73">
        <f>SUM(H9:H11)</f>
        <v>2.5590508418014333E-2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</vt:i4>
      </vt:variant>
    </vt:vector>
  </HeadingPairs>
  <TitlesOfParts>
    <vt:vector size="21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'درآمد ناشی از تغییر قیمت اوراق'!Print_Area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2023-02-22T14:35:49Z</cp:lastPrinted>
  <dcterms:created xsi:type="dcterms:W3CDTF">2021-12-28T12:49:50Z</dcterms:created>
  <dcterms:modified xsi:type="dcterms:W3CDTF">2023-02-22T15:33:25Z</dcterms:modified>
</cp:coreProperties>
</file>