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ذر 1401\پایدار\"/>
    </mc:Choice>
  </mc:AlternateContent>
  <xr:revisionPtr revIDLastSave="0" documentId="13_ncr:1_{9419F190-4FEF-48AC-80A4-94DFFCC338FF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سهام!$C$11:$AA$25</definedName>
    <definedName name="_xlnm.Print_Area" localSheetId="4">'اوراق مشارکت'!$A$1:$AN$27</definedName>
    <definedName name="_xlnm.Print_Area" localSheetId="1">'سرمایه گذاری ها'!$A$1:$S$22</definedName>
    <definedName name="_xlnm.Print_Area" localSheetId="0">'صفحه اول 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4" l="1"/>
  <c r="G26" i="1"/>
  <c r="I26" i="1"/>
  <c r="K26" i="1"/>
  <c r="M26" i="1"/>
  <c r="O26" i="1"/>
  <c r="Q26" i="1"/>
  <c r="S26" i="1"/>
  <c r="U26" i="1"/>
  <c r="W26" i="1"/>
  <c r="Y26" i="1"/>
  <c r="R40" i="10"/>
  <c r="R28" i="6"/>
  <c r="P28" i="6"/>
  <c r="L28" i="6"/>
  <c r="N28" i="6"/>
  <c r="F38" i="13" l="1"/>
  <c r="D11" i="15" s="1"/>
  <c r="J38" i="13"/>
  <c r="D31" i="12"/>
  <c r="E31" i="12"/>
  <c r="F31" i="12"/>
  <c r="G31" i="12"/>
  <c r="H31" i="12"/>
  <c r="I31" i="12"/>
  <c r="J31" i="12"/>
  <c r="D10" i="15" s="1"/>
  <c r="K31" i="12"/>
  <c r="L31" i="12"/>
  <c r="M31" i="12"/>
  <c r="N31" i="12"/>
  <c r="O31" i="12"/>
  <c r="P31" i="12"/>
  <c r="Q31" i="12"/>
  <c r="R31" i="12"/>
  <c r="L40" i="10"/>
  <c r="D40" i="10"/>
  <c r="E40" i="10"/>
  <c r="F40" i="10"/>
  <c r="G40" i="10"/>
  <c r="H40" i="10"/>
  <c r="I40" i="10"/>
  <c r="J40" i="10"/>
  <c r="K40" i="10"/>
  <c r="M40" i="10"/>
  <c r="N40" i="10"/>
  <c r="O40" i="10"/>
  <c r="P40" i="10"/>
  <c r="Q40" i="10"/>
  <c r="R31" i="9"/>
  <c r="T24" i="8"/>
  <c r="L33" i="11"/>
  <c r="D33" i="11"/>
  <c r="F33" i="11"/>
  <c r="H33" i="11"/>
  <c r="J33" i="11"/>
  <c r="D9" i="15" s="1"/>
  <c r="N33" i="11"/>
  <c r="P33" i="11"/>
  <c r="R33" i="11"/>
  <c r="T33" i="11"/>
  <c r="V33" i="11"/>
  <c r="J39" i="7"/>
  <c r="K39" i="7"/>
  <c r="L39" i="7"/>
  <c r="M39" i="7"/>
  <c r="N39" i="7"/>
  <c r="O39" i="7"/>
  <c r="P39" i="7"/>
  <c r="Q39" i="7"/>
  <c r="R39" i="7"/>
  <c r="S39" i="7"/>
  <c r="T39" i="7"/>
  <c r="J15" i="4"/>
  <c r="L15" i="4"/>
  <c r="H15" i="4"/>
  <c r="M28" i="6"/>
  <c r="O28" i="6"/>
  <c r="Q28" i="6"/>
  <c r="AJ20" i="3"/>
  <c r="R24" i="8"/>
  <c r="P24" i="8"/>
  <c r="N24" i="8"/>
  <c r="L24" i="8"/>
  <c r="J24" i="8"/>
  <c r="J31" i="9"/>
  <c r="L31" i="9"/>
  <c r="N31" i="9"/>
  <c r="P31" i="9"/>
  <c r="D31" i="9"/>
  <c r="F31" i="9"/>
  <c r="H31" i="9"/>
  <c r="P20" i="3"/>
  <c r="R20" i="3"/>
  <c r="T20" i="3"/>
  <c r="V20" i="3"/>
  <c r="X20" i="3"/>
  <c r="Z20" i="3"/>
  <c r="AB20" i="3"/>
  <c r="AD20" i="3"/>
  <c r="AH20" i="3"/>
  <c r="D14" i="15" l="1"/>
  <c r="O13" i="16"/>
  <c r="AB15" i="5"/>
  <c r="M15" i="16" s="1"/>
  <c r="O12" i="16"/>
  <c r="F14" i="14"/>
  <c r="D14" i="14"/>
  <c r="D12" i="15" s="1"/>
  <c r="E13" i="16"/>
  <c r="G13" i="16" s="1"/>
  <c r="I13" i="16"/>
  <c r="K13" i="16"/>
  <c r="M12" i="16"/>
  <c r="G12" i="16"/>
  <c r="E12" i="16"/>
  <c r="G14" i="16"/>
  <c r="E14" i="16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2" i="15" l="1"/>
  <c r="F10" i="15"/>
  <c r="F11" i="15"/>
  <c r="F9" i="15"/>
  <c r="F14" i="15" s="1"/>
  <c r="G17" i="16"/>
  <c r="O17" i="16"/>
  <c r="E17" i="16"/>
  <c r="M13" i="16"/>
  <c r="M17" i="16" s="1"/>
  <c r="K17" i="16"/>
  <c r="I17" i="16"/>
  <c r="T15" i="6" l="1"/>
  <c r="T19" i="6"/>
  <c r="T23" i="6"/>
  <c r="T21" i="6"/>
  <c r="T16" i="6"/>
  <c r="T20" i="6"/>
  <c r="T24" i="6"/>
  <c r="T17" i="6"/>
  <c r="T25" i="6"/>
  <c r="T14" i="6"/>
  <c r="T18" i="6"/>
  <c r="T22" i="6"/>
  <c r="H11" i="15"/>
  <c r="H10" i="15"/>
  <c r="H9" i="15"/>
  <c r="H12" i="15"/>
  <c r="AL14" i="3"/>
  <c r="AL18" i="3"/>
  <c r="AL15" i="3"/>
  <c r="AL16" i="3"/>
  <c r="AL17" i="3"/>
  <c r="AA13" i="1"/>
  <c r="AA14" i="1"/>
  <c r="AA18" i="1"/>
  <c r="AA22" i="1"/>
  <c r="AA15" i="1"/>
  <c r="AA19" i="1"/>
  <c r="AA23" i="1"/>
  <c r="AA16" i="1"/>
  <c r="AA20" i="1"/>
  <c r="AA24" i="1"/>
  <c r="AA17" i="1"/>
  <c r="AA21" i="1"/>
  <c r="AL13" i="3"/>
  <c r="AA12" i="1"/>
  <c r="AA11" i="1"/>
  <c r="T11" i="6"/>
  <c r="T13" i="6"/>
  <c r="T26" i="6"/>
  <c r="T10" i="6"/>
  <c r="T12" i="6"/>
  <c r="Q17" i="16"/>
  <c r="Q16" i="16"/>
  <c r="Q12" i="16"/>
  <c r="Q13" i="16"/>
  <c r="Q15" i="16"/>
  <c r="Q14" i="16"/>
  <c r="H14" i="15" l="1"/>
  <c r="AA26" i="1"/>
  <c r="T28" i="6"/>
  <c r="AL20" i="3"/>
  <c r="AF15" i="5"/>
</calcChain>
</file>

<file path=xl/sharedStrings.xml><?xml version="1.0" encoding="utf-8"?>
<sst xmlns="http://schemas.openxmlformats.org/spreadsheetml/2006/main" count="988" uniqueCount="269">
  <si>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</si>
  <si>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</si>
  <si>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</si>
  <si>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</si>
  <si>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</si>
  <si>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</si>
  <si>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</si>
  <si>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</si>
  <si>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</si>
  <si>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</si>
  <si>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</si>
  <si>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</si>
  <si>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</si>
  <si>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</si>
  <si>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</si>
  <si>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</si>
  <si>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</si>
  <si>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</si>
  <si>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</si>
  <si>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</si>
  <si>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</si>
  <si>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</si>
  <si>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</si>
  <si>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</si>
  <si>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</si>
  <si>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</si>
  <si>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</si>
  <si>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</si>
  <si>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</si>
  <si>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</si>
  <si>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</si>
  <si>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</si>
  <si>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</si>
  <si>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</si>
  <si>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</si>
  <si>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</si>
  <si>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</si>
  <si>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</si>
  <si>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</si>
  <si>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</si>
  <si>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</si>
  <si>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</si>
  <si>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</si>
  <si>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</si>
  <si>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</si>
  <si>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</si>
  <si>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</si>
  <si>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</si>
  <si>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</si>
  <si>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</si>
  <si>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</si>
  <si>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</si>
  <si>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</si>
  <si>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</si>
  <si>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</si>
  <si>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</si>
  <si>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</si>
  <si>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</si>
  <si>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</si>
  <si>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</si>
  <si>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</si>
  <si>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</si>
  <si>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</si>
  <si>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</si>
  <si>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</si>
  <si>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</si>
  <si>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</si>
  <si>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</si>
  <si>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</si>
  <si>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</si>
  <si>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</si>
  <si>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</si>
  <si>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</si>
  <si>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</si>
  <si>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</si>
  <si>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</si>
  <si>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</si>
  <si>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</si>
  <si>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</si>
  <si>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</si>
  <si>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</si>
  <si>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</si>
  <si>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</si>
  <si>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</si>
  <si>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</si>
  <si>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</si>
  <si>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</si>
  <si>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</si>
  <si>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</si>
  <si>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</si>
  <si>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</si>
  <si>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</si>
  <si>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</si>
  <si>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</si>
  <si>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</si>
  <si>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</si>
  <si>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</si>
  <si>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</si>
  <si>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</si>
  <si>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</si>
  <si>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</si>
  <si>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</si>
  <si>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</si>
  <si>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</si>
  <si>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</si>
  <si>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</si>
  <si>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</si>
  <si>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</si>
  <si>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اسنادخزانه-م4بودجه00-030522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</si>
  <si>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</si>
  <si>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</si>
  <si>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</si>
  <si>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</si>
  <si>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</si>
  <si>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</si>
  <si>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</si>
  <si>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</si>
  <si>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</si>
  <si>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</si>
  <si>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</si>
  <si>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</si>
  <si>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</si>
  <si>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</si>
  <si>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</si>
  <si>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</si>
  <si>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</si>
  <si>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</si>
  <si>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</si>
  <si>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</si>
  <si>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</si>
  <si>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</si>
  <si>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</si>
  <si>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</si>
  <si>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</si>
  <si>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</si>
  <si>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</si>
  <si>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</si>
  <si>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</si>
  <si>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</si>
  <si>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</si>
  <si>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</si>
  <si>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</si>
  <si>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</si>
  <si>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</si>
  <si>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</si>
  <si>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</si>
  <si>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</si>
  <si>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</si>
  <si>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</si>
  <si>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</si>
  <si>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</si>
  <si>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</si>
  <si>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</si>
  <si>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</si>
  <si>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</si>
  <si>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</si>
  <si>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</si>
  <si>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</si>
  <si>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</si>
  <si>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</si>
  <si>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</si>
  <si>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</si>
  <si>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</si>
  <si>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</si>
  <si>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</si>
  <si>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</si>
  <si>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</si>
  <si>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</si>
  <si>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</si>
  <si>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</si>
  <si>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</si>
  <si>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</si>
  <si>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</si>
  <si>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</si>
  <si>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</si>
  <si>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</si>
  <si>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</si>
  <si>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</si>
  <si>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</si>
  <si>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</si>
  <si>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</si>
  <si>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</si>
  <si>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</si>
  <si>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</si>
  <si>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</si>
  <si>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</si>
  <si>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</si>
  <si>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</si>
  <si>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</si>
  <si>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</si>
  <si>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</si>
  <si>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</si>
  <si>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</si>
  <si>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</si>
  <si>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</si>
  <si>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</si>
  <si>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</si>
  <si>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</si>
  <si>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</si>
  <si>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</si>
  <si>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</si>
  <si>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</si>
  <si>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</si>
  <si>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</si>
  <si>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</si>
  <si>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</si>
  <si>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</si>
  <si>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</si>
  <si>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</si>
  <si>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</si>
  <si>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</si>
  <si>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</si>
  <si>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</si>
  <si>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</si>
  <si>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</si>
  <si>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</si>
  <si>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</si>
  <si>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</si>
  <si>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</si>
  <si>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</si>
  <si>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</si>
  <si>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</si>
  <si>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</si>
  <si>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</si>
  <si>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</si>
  <si>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</si>
  <si>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-0.01%</t>
  </si>
  <si>
    <t>1401/07/30</t>
  </si>
  <si>
    <t>-0.38%</t>
  </si>
  <si>
    <t>1401/08/30</t>
  </si>
  <si>
    <t>پویا زرکان آق دره</t>
  </si>
  <si>
    <t>پالایش نفت بندرعباس</t>
  </si>
  <si>
    <t>کشتیرانی جمهوری اسلامی ایران</t>
  </si>
  <si>
    <t>کنترل نوسانات</t>
  </si>
  <si>
    <t>بانک توسعه تعاون ساوه</t>
  </si>
  <si>
    <t>-0.35%</t>
  </si>
  <si>
    <t>-0.42%</t>
  </si>
  <si>
    <t>35015194782812/1</t>
  </si>
  <si>
    <t>برای ماه منتهی به 1401/09/30</t>
  </si>
  <si>
    <t>1401/09/30</t>
  </si>
  <si>
    <t>صندوق س. ارزش پاداش-د</t>
  </si>
  <si>
    <t>-5.00%</t>
  </si>
  <si>
    <t>7.47%</t>
  </si>
  <si>
    <t>7.26%</t>
  </si>
  <si>
    <t>59.75%</t>
  </si>
  <si>
    <t>5.13%</t>
  </si>
  <si>
    <t>2.63%</t>
  </si>
  <si>
    <t>1.65%</t>
  </si>
  <si>
    <t>1.22%</t>
  </si>
  <si>
    <t>13.72%</t>
  </si>
  <si>
    <t>1.00%</t>
  </si>
  <si>
    <t>0.36%</t>
  </si>
  <si>
    <t>3.01%</t>
  </si>
  <si>
    <t>0.26%</t>
  </si>
  <si>
    <t>4.49%</t>
  </si>
  <si>
    <t>0.21%</t>
  </si>
  <si>
    <t>10.18%</t>
  </si>
  <si>
    <t>-0.03%</t>
  </si>
  <si>
    <t>1.07%</t>
  </si>
  <si>
    <t>1.63%</t>
  </si>
  <si>
    <t>-0.25%</t>
  </si>
  <si>
    <t>-0.04%</t>
  </si>
  <si>
    <t>7.40%</t>
  </si>
  <si>
    <t>-1.07%</t>
  </si>
  <si>
    <t>-0.56%</t>
  </si>
  <si>
    <t>11.80%</t>
  </si>
  <si>
    <t>-0.61%</t>
  </si>
  <si>
    <t>-0.84%</t>
  </si>
  <si>
    <t>-2.26%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</si>
</sst>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53</xdr:row>
      <xdr:rowOff>32070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2EBFBB-5228-6EF3-5E81-969976F8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90175" y="0"/>
          <a:ext cx="7896225" cy="1012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topLeftCell="A31" zoomScaleNormal="100" zoomScaleSheetLayoutView="100" workbookViewId="0">
      <selection activeCell="E6" sqref="E6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2"/>
  <sheetViews>
    <sheetView rightToLeft="1" view="pageBreakPreview" topLeftCell="A19" zoomScale="60" zoomScaleNormal="55" workbookViewId="0">
      <selection activeCell="M33" sqref="M33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5" t="s">
        <v>132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27" customHeight="1" x14ac:dyDescent="0.25">
      <c r="B3" s="165" t="s">
        <v>52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27" customHeight="1" x14ac:dyDescent="0.25">
      <c r="B4" s="165" t="s">
        <v>238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s="36" customFormat="1" ht="21.75" customHeight="1" x14ac:dyDescent="0.25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28" s="2" customFormat="1" ht="30.75" customHeight="1" x14ac:dyDescent="0.55000000000000004">
      <c r="B6" s="163" t="s">
        <v>124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4" t="s">
        <v>53</v>
      </c>
      <c r="C8" s="164" t="s">
        <v>53</v>
      </c>
      <c r="D8" s="164" t="s">
        <v>53</v>
      </c>
      <c r="E8" s="164" t="s">
        <v>53</v>
      </c>
      <c r="F8" s="164" t="s">
        <v>53</v>
      </c>
      <c r="G8" s="164" t="s">
        <v>53</v>
      </c>
      <c r="H8" s="164" t="s">
        <v>53</v>
      </c>
      <c r="I8" s="117"/>
      <c r="J8" s="164" t="s">
        <v>54</v>
      </c>
      <c r="K8" s="164" t="s">
        <v>54</v>
      </c>
      <c r="L8" s="164" t="s">
        <v>54</v>
      </c>
      <c r="M8" s="164" t="s">
        <v>54</v>
      </c>
      <c r="N8" s="164" t="s">
        <v>54</v>
      </c>
      <c r="O8" s="117"/>
      <c r="P8" s="164" t="s">
        <v>55</v>
      </c>
      <c r="Q8" s="164" t="s">
        <v>55</v>
      </c>
      <c r="R8" s="164" t="s">
        <v>55</v>
      </c>
      <c r="S8" s="164" t="s">
        <v>55</v>
      </c>
      <c r="T8" s="164" t="s">
        <v>55</v>
      </c>
    </row>
    <row r="9" spans="2:28" s="37" customFormat="1" ht="58.5" customHeight="1" x14ac:dyDescent="0.25">
      <c r="B9" s="167" t="s">
        <v>56</v>
      </c>
      <c r="C9" s="118"/>
      <c r="D9" s="167" t="s">
        <v>57</v>
      </c>
      <c r="E9" s="118"/>
      <c r="F9" s="167" t="s">
        <v>28</v>
      </c>
      <c r="G9" s="118"/>
      <c r="H9" s="167" t="s">
        <v>29</v>
      </c>
      <c r="I9" s="117"/>
      <c r="J9" s="167" t="s">
        <v>58</v>
      </c>
      <c r="K9" s="118"/>
      <c r="L9" s="167" t="s">
        <v>59</v>
      </c>
      <c r="M9" s="118"/>
      <c r="N9" s="167" t="s">
        <v>60</v>
      </c>
      <c r="O9" s="117"/>
      <c r="P9" s="167" t="s">
        <v>58</v>
      </c>
      <c r="Q9" s="118"/>
      <c r="R9" s="167" t="s">
        <v>59</v>
      </c>
      <c r="S9" s="118"/>
      <c r="T9" s="167" t="s">
        <v>60</v>
      </c>
    </row>
    <row r="10" spans="2:28" s="36" customFormat="1" ht="23.25" customHeight="1" x14ac:dyDescent="0.25">
      <c r="B10" s="119" t="s">
        <v>112</v>
      </c>
      <c r="C10" s="117"/>
      <c r="D10" s="120" t="s">
        <v>61</v>
      </c>
      <c r="E10" s="117"/>
      <c r="F10" s="117" t="s">
        <v>114</v>
      </c>
      <c r="G10" s="117"/>
      <c r="H10" s="120">
        <v>18</v>
      </c>
      <c r="I10" s="117"/>
      <c r="J10" s="121">
        <v>177313069</v>
      </c>
      <c r="K10" s="122"/>
      <c r="L10" s="121" t="s">
        <v>61</v>
      </c>
      <c r="M10" s="122"/>
      <c r="N10" s="121">
        <v>177313069</v>
      </c>
      <c r="O10" s="122"/>
      <c r="P10" s="121">
        <v>11413694757</v>
      </c>
      <c r="Q10" s="122"/>
      <c r="R10" s="121" t="s">
        <v>61</v>
      </c>
      <c r="S10" s="122"/>
      <c r="T10" s="121">
        <v>11413694757</v>
      </c>
    </row>
    <row r="11" spans="2:28" s="36" customFormat="1" ht="23.25" customHeight="1" x14ac:dyDescent="0.25">
      <c r="B11" s="119" t="s">
        <v>203</v>
      </c>
      <c r="C11" s="117"/>
      <c r="D11" s="120">
        <v>20</v>
      </c>
      <c r="E11" s="117"/>
      <c r="F11" s="117" t="s">
        <v>61</v>
      </c>
      <c r="G11" s="117"/>
      <c r="H11" s="120">
        <v>18</v>
      </c>
      <c r="I11" s="117"/>
      <c r="J11" s="121">
        <v>1010246574</v>
      </c>
      <c r="K11" s="122"/>
      <c r="L11" s="121">
        <v>-565397</v>
      </c>
      <c r="M11" s="122"/>
      <c r="N11" s="121">
        <v>1010811971</v>
      </c>
      <c r="O11" s="122"/>
      <c r="P11" s="121">
        <v>6435050588</v>
      </c>
      <c r="Q11" s="122"/>
      <c r="R11" s="121">
        <v>2324471</v>
      </c>
      <c r="S11" s="122"/>
      <c r="T11" s="121">
        <v>6432726117</v>
      </c>
    </row>
    <row r="12" spans="2:28" s="36" customFormat="1" ht="23.25" customHeight="1" x14ac:dyDescent="0.25">
      <c r="B12" s="119" t="s">
        <v>187</v>
      </c>
      <c r="C12" s="117"/>
      <c r="D12" s="120" t="s">
        <v>61</v>
      </c>
      <c r="E12" s="117"/>
      <c r="F12" s="117" t="s">
        <v>189</v>
      </c>
      <c r="G12" s="117"/>
      <c r="H12" s="120">
        <v>18</v>
      </c>
      <c r="I12" s="117"/>
      <c r="J12" s="121">
        <v>652616908</v>
      </c>
      <c r="K12" s="122"/>
      <c r="L12" s="121" t="s">
        <v>61</v>
      </c>
      <c r="M12" s="122"/>
      <c r="N12" s="121">
        <v>652616908</v>
      </c>
      <c r="O12" s="122"/>
      <c r="P12" s="121">
        <v>4642213279</v>
      </c>
      <c r="Q12" s="122"/>
      <c r="R12" s="121" t="s">
        <v>61</v>
      </c>
      <c r="S12" s="122"/>
      <c r="T12" s="121">
        <v>4642213279</v>
      </c>
    </row>
    <row r="13" spans="2:28" s="36" customFormat="1" ht="23.25" customHeight="1" x14ac:dyDescent="0.25">
      <c r="B13" s="119" t="s">
        <v>223</v>
      </c>
      <c r="C13" s="117"/>
      <c r="D13" s="120">
        <v>10</v>
      </c>
      <c r="E13" s="117"/>
      <c r="F13" s="117" t="s">
        <v>61</v>
      </c>
      <c r="G13" s="117"/>
      <c r="H13" s="120">
        <v>18</v>
      </c>
      <c r="I13" s="117"/>
      <c r="J13" s="121">
        <v>740737994</v>
      </c>
      <c r="K13" s="122"/>
      <c r="L13" s="121">
        <v>95834</v>
      </c>
      <c r="M13" s="122"/>
      <c r="N13" s="121">
        <v>740642160</v>
      </c>
      <c r="O13" s="122"/>
      <c r="P13" s="121">
        <v>3252175415</v>
      </c>
      <c r="Q13" s="122"/>
      <c r="R13" s="121">
        <v>95834</v>
      </c>
      <c r="S13" s="122"/>
      <c r="T13" s="121">
        <v>3252079581</v>
      </c>
    </row>
    <row r="14" spans="2:28" s="36" customFormat="1" ht="23.25" customHeight="1" x14ac:dyDescent="0.25">
      <c r="B14" s="119" t="s">
        <v>191</v>
      </c>
      <c r="C14" s="117"/>
      <c r="D14" s="120" t="s">
        <v>61</v>
      </c>
      <c r="E14" s="117"/>
      <c r="F14" s="117" t="s">
        <v>192</v>
      </c>
      <c r="G14" s="117"/>
      <c r="H14" s="120">
        <v>18</v>
      </c>
      <c r="I14" s="117"/>
      <c r="J14" s="121">
        <v>425369245</v>
      </c>
      <c r="K14" s="122"/>
      <c r="L14" s="121" t="s">
        <v>61</v>
      </c>
      <c r="M14" s="122"/>
      <c r="N14" s="121">
        <v>425369245</v>
      </c>
      <c r="O14" s="122"/>
      <c r="P14" s="121">
        <v>3056266125</v>
      </c>
      <c r="Q14" s="122"/>
      <c r="R14" s="121" t="s">
        <v>61</v>
      </c>
      <c r="S14" s="122"/>
      <c r="T14" s="121">
        <v>3056266125</v>
      </c>
    </row>
    <row r="15" spans="2:28" s="36" customFormat="1" ht="23.25" customHeight="1" x14ac:dyDescent="0.25">
      <c r="B15" s="119" t="s">
        <v>49</v>
      </c>
      <c r="C15" s="117"/>
      <c r="D15" s="120">
        <v>29</v>
      </c>
      <c r="E15" s="117"/>
      <c r="F15" s="117" t="s">
        <v>61</v>
      </c>
      <c r="G15" s="117"/>
      <c r="H15" s="120">
        <v>18</v>
      </c>
      <c r="I15" s="117"/>
      <c r="J15" s="121">
        <v>0</v>
      </c>
      <c r="K15" s="122"/>
      <c r="L15" s="121">
        <v>0</v>
      </c>
      <c r="M15" s="122"/>
      <c r="N15" s="121">
        <v>0</v>
      </c>
      <c r="O15" s="122"/>
      <c r="P15" s="121">
        <v>2757372017</v>
      </c>
      <c r="Q15" s="122"/>
      <c r="R15" s="121">
        <v>0</v>
      </c>
      <c r="S15" s="122"/>
      <c r="T15" s="121">
        <v>2757372017</v>
      </c>
    </row>
    <row r="16" spans="2:28" s="36" customFormat="1" ht="23.25" customHeight="1" x14ac:dyDescent="0.25">
      <c r="B16" s="119" t="s">
        <v>119</v>
      </c>
      <c r="C16" s="117"/>
      <c r="D16" s="120">
        <v>30</v>
      </c>
      <c r="E16" s="117"/>
      <c r="F16" s="117" t="s">
        <v>61</v>
      </c>
      <c r="G16" s="117"/>
      <c r="H16" s="120">
        <v>18</v>
      </c>
      <c r="I16" s="117"/>
      <c r="J16" s="121">
        <v>0</v>
      </c>
      <c r="K16" s="122"/>
      <c r="L16" s="121">
        <v>0</v>
      </c>
      <c r="M16" s="122"/>
      <c r="N16" s="121">
        <v>0</v>
      </c>
      <c r="O16" s="122"/>
      <c r="P16" s="121">
        <v>1892917808</v>
      </c>
      <c r="Q16" s="122"/>
      <c r="R16" s="121">
        <v>0</v>
      </c>
      <c r="S16" s="122"/>
      <c r="T16" s="121">
        <v>1892917808</v>
      </c>
    </row>
    <row r="17" spans="2:20" s="36" customFormat="1" ht="23.25" customHeight="1" x14ac:dyDescent="0.25">
      <c r="B17" s="119" t="s">
        <v>115</v>
      </c>
      <c r="C17" s="117"/>
      <c r="D17" s="120">
        <v>4</v>
      </c>
      <c r="E17" s="117"/>
      <c r="F17" s="117" t="s">
        <v>61</v>
      </c>
      <c r="G17" s="117"/>
      <c r="H17" s="120">
        <v>18</v>
      </c>
      <c r="I17" s="117"/>
      <c r="J17" s="121">
        <v>0</v>
      </c>
      <c r="K17" s="122"/>
      <c r="L17" s="121">
        <v>0</v>
      </c>
      <c r="M17" s="122"/>
      <c r="N17" s="121">
        <v>0</v>
      </c>
      <c r="O17" s="122"/>
      <c r="P17" s="121">
        <v>1798904106</v>
      </c>
      <c r="Q17" s="122"/>
      <c r="R17" s="121">
        <v>0</v>
      </c>
      <c r="S17" s="122"/>
      <c r="T17" s="121">
        <v>1798904106</v>
      </c>
    </row>
    <row r="18" spans="2:20" s="36" customFormat="1" ht="23.25" customHeight="1" x14ac:dyDescent="0.25">
      <c r="B18" s="119" t="s">
        <v>49</v>
      </c>
      <c r="C18" s="117"/>
      <c r="D18" s="120">
        <v>4</v>
      </c>
      <c r="E18" s="117"/>
      <c r="F18" s="117" t="s">
        <v>61</v>
      </c>
      <c r="G18" s="117"/>
      <c r="H18" s="120">
        <v>18</v>
      </c>
      <c r="I18" s="117"/>
      <c r="J18" s="121">
        <v>0</v>
      </c>
      <c r="K18" s="122"/>
      <c r="L18" s="121">
        <v>0</v>
      </c>
      <c r="M18" s="122"/>
      <c r="N18" s="121">
        <v>0</v>
      </c>
      <c r="O18" s="122"/>
      <c r="P18" s="121">
        <v>1725492039</v>
      </c>
      <c r="Q18" s="122"/>
      <c r="R18" s="121">
        <v>0</v>
      </c>
      <c r="S18" s="122"/>
      <c r="T18" s="121">
        <v>1725492039</v>
      </c>
    </row>
    <row r="19" spans="2:20" s="36" customFormat="1" ht="23.25" customHeight="1" x14ac:dyDescent="0.25">
      <c r="B19" s="119" t="s">
        <v>119</v>
      </c>
      <c r="C19" s="117"/>
      <c r="D19" s="120">
        <v>23</v>
      </c>
      <c r="E19" s="117"/>
      <c r="F19" s="117" t="s">
        <v>61</v>
      </c>
      <c r="G19" s="117"/>
      <c r="H19" s="120">
        <v>18</v>
      </c>
      <c r="I19" s="117"/>
      <c r="J19" s="121">
        <v>0</v>
      </c>
      <c r="K19" s="122"/>
      <c r="L19" s="121">
        <v>0</v>
      </c>
      <c r="M19" s="122"/>
      <c r="N19" s="121">
        <v>0</v>
      </c>
      <c r="O19" s="122"/>
      <c r="P19" s="121">
        <v>1152520602</v>
      </c>
      <c r="Q19" s="122"/>
      <c r="R19" s="121">
        <v>0</v>
      </c>
      <c r="S19" s="122"/>
      <c r="T19" s="121">
        <v>1152520602</v>
      </c>
    </row>
    <row r="20" spans="2:20" s="36" customFormat="1" ht="23.25" customHeight="1" x14ac:dyDescent="0.25">
      <c r="B20" s="119" t="s">
        <v>115</v>
      </c>
      <c r="C20" s="117"/>
      <c r="D20" s="120">
        <v>8</v>
      </c>
      <c r="E20" s="117"/>
      <c r="F20" s="117" t="s">
        <v>61</v>
      </c>
      <c r="G20" s="117"/>
      <c r="H20" s="120">
        <v>18</v>
      </c>
      <c r="I20" s="117"/>
      <c r="J20" s="121">
        <v>0</v>
      </c>
      <c r="K20" s="122"/>
      <c r="L20" s="121">
        <v>0</v>
      </c>
      <c r="M20" s="122"/>
      <c r="N20" s="121">
        <v>0</v>
      </c>
      <c r="O20" s="122"/>
      <c r="P20" s="121">
        <v>736986307</v>
      </c>
      <c r="Q20" s="122"/>
      <c r="R20" s="121">
        <v>0</v>
      </c>
      <c r="S20" s="122"/>
      <c r="T20" s="121">
        <v>736986307</v>
      </c>
    </row>
    <row r="21" spans="2:20" s="36" customFormat="1" ht="23.25" customHeight="1" x14ac:dyDescent="0.25">
      <c r="B21" s="119" t="s">
        <v>115</v>
      </c>
      <c r="C21" s="117"/>
      <c r="D21" s="120">
        <v>28</v>
      </c>
      <c r="E21" s="117"/>
      <c r="F21" s="117" t="s">
        <v>61</v>
      </c>
      <c r="G21" s="117"/>
      <c r="H21" s="120">
        <v>18</v>
      </c>
      <c r="I21" s="117"/>
      <c r="J21" s="121">
        <v>0</v>
      </c>
      <c r="K21" s="122"/>
      <c r="L21" s="121">
        <v>0</v>
      </c>
      <c r="M21" s="122"/>
      <c r="N21" s="121">
        <v>0</v>
      </c>
      <c r="O21" s="122"/>
      <c r="P21" s="121">
        <v>656800835</v>
      </c>
      <c r="Q21" s="122"/>
      <c r="R21" s="121">
        <v>0</v>
      </c>
      <c r="S21" s="122"/>
      <c r="T21" s="121">
        <v>656800835</v>
      </c>
    </row>
    <row r="22" spans="2:20" s="36" customFormat="1" ht="23.25" customHeight="1" x14ac:dyDescent="0.25">
      <c r="B22" s="119" t="s">
        <v>200</v>
      </c>
      <c r="C22" s="117"/>
      <c r="D22" s="120" t="s">
        <v>61</v>
      </c>
      <c r="E22" s="117"/>
      <c r="F22" s="117" t="s">
        <v>202</v>
      </c>
      <c r="G22" s="117"/>
      <c r="H22" s="120">
        <v>17</v>
      </c>
      <c r="I22" s="117"/>
      <c r="J22" s="121">
        <v>109039138</v>
      </c>
      <c r="K22" s="122"/>
      <c r="L22" s="121" t="s">
        <v>61</v>
      </c>
      <c r="M22" s="122"/>
      <c r="N22" s="121">
        <v>109039138</v>
      </c>
      <c r="O22" s="122"/>
      <c r="P22" s="121">
        <v>614498087</v>
      </c>
      <c r="Q22" s="122"/>
      <c r="R22" s="121" t="s">
        <v>61</v>
      </c>
      <c r="S22" s="122"/>
      <c r="T22" s="121">
        <v>614498087</v>
      </c>
    </row>
    <row r="23" spans="2:20" s="36" customFormat="1" ht="23.25" customHeight="1" x14ac:dyDescent="0.25">
      <c r="B23" s="119" t="s">
        <v>115</v>
      </c>
      <c r="C23" s="117"/>
      <c r="D23" s="120">
        <v>11</v>
      </c>
      <c r="E23" s="117"/>
      <c r="F23" s="117" t="s">
        <v>61</v>
      </c>
      <c r="G23" s="117"/>
      <c r="H23" s="120">
        <v>18</v>
      </c>
      <c r="I23" s="117"/>
      <c r="J23" s="121">
        <v>0</v>
      </c>
      <c r="K23" s="122"/>
      <c r="L23" s="121">
        <v>0</v>
      </c>
      <c r="M23" s="122"/>
      <c r="N23" s="121">
        <v>0</v>
      </c>
      <c r="O23" s="122"/>
      <c r="P23" s="121">
        <v>359452050</v>
      </c>
      <c r="Q23" s="122"/>
      <c r="R23" s="121">
        <v>0</v>
      </c>
      <c r="S23" s="122"/>
      <c r="T23" s="121">
        <v>359452050</v>
      </c>
    </row>
    <row r="24" spans="2:20" s="36" customFormat="1" ht="23.25" customHeight="1" x14ac:dyDescent="0.25">
      <c r="B24" s="119" t="s">
        <v>115</v>
      </c>
      <c r="C24" s="117"/>
      <c r="D24" s="120">
        <v>11</v>
      </c>
      <c r="E24" s="117"/>
      <c r="F24" s="117" t="s">
        <v>61</v>
      </c>
      <c r="G24" s="117"/>
      <c r="H24" s="120">
        <v>18</v>
      </c>
      <c r="I24" s="117"/>
      <c r="J24" s="121">
        <v>0</v>
      </c>
      <c r="K24" s="122"/>
      <c r="L24" s="121">
        <v>0</v>
      </c>
      <c r="M24" s="122"/>
      <c r="N24" s="121">
        <v>0</v>
      </c>
      <c r="O24" s="122"/>
      <c r="P24" s="121">
        <v>227391780</v>
      </c>
      <c r="Q24" s="122"/>
      <c r="R24" s="121">
        <v>0</v>
      </c>
      <c r="S24" s="122"/>
      <c r="T24" s="121">
        <v>227391780</v>
      </c>
    </row>
    <row r="25" spans="2:20" s="36" customFormat="1" ht="23.25" customHeight="1" x14ac:dyDescent="0.25">
      <c r="B25" s="119" t="s">
        <v>119</v>
      </c>
      <c r="C25" s="117"/>
      <c r="D25" s="120">
        <v>17</v>
      </c>
      <c r="E25" s="117"/>
      <c r="F25" s="117" t="s">
        <v>61</v>
      </c>
      <c r="G25" s="117"/>
      <c r="H25" s="120">
        <v>0</v>
      </c>
      <c r="I25" s="117"/>
      <c r="J25" s="121">
        <v>0</v>
      </c>
      <c r="K25" s="122"/>
      <c r="L25" s="121">
        <v>0</v>
      </c>
      <c r="M25" s="122"/>
      <c r="N25" s="121">
        <v>0</v>
      </c>
      <c r="O25" s="122"/>
      <c r="P25" s="121">
        <v>150328767</v>
      </c>
      <c r="Q25" s="122"/>
      <c r="R25" s="121">
        <v>0</v>
      </c>
      <c r="S25" s="122"/>
      <c r="T25" s="121">
        <v>150328767</v>
      </c>
    </row>
    <row r="26" spans="2:20" s="36" customFormat="1" ht="23.25" customHeight="1" x14ac:dyDescent="0.25">
      <c r="B26" s="119" t="s">
        <v>49</v>
      </c>
      <c r="C26" s="117"/>
      <c r="D26" s="120">
        <v>27</v>
      </c>
      <c r="E26" s="117"/>
      <c r="F26" s="117" t="s">
        <v>61</v>
      </c>
      <c r="G26" s="117"/>
      <c r="H26" s="120">
        <v>0</v>
      </c>
      <c r="I26" s="117"/>
      <c r="J26" s="121">
        <v>22703</v>
      </c>
      <c r="K26" s="122"/>
      <c r="L26" s="121">
        <v>0</v>
      </c>
      <c r="M26" s="122"/>
      <c r="N26" s="121">
        <v>22703</v>
      </c>
      <c r="O26" s="122"/>
      <c r="P26" s="121">
        <v>51273757</v>
      </c>
      <c r="Q26" s="122"/>
      <c r="R26" s="121">
        <v>0</v>
      </c>
      <c r="S26" s="122"/>
      <c r="T26" s="121">
        <v>51273757</v>
      </c>
    </row>
    <row r="27" spans="2:20" s="36" customFormat="1" ht="23.25" customHeight="1" x14ac:dyDescent="0.25">
      <c r="B27" s="119" t="s">
        <v>144</v>
      </c>
      <c r="C27" s="117"/>
      <c r="D27" s="120">
        <v>13</v>
      </c>
      <c r="E27" s="117"/>
      <c r="F27" s="117" t="s">
        <v>61</v>
      </c>
      <c r="G27" s="117"/>
      <c r="H27" s="120">
        <v>0</v>
      </c>
      <c r="I27" s="117"/>
      <c r="J27" s="121">
        <v>0</v>
      </c>
      <c r="K27" s="122"/>
      <c r="L27" s="121">
        <v>0</v>
      </c>
      <c r="M27" s="122"/>
      <c r="N27" s="121">
        <v>0</v>
      </c>
      <c r="O27" s="122"/>
      <c r="P27" s="121">
        <v>2541514</v>
      </c>
      <c r="Q27" s="122"/>
      <c r="R27" s="121">
        <v>0</v>
      </c>
      <c r="S27" s="122"/>
      <c r="T27" s="121">
        <v>2541514</v>
      </c>
    </row>
    <row r="28" spans="2:20" s="36" customFormat="1" ht="23.25" customHeight="1" x14ac:dyDescent="0.25">
      <c r="B28" s="119" t="s">
        <v>203</v>
      </c>
      <c r="C28" s="117"/>
      <c r="D28" s="120">
        <v>20</v>
      </c>
      <c r="E28" s="117"/>
      <c r="F28" s="117" t="s">
        <v>61</v>
      </c>
      <c r="G28" s="117"/>
      <c r="H28" s="120">
        <v>0</v>
      </c>
      <c r="I28" s="117"/>
      <c r="J28" s="121">
        <v>0</v>
      </c>
      <c r="K28" s="122"/>
      <c r="L28" s="121">
        <v>0</v>
      </c>
      <c r="M28" s="122"/>
      <c r="N28" s="121">
        <v>0</v>
      </c>
      <c r="O28" s="122"/>
      <c r="P28" s="121">
        <v>785369</v>
      </c>
      <c r="Q28" s="122"/>
      <c r="R28" s="121">
        <v>0</v>
      </c>
      <c r="S28" s="122"/>
      <c r="T28" s="121">
        <v>785369</v>
      </c>
    </row>
    <row r="29" spans="2:20" s="36" customFormat="1" ht="23.25" customHeight="1" x14ac:dyDescent="0.25">
      <c r="B29" s="119" t="s">
        <v>120</v>
      </c>
      <c r="C29" s="117"/>
      <c r="D29" s="120">
        <v>21</v>
      </c>
      <c r="E29" s="117"/>
      <c r="F29" s="117" t="s">
        <v>61</v>
      </c>
      <c r="G29" s="117"/>
      <c r="H29" s="120">
        <v>0</v>
      </c>
      <c r="I29" s="117"/>
      <c r="J29" s="121">
        <v>6660</v>
      </c>
      <c r="K29" s="122"/>
      <c r="L29" s="121">
        <v>0</v>
      </c>
      <c r="M29" s="122"/>
      <c r="N29" s="121">
        <v>6660</v>
      </c>
      <c r="O29" s="122"/>
      <c r="P29" s="121">
        <v>532122</v>
      </c>
      <c r="Q29" s="122"/>
      <c r="R29" s="121">
        <v>0</v>
      </c>
      <c r="S29" s="122"/>
      <c r="T29" s="121">
        <v>532122</v>
      </c>
    </row>
    <row r="30" spans="2:20" s="36" customFormat="1" ht="23.25" customHeight="1" x14ac:dyDescent="0.25">
      <c r="B30" s="119" t="s">
        <v>49</v>
      </c>
      <c r="C30" s="117"/>
      <c r="D30" s="120">
        <v>24</v>
      </c>
      <c r="E30" s="117"/>
      <c r="F30" s="117" t="s">
        <v>61</v>
      </c>
      <c r="G30" s="117"/>
      <c r="H30" s="120">
        <v>0</v>
      </c>
      <c r="I30" s="117"/>
      <c r="J30" s="121">
        <v>33218</v>
      </c>
      <c r="K30" s="122"/>
      <c r="L30" s="121">
        <v>0</v>
      </c>
      <c r="M30" s="122"/>
      <c r="N30" s="121">
        <v>33218</v>
      </c>
      <c r="O30" s="122"/>
      <c r="P30" s="121">
        <v>299471</v>
      </c>
      <c r="Q30" s="122"/>
      <c r="R30" s="121">
        <v>0</v>
      </c>
      <c r="S30" s="122"/>
      <c r="T30" s="121">
        <v>299471</v>
      </c>
    </row>
    <row r="31" spans="2:20" s="36" customFormat="1" ht="23.25" customHeight="1" x14ac:dyDescent="0.25">
      <c r="B31" s="119" t="s">
        <v>119</v>
      </c>
      <c r="C31" s="117"/>
      <c r="D31" s="120">
        <v>23</v>
      </c>
      <c r="E31" s="117"/>
      <c r="F31" s="117" t="s">
        <v>61</v>
      </c>
      <c r="G31" s="117"/>
      <c r="H31" s="120">
        <v>0</v>
      </c>
      <c r="I31" s="117"/>
      <c r="J31" s="121">
        <v>7046</v>
      </c>
      <c r="K31" s="122"/>
      <c r="L31" s="121">
        <v>0</v>
      </c>
      <c r="M31" s="122"/>
      <c r="N31" s="121">
        <v>7046</v>
      </c>
      <c r="O31" s="122"/>
      <c r="P31" s="121">
        <v>179585</v>
      </c>
      <c r="Q31" s="122"/>
      <c r="R31" s="121">
        <v>0</v>
      </c>
      <c r="S31" s="122"/>
      <c r="T31" s="121">
        <v>179585</v>
      </c>
    </row>
    <row r="32" spans="2:20" s="36" customFormat="1" ht="23.25" customHeight="1" x14ac:dyDescent="0.25">
      <c r="B32" s="119" t="s">
        <v>115</v>
      </c>
      <c r="C32" s="117"/>
      <c r="D32" s="120">
        <v>18</v>
      </c>
      <c r="E32" s="117"/>
      <c r="F32" s="117" t="s">
        <v>61</v>
      </c>
      <c r="G32" s="117"/>
      <c r="H32" s="120">
        <v>0</v>
      </c>
      <c r="I32" s="117"/>
      <c r="J32" s="121">
        <v>822</v>
      </c>
      <c r="K32" s="122"/>
      <c r="L32" s="121">
        <v>0</v>
      </c>
      <c r="M32" s="122"/>
      <c r="N32" s="121">
        <v>822</v>
      </c>
      <c r="O32" s="122"/>
      <c r="P32" s="121">
        <v>169941</v>
      </c>
      <c r="Q32" s="122"/>
      <c r="R32" s="121">
        <v>0</v>
      </c>
      <c r="S32" s="122"/>
      <c r="T32" s="121">
        <v>169941</v>
      </c>
    </row>
    <row r="33" spans="2:20" s="36" customFormat="1" ht="23.25" customHeight="1" x14ac:dyDescent="0.25">
      <c r="B33" s="119" t="s">
        <v>151</v>
      </c>
      <c r="C33" s="117"/>
      <c r="D33" s="120">
        <v>17</v>
      </c>
      <c r="E33" s="117"/>
      <c r="F33" s="117" t="s">
        <v>61</v>
      </c>
      <c r="G33" s="117"/>
      <c r="H33" s="120">
        <v>0</v>
      </c>
      <c r="I33" s="117"/>
      <c r="J33" s="121">
        <v>0</v>
      </c>
      <c r="K33" s="122"/>
      <c r="L33" s="121">
        <v>0</v>
      </c>
      <c r="M33" s="122"/>
      <c r="N33" s="121">
        <v>0</v>
      </c>
      <c r="O33" s="122"/>
      <c r="P33" s="121">
        <v>70640</v>
      </c>
      <c r="Q33" s="122"/>
      <c r="R33" s="121">
        <v>0</v>
      </c>
      <c r="S33" s="122"/>
      <c r="T33" s="121">
        <v>70640</v>
      </c>
    </row>
    <row r="34" spans="2:20" s="36" customFormat="1" ht="23.25" customHeight="1" x14ac:dyDescent="0.25">
      <c r="B34" s="119" t="s">
        <v>140</v>
      </c>
      <c r="C34" s="117"/>
      <c r="D34" s="120">
        <v>13</v>
      </c>
      <c r="E34" s="117"/>
      <c r="F34" s="117" t="s">
        <v>61</v>
      </c>
      <c r="G34" s="117"/>
      <c r="H34" s="120">
        <v>0</v>
      </c>
      <c r="I34" s="117"/>
      <c r="J34" s="121">
        <v>1047</v>
      </c>
      <c r="K34" s="122"/>
      <c r="L34" s="121">
        <v>0</v>
      </c>
      <c r="M34" s="122"/>
      <c r="N34" s="121">
        <v>1047</v>
      </c>
      <c r="O34" s="122"/>
      <c r="P34" s="121">
        <v>58967</v>
      </c>
      <c r="Q34" s="122"/>
      <c r="R34" s="121">
        <v>0</v>
      </c>
      <c r="S34" s="122"/>
      <c r="T34" s="121">
        <v>58967</v>
      </c>
    </row>
    <row r="35" spans="2:20" s="36" customFormat="1" ht="23.25" customHeight="1" x14ac:dyDescent="0.25">
      <c r="B35" s="119" t="s">
        <v>140</v>
      </c>
      <c r="C35" s="117"/>
      <c r="D35" s="120">
        <v>13</v>
      </c>
      <c r="E35" s="117"/>
      <c r="F35" s="117" t="s">
        <v>61</v>
      </c>
      <c r="G35" s="117"/>
      <c r="H35" s="120">
        <v>0</v>
      </c>
      <c r="I35" s="117"/>
      <c r="J35" s="121">
        <v>29150</v>
      </c>
      <c r="K35" s="122"/>
      <c r="L35" s="121">
        <v>0</v>
      </c>
      <c r="M35" s="122"/>
      <c r="N35" s="121">
        <v>29150</v>
      </c>
      <c r="O35" s="122"/>
      <c r="P35" s="121">
        <v>58300</v>
      </c>
      <c r="Q35" s="122"/>
      <c r="R35" s="121">
        <v>0</v>
      </c>
      <c r="S35" s="122"/>
      <c r="T35" s="121">
        <v>58300</v>
      </c>
    </row>
    <row r="36" spans="2:20" s="36" customFormat="1" ht="23.25" customHeight="1" x14ac:dyDescent="0.25">
      <c r="B36" s="119" t="s">
        <v>118</v>
      </c>
      <c r="C36" s="117"/>
      <c r="D36" s="120">
        <v>18</v>
      </c>
      <c r="E36" s="117"/>
      <c r="F36" s="117" t="s">
        <v>61</v>
      </c>
      <c r="G36" s="117"/>
      <c r="H36" s="120">
        <v>0</v>
      </c>
      <c r="I36" s="117"/>
      <c r="J36" s="121">
        <v>2805</v>
      </c>
      <c r="K36" s="122"/>
      <c r="L36" s="121">
        <v>0</v>
      </c>
      <c r="M36" s="122"/>
      <c r="N36" s="121">
        <v>2805</v>
      </c>
      <c r="O36" s="122"/>
      <c r="P36" s="121">
        <v>46230</v>
      </c>
      <c r="Q36" s="122"/>
      <c r="R36" s="121">
        <v>0</v>
      </c>
      <c r="S36" s="122"/>
      <c r="T36" s="121">
        <v>46230</v>
      </c>
    </row>
    <row r="37" spans="2:20" s="36" customFormat="1" ht="23.25" customHeight="1" x14ac:dyDescent="0.25">
      <c r="B37" s="119" t="s">
        <v>234</v>
      </c>
      <c r="C37" s="117"/>
      <c r="D37" s="120">
        <v>24</v>
      </c>
      <c r="E37" s="117"/>
      <c r="F37" s="117" t="s">
        <v>61</v>
      </c>
      <c r="G37" s="117"/>
      <c r="H37" s="120">
        <v>18</v>
      </c>
      <c r="I37" s="117"/>
      <c r="J37" s="121">
        <v>3577</v>
      </c>
      <c r="K37" s="122"/>
      <c r="L37" s="121">
        <v>0</v>
      </c>
      <c r="M37" s="122"/>
      <c r="N37" s="121">
        <v>3577</v>
      </c>
      <c r="O37" s="122"/>
      <c r="P37" s="121">
        <v>10549</v>
      </c>
      <c r="Q37" s="122"/>
      <c r="R37" s="121">
        <v>0</v>
      </c>
      <c r="S37" s="122"/>
      <c r="T37" s="121">
        <v>10549</v>
      </c>
    </row>
    <row r="38" spans="2:20" s="36" customFormat="1" ht="21.75" customHeight="1" x14ac:dyDescent="0.25">
      <c r="B38" s="117"/>
      <c r="C38" s="117"/>
      <c r="D38" s="120"/>
      <c r="E38" s="117"/>
      <c r="F38" s="117"/>
      <c r="G38" s="117"/>
      <c r="H38" s="120"/>
      <c r="I38" s="117"/>
      <c r="J38" s="121"/>
      <c r="K38" s="122"/>
      <c r="L38" s="121"/>
      <c r="M38" s="122"/>
      <c r="N38" s="121"/>
      <c r="O38" s="122"/>
      <c r="P38" s="121"/>
      <c r="Q38" s="122"/>
      <c r="R38" s="121"/>
      <c r="S38" s="122"/>
      <c r="T38" s="121"/>
    </row>
    <row r="39" spans="2:20" s="36" customFormat="1" ht="21.75" customHeight="1" thickBot="1" x14ac:dyDescent="0.3">
      <c r="B39" s="166" t="s">
        <v>89</v>
      </c>
      <c r="C39" s="166"/>
      <c r="D39" s="166"/>
      <c r="E39" s="166"/>
      <c r="F39" s="166"/>
      <c r="G39" s="166"/>
      <c r="H39" s="166"/>
      <c r="I39" s="117"/>
      <c r="J39" s="123">
        <f t="shared" ref="J39:T39" si="0">SUM(J10:J37)</f>
        <v>3115429956</v>
      </c>
      <c r="K39" s="123">
        <f t="shared" si="0"/>
        <v>0</v>
      </c>
      <c r="L39" s="123">
        <f t="shared" si="0"/>
        <v>-469563</v>
      </c>
      <c r="M39" s="123">
        <f t="shared" si="0"/>
        <v>0</v>
      </c>
      <c r="N39" s="123">
        <f t="shared" si="0"/>
        <v>3115899519</v>
      </c>
      <c r="O39" s="123">
        <f t="shared" si="0"/>
        <v>0</v>
      </c>
      <c r="P39" s="123">
        <f t="shared" si="0"/>
        <v>40928091007</v>
      </c>
      <c r="Q39" s="123">
        <f t="shared" si="0"/>
        <v>0</v>
      </c>
      <c r="R39" s="123">
        <f t="shared" si="0"/>
        <v>2420305</v>
      </c>
      <c r="S39" s="123">
        <f t="shared" si="0"/>
        <v>0</v>
      </c>
      <c r="T39" s="123">
        <f t="shared" si="0"/>
        <v>40925670702</v>
      </c>
    </row>
    <row r="40" spans="2:20" ht="21.75" customHeight="1" thickTop="1" x14ac:dyDescent="0.25"/>
    <row r="42" spans="2:20" ht="21.75" customHeight="1" x14ac:dyDescent="0.25">
      <c r="J42" s="62">
        <v>9</v>
      </c>
    </row>
  </sheetData>
  <sortState xmlns:xlrd2="http://schemas.microsoft.com/office/spreadsheetml/2017/richdata2" ref="B10:T37">
    <sortCondition descending="1" ref="T10:T37"/>
  </sortState>
  <mergeCells count="18">
    <mergeCell ref="B39:H3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tabSelected="1" view="pageBreakPreview" topLeftCell="A4" zoomScale="60" zoomScaleNormal="70" workbookViewId="0">
      <selection activeCell="J21" sqref="J21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8" t="s">
        <v>132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8" ht="35.25" x14ac:dyDescent="0.55000000000000004">
      <c r="B3" s="168" t="s">
        <v>52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2:28" ht="35.25" x14ac:dyDescent="0.55000000000000004">
      <c r="B4" s="168" t="s">
        <v>238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K8" s="137" t="s">
        <v>54</v>
      </c>
      <c r="L8" s="137" t="s">
        <v>54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  <c r="S8" s="137" t="s">
        <v>55</v>
      </c>
      <c r="T8" s="137" t="s">
        <v>55</v>
      </c>
      <c r="U8" s="137" t="s">
        <v>55</v>
      </c>
      <c r="V8" s="137" t="s">
        <v>55</v>
      </c>
    </row>
    <row r="9" spans="2:28" s="43" customFormat="1" ht="55.5" customHeight="1" x14ac:dyDescent="0.25">
      <c r="B9" s="136" t="s">
        <v>1</v>
      </c>
      <c r="D9" s="169" t="s">
        <v>74</v>
      </c>
      <c r="E9" s="44"/>
      <c r="F9" s="169" t="s">
        <v>75</v>
      </c>
      <c r="G9" s="44"/>
      <c r="H9" s="169" t="s">
        <v>76</v>
      </c>
      <c r="I9" s="44"/>
      <c r="J9" s="169" t="s">
        <v>45</v>
      </c>
      <c r="K9" s="44"/>
      <c r="L9" s="169" t="s">
        <v>77</v>
      </c>
      <c r="N9" s="169" t="s">
        <v>74</v>
      </c>
      <c r="O9" s="44"/>
      <c r="P9" s="169" t="s">
        <v>75</v>
      </c>
      <c r="Q9" s="44"/>
      <c r="R9" s="169" t="s">
        <v>76</v>
      </c>
      <c r="S9" s="44"/>
      <c r="T9" s="169" t="s">
        <v>45</v>
      </c>
      <c r="U9" s="44"/>
      <c r="V9" s="169" t="s">
        <v>77</v>
      </c>
    </row>
    <row r="10" spans="2:28" x14ac:dyDescent="0.55000000000000004">
      <c r="B10" s="4" t="s">
        <v>15</v>
      </c>
      <c r="D10" s="29">
        <v>0</v>
      </c>
      <c r="F10" s="29">
        <v>0</v>
      </c>
      <c r="H10" s="29">
        <v>0</v>
      </c>
      <c r="J10" s="29">
        <v>0</v>
      </c>
      <c r="L10" s="49" t="s">
        <v>217</v>
      </c>
      <c r="N10" s="29">
        <v>1850130000</v>
      </c>
      <c r="P10" s="29">
        <v>0</v>
      </c>
      <c r="R10" s="29">
        <v>2931812802</v>
      </c>
      <c r="T10" s="29">
        <v>4781942802</v>
      </c>
      <c r="V10" s="42" t="s">
        <v>242</v>
      </c>
    </row>
    <row r="11" spans="2:28" x14ac:dyDescent="0.55000000000000004">
      <c r="B11" s="4" t="s">
        <v>163</v>
      </c>
      <c r="D11" s="29">
        <v>0</v>
      </c>
      <c r="F11" s="29">
        <v>0</v>
      </c>
      <c r="H11" s="29">
        <v>0</v>
      </c>
      <c r="J11" s="29">
        <v>0</v>
      </c>
      <c r="L11" s="49" t="s">
        <v>217</v>
      </c>
      <c r="N11" s="29">
        <v>502467532</v>
      </c>
      <c r="P11" s="29">
        <v>0</v>
      </c>
      <c r="R11" s="29">
        <v>4143549212</v>
      </c>
      <c r="T11" s="29">
        <v>4646016744</v>
      </c>
      <c r="V11" s="42" t="s">
        <v>243</v>
      </c>
    </row>
    <row r="12" spans="2:28" x14ac:dyDescent="0.55000000000000004">
      <c r="B12" s="4" t="s">
        <v>167</v>
      </c>
      <c r="D12" s="29">
        <v>0</v>
      </c>
      <c r="F12" s="29">
        <v>3466510803</v>
      </c>
      <c r="H12" s="29">
        <v>0</v>
      </c>
      <c r="J12" s="29">
        <v>3466510803</v>
      </c>
      <c r="L12" s="49" t="s">
        <v>244</v>
      </c>
      <c r="N12" s="29">
        <v>714081290</v>
      </c>
      <c r="P12" s="29">
        <v>2565977993</v>
      </c>
      <c r="R12" s="29">
        <v>0</v>
      </c>
      <c r="T12" s="29">
        <v>3280059283</v>
      </c>
      <c r="V12" s="42" t="s">
        <v>245</v>
      </c>
    </row>
    <row r="13" spans="2:28" x14ac:dyDescent="0.55000000000000004">
      <c r="B13" s="4" t="s">
        <v>16</v>
      </c>
      <c r="D13" s="29">
        <v>0</v>
      </c>
      <c r="F13" s="29">
        <v>0</v>
      </c>
      <c r="H13" s="29">
        <v>0</v>
      </c>
      <c r="J13" s="29">
        <v>0</v>
      </c>
      <c r="L13" s="49" t="s">
        <v>217</v>
      </c>
      <c r="N13" s="29">
        <v>436000000</v>
      </c>
      <c r="P13" s="29">
        <v>0</v>
      </c>
      <c r="R13" s="29">
        <v>1249025376</v>
      </c>
      <c r="T13" s="29">
        <v>1685025376</v>
      </c>
      <c r="V13" s="42" t="s">
        <v>246</v>
      </c>
    </row>
    <row r="14" spans="2:28" x14ac:dyDescent="0.55000000000000004">
      <c r="B14" s="4" t="s">
        <v>14</v>
      </c>
      <c r="D14" s="29">
        <v>0</v>
      </c>
      <c r="F14" s="29">
        <v>0</v>
      </c>
      <c r="H14" s="29">
        <v>0</v>
      </c>
      <c r="J14" s="29">
        <v>0</v>
      </c>
      <c r="L14" s="49" t="s">
        <v>217</v>
      </c>
      <c r="N14" s="29">
        <v>534275000</v>
      </c>
      <c r="P14" s="29">
        <v>0</v>
      </c>
      <c r="R14" s="29">
        <v>523081287</v>
      </c>
      <c r="T14" s="29">
        <v>1057356287</v>
      </c>
      <c r="V14" s="42" t="s">
        <v>247</v>
      </c>
    </row>
    <row r="15" spans="2:28" x14ac:dyDescent="0.55000000000000004">
      <c r="B15" s="4" t="s">
        <v>199</v>
      </c>
      <c r="D15" s="29">
        <v>0</v>
      </c>
      <c r="F15" s="29">
        <v>0</v>
      </c>
      <c r="H15" s="29">
        <v>0</v>
      </c>
      <c r="J15" s="29">
        <v>0</v>
      </c>
      <c r="L15" s="49" t="s">
        <v>217</v>
      </c>
      <c r="N15" s="29">
        <v>21360000</v>
      </c>
      <c r="P15" s="29">
        <v>0</v>
      </c>
      <c r="R15" s="29">
        <v>756806287</v>
      </c>
      <c r="T15" s="29">
        <v>778166287</v>
      </c>
      <c r="V15" s="42" t="s">
        <v>248</v>
      </c>
    </row>
    <row r="16" spans="2:28" x14ac:dyDescent="0.55000000000000004">
      <c r="B16" s="4" t="s">
        <v>230</v>
      </c>
      <c r="D16" s="29">
        <v>0</v>
      </c>
      <c r="F16" s="29">
        <v>795816549</v>
      </c>
      <c r="H16" s="29">
        <v>0</v>
      </c>
      <c r="J16" s="29">
        <v>795816549</v>
      </c>
      <c r="L16" s="49" t="s">
        <v>249</v>
      </c>
      <c r="N16" s="29">
        <v>0</v>
      </c>
      <c r="P16" s="29">
        <v>637354354</v>
      </c>
      <c r="R16" s="29">
        <v>0</v>
      </c>
      <c r="T16" s="29">
        <v>637354354</v>
      </c>
      <c r="V16" s="42" t="s">
        <v>250</v>
      </c>
    </row>
    <row r="17" spans="2:22" x14ac:dyDescent="0.55000000000000004">
      <c r="B17" s="4" t="s">
        <v>73</v>
      </c>
      <c r="D17" s="29">
        <v>0</v>
      </c>
      <c r="F17" s="29">
        <v>0</v>
      </c>
      <c r="H17" s="29">
        <v>0</v>
      </c>
      <c r="J17" s="29">
        <v>0</v>
      </c>
      <c r="L17" s="49" t="s">
        <v>217</v>
      </c>
      <c r="N17" s="29">
        <v>0</v>
      </c>
      <c r="P17" s="29">
        <v>0</v>
      </c>
      <c r="R17" s="29">
        <v>232792809</v>
      </c>
      <c r="T17" s="29">
        <v>232792809</v>
      </c>
      <c r="V17" s="42" t="s">
        <v>251</v>
      </c>
    </row>
    <row r="18" spans="2:22" x14ac:dyDescent="0.55000000000000004">
      <c r="B18" s="4" t="s">
        <v>183</v>
      </c>
      <c r="D18" s="29">
        <v>0</v>
      </c>
      <c r="F18" s="29">
        <v>174739079</v>
      </c>
      <c r="H18" s="29">
        <v>0</v>
      </c>
      <c r="J18" s="29">
        <v>174739079</v>
      </c>
      <c r="L18" s="49" t="s">
        <v>252</v>
      </c>
      <c r="N18" s="29">
        <v>233100000</v>
      </c>
      <c r="P18" s="29">
        <v>234719722</v>
      </c>
      <c r="R18" s="29">
        <v>-303850010</v>
      </c>
      <c r="T18" s="29">
        <v>163969712</v>
      </c>
      <c r="V18" s="42" t="s">
        <v>253</v>
      </c>
    </row>
    <row r="19" spans="2:22" x14ac:dyDescent="0.55000000000000004">
      <c r="B19" s="4" t="s">
        <v>181</v>
      </c>
      <c r="D19" s="29">
        <v>0</v>
      </c>
      <c r="F19" s="29">
        <v>260763967</v>
      </c>
      <c r="H19" s="29">
        <v>0</v>
      </c>
      <c r="J19" s="29">
        <v>260763967</v>
      </c>
      <c r="L19" s="49" t="s">
        <v>254</v>
      </c>
      <c r="N19" s="29">
        <v>826200000</v>
      </c>
      <c r="P19" s="29">
        <v>50768700</v>
      </c>
      <c r="R19" s="29">
        <v>-741861289</v>
      </c>
      <c r="T19" s="29">
        <v>135107411</v>
      </c>
      <c r="V19" s="42" t="s">
        <v>255</v>
      </c>
    </row>
    <row r="20" spans="2:22" x14ac:dyDescent="0.55000000000000004">
      <c r="B20" s="4" t="s">
        <v>185</v>
      </c>
      <c r="D20" s="29">
        <v>0</v>
      </c>
      <c r="F20" s="29">
        <v>268070</v>
      </c>
      <c r="H20" s="29">
        <v>0</v>
      </c>
      <c r="J20" s="29">
        <v>268070</v>
      </c>
      <c r="L20" s="49" t="s">
        <v>217</v>
      </c>
      <c r="N20" s="29">
        <v>0</v>
      </c>
      <c r="P20" s="29">
        <v>434786</v>
      </c>
      <c r="R20" s="29">
        <v>0</v>
      </c>
      <c r="T20" s="29">
        <v>434786</v>
      </c>
      <c r="V20" s="42" t="s">
        <v>217</v>
      </c>
    </row>
    <row r="21" spans="2:22" x14ac:dyDescent="0.55000000000000004">
      <c r="B21" s="4" t="s">
        <v>240</v>
      </c>
      <c r="D21" s="29">
        <v>0</v>
      </c>
      <c r="F21" s="29">
        <v>-1627</v>
      </c>
      <c r="H21" s="29">
        <v>0</v>
      </c>
      <c r="J21" s="29">
        <v>-1627</v>
      </c>
      <c r="L21" s="49" t="s">
        <v>217</v>
      </c>
      <c r="N21" s="29">
        <v>0</v>
      </c>
      <c r="P21" s="29">
        <v>-1627</v>
      </c>
      <c r="R21" s="29">
        <v>0</v>
      </c>
      <c r="T21" s="29">
        <v>-1627</v>
      </c>
      <c r="V21" s="42" t="s">
        <v>217</v>
      </c>
    </row>
    <row r="22" spans="2:22" x14ac:dyDescent="0.55000000000000004">
      <c r="B22" s="4" t="s">
        <v>13</v>
      </c>
      <c r="D22" s="29">
        <v>0</v>
      </c>
      <c r="F22" s="29">
        <v>200329</v>
      </c>
      <c r="H22" s="29">
        <v>0</v>
      </c>
      <c r="J22" s="29">
        <v>200329</v>
      </c>
      <c r="L22" s="49" t="s">
        <v>217</v>
      </c>
      <c r="N22" s="29">
        <v>240679</v>
      </c>
      <c r="P22" s="29">
        <v>-1753090</v>
      </c>
      <c r="R22" s="29">
        <v>-5367863</v>
      </c>
      <c r="T22" s="29">
        <v>-6880274</v>
      </c>
      <c r="V22" s="42" t="s">
        <v>226</v>
      </c>
    </row>
    <row r="23" spans="2:22" x14ac:dyDescent="0.55000000000000004">
      <c r="B23" s="4" t="s">
        <v>18</v>
      </c>
      <c r="D23" s="29">
        <v>0</v>
      </c>
      <c r="F23" s="29">
        <v>590429914</v>
      </c>
      <c r="H23" s="29">
        <v>0</v>
      </c>
      <c r="J23" s="29">
        <v>590429914</v>
      </c>
      <c r="L23" s="49" t="s">
        <v>256</v>
      </c>
      <c r="N23" s="29">
        <v>292268000</v>
      </c>
      <c r="P23" s="29">
        <v>-311615787</v>
      </c>
      <c r="R23" s="29">
        <v>0</v>
      </c>
      <c r="T23" s="29">
        <v>-19347787</v>
      </c>
      <c r="V23" s="42" t="s">
        <v>257</v>
      </c>
    </row>
    <row r="24" spans="2:22" x14ac:dyDescent="0.55000000000000004">
      <c r="B24" s="4" t="s">
        <v>215</v>
      </c>
      <c r="D24" s="29">
        <v>0</v>
      </c>
      <c r="F24" s="29">
        <v>61830527</v>
      </c>
      <c r="H24" s="29">
        <v>0</v>
      </c>
      <c r="J24" s="29">
        <v>61830527</v>
      </c>
      <c r="L24" s="49" t="s">
        <v>258</v>
      </c>
      <c r="N24" s="29">
        <v>0</v>
      </c>
      <c r="P24" s="29">
        <v>-20517758</v>
      </c>
      <c r="R24" s="29">
        <v>0</v>
      </c>
      <c r="T24" s="29">
        <v>-20517758</v>
      </c>
      <c r="V24" s="42" t="s">
        <v>257</v>
      </c>
    </row>
    <row r="25" spans="2:22" x14ac:dyDescent="0.55000000000000004">
      <c r="B25" s="4" t="s">
        <v>186</v>
      </c>
      <c r="D25" s="29">
        <v>0</v>
      </c>
      <c r="F25" s="29">
        <v>94832370</v>
      </c>
      <c r="H25" s="29">
        <v>0</v>
      </c>
      <c r="J25" s="29">
        <v>94832370</v>
      </c>
      <c r="L25" s="49" t="s">
        <v>259</v>
      </c>
      <c r="N25" s="29">
        <v>604200000</v>
      </c>
      <c r="P25" s="29">
        <v>-762886862</v>
      </c>
      <c r="R25" s="29">
        <v>0</v>
      </c>
      <c r="T25" s="29">
        <v>-158686862</v>
      </c>
      <c r="V25" s="42" t="s">
        <v>260</v>
      </c>
    </row>
    <row r="26" spans="2:22" x14ac:dyDescent="0.55000000000000004">
      <c r="B26" s="4" t="s">
        <v>184</v>
      </c>
      <c r="D26" s="29">
        <v>0</v>
      </c>
      <c r="F26" s="29">
        <v>-2166096</v>
      </c>
      <c r="H26" s="29">
        <v>0</v>
      </c>
      <c r="J26" s="29">
        <v>-2166096</v>
      </c>
      <c r="L26" s="49" t="s">
        <v>261</v>
      </c>
      <c r="N26" s="29">
        <v>16754323</v>
      </c>
      <c r="P26" s="29">
        <v>-239991851</v>
      </c>
      <c r="R26" s="29">
        <v>0</v>
      </c>
      <c r="T26" s="29">
        <v>-223237528</v>
      </c>
      <c r="V26" s="42" t="s">
        <v>235</v>
      </c>
    </row>
    <row r="27" spans="2:22" x14ac:dyDescent="0.55000000000000004">
      <c r="B27" s="4" t="s">
        <v>232</v>
      </c>
      <c r="D27" s="29">
        <v>0</v>
      </c>
      <c r="F27" s="29">
        <v>429429600</v>
      </c>
      <c r="H27" s="29">
        <v>0</v>
      </c>
      <c r="J27" s="29">
        <v>429429600</v>
      </c>
      <c r="L27" s="49" t="s">
        <v>262</v>
      </c>
      <c r="N27" s="29">
        <v>0</v>
      </c>
      <c r="P27" s="29">
        <v>-245379860</v>
      </c>
      <c r="R27" s="29">
        <v>0</v>
      </c>
      <c r="T27" s="29">
        <v>-245379860</v>
      </c>
      <c r="V27" s="42" t="s">
        <v>228</v>
      </c>
    </row>
    <row r="28" spans="2:22" x14ac:dyDescent="0.55000000000000004">
      <c r="B28" s="4" t="s">
        <v>231</v>
      </c>
      <c r="D28" s="29">
        <v>0</v>
      </c>
      <c r="F28" s="29">
        <v>-62028720</v>
      </c>
      <c r="H28" s="29">
        <v>0</v>
      </c>
      <c r="J28" s="29">
        <v>-62028720</v>
      </c>
      <c r="L28" s="49" t="s">
        <v>263</v>
      </c>
      <c r="N28" s="29">
        <v>0</v>
      </c>
      <c r="P28" s="29">
        <v>-357976659</v>
      </c>
      <c r="R28" s="29">
        <v>0</v>
      </c>
      <c r="T28" s="29">
        <v>-357976659</v>
      </c>
      <c r="V28" s="42" t="s">
        <v>264</v>
      </c>
    </row>
    <row r="29" spans="2:22" x14ac:dyDescent="0.55000000000000004">
      <c r="B29" s="4" t="s">
        <v>182</v>
      </c>
      <c r="D29" s="29">
        <v>0</v>
      </c>
      <c r="F29" s="29">
        <v>684374826</v>
      </c>
      <c r="H29" s="29">
        <v>0</v>
      </c>
      <c r="J29" s="29">
        <v>684374826</v>
      </c>
      <c r="L29" s="49" t="s">
        <v>265</v>
      </c>
      <c r="N29" s="29">
        <v>63106579</v>
      </c>
      <c r="P29" s="29">
        <v>-455292541</v>
      </c>
      <c r="R29" s="29">
        <v>0</v>
      </c>
      <c r="T29" s="29">
        <v>-392185962</v>
      </c>
      <c r="V29" s="42" t="s">
        <v>266</v>
      </c>
    </row>
    <row r="30" spans="2:22" x14ac:dyDescent="0.55000000000000004">
      <c r="B30" s="4" t="s">
        <v>180</v>
      </c>
      <c r="D30" s="29">
        <v>0</v>
      </c>
      <c r="F30" s="29">
        <v>0</v>
      </c>
      <c r="H30" s="29">
        <v>0</v>
      </c>
      <c r="J30" s="29">
        <v>0</v>
      </c>
      <c r="L30" s="49" t="s">
        <v>217</v>
      </c>
      <c r="N30" s="29">
        <v>0</v>
      </c>
      <c r="P30" s="29">
        <v>0</v>
      </c>
      <c r="R30" s="29">
        <v>-537312289</v>
      </c>
      <c r="T30" s="29">
        <v>-537312289</v>
      </c>
      <c r="V30" s="42" t="s">
        <v>267</v>
      </c>
    </row>
    <row r="31" spans="2:22" x14ac:dyDescent="0.55000000000000004">
      <c r="B31" s="4" t="s">
        <v>17</v>
      </c>
      <c r="D31" s="29">
        <v>0</v>
      </c>
      <c r="F31" s="29">
        <v>0</v>
      </c>
      <c r="H31" s="29">
        <v>0</v>
      </c>
      <c r="J31" s="29">
        <v>0</v>
      </c>
      <c r="L31" s="49" t="s">
        <v>217</v>
      </c>
      <c r="N31" s="29">
        <v>1744674300</v>
      </c>
      <c r="P31" s="29">
        <v>0</v>
      </c>
      <c r="R31" s="29">
        <v>-3188718902</v>
      </c>
      <c r="T31" s="29">
        <v>-1444044602</v>
      </c>
      <c r="V31" s="42" t="s">
        <v>268</v>
      </c>
    </row>
    <row r="32" spans="2:22" x14ac:dyDescent="0.55000000000000004">
      <c r="D32" s="29"/>
      <c r="F32" s="29"/>
      <c r="H32" s="29"/>
      <c r="J32" s="29"/>
      <c r="L32" s="49"/>
      <c r="N32" s="29"/>
      <c r="P32" s="29"/>
      <c r="R32" s="29"/>
      <c r="T32" s="29"/>
      <c r="V32" s="42"/>
    </row>
    <row r="33" spans="2:22" ht="21.75" thickBot="1" x14ac:dyDescent="0.6">
      <c r="B33" s="46" t="s">
        <v>89</v>
      </c>
      <c r="D33" s="48">
        <f>SUM(D10:D31)</f>
        <v>0</v>
      </c>
      <c r="F33" s="48">
        <f>SUM(F10:F31)</f>
        <v>6494999591</v>
      </c>
      <c r="H33" s="48">
        <f>SUM(H10:H31)</f>
        <v>0</v>
      </c>
      <c r="J33" s="48">
        <f>SUM(J10:J31)</f>
        <v>6494999591</v>
      </c>
      <c r="L33" s="50">
        <f>SUM(L10:L31)</f>
        <v>0</v>
      </c>
      <c r="N33" s="48">
        <f>SUM(N10:N31)</f>
        <v>7838857703</v>
      </c>
      <c r="P33" s="48">
        <f>SUM(P10:P31)</f>
        <v>1093839520</v>
      </c>
      <c r="R33" s="48">
        <f>SUM(R10:R31)</f>
        <v>5059957420</v>
      </c>
      <c r="T33" s="48">
        <f>SUM(T10:T31)</f>
        <v>13992654643</v>
      </c>
      <c r="V33" s="96">
        <f>SUM(V10:V31)</f>
        <v>0</v>
      </c>
    </row>
    <row r="34" spans="2:22" ht="21.75" thickTop="1" x14ac:dyDescent="0.55000000000000004"/>
    <row r="35" spans="2:22" ht="30" x14ac:dyDescent="0.75">
      <c r="L35" s="60">
        <v>10</v>
      </c>
    </row>
  </sheetData>
  <sortState xmlns:xlrd2="http://schemas.microsoft.com/office/spreadsheetml/2017/richdata2" ref="B10:V31">
    <sortCondition descending="1" ref="T10:T3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topLeftCell="A3" zoomScale="60" zoomScaleNormal="55" workbookViewId="0">
      <selection activeCell="W36" sqref="W3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67.5" customHeight="1" x14ac:dyDescent="0.55000000000000004"/>
    <row r="6" spans="2:28" ht="30" x14ac:dyDescent="0.55000000000000004">
      <c r="B6" s="152" t="s">
        <v>126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3" t="s">
        <v>1</v>
      </c>
      <c r="D7" s="170" t="s">
        <v>62</v>
      </c>
      <c r="E7" s="170" t="s">
        <v>62</v>
      </c>
      <c r="F7" s="170" t="s">
        <v>62</v>
      </c>
      <c r="G7" s="170" t="s">
        <v>62</v>
      </c>
      <c r="H7" s="170" t="s">
        <v>62</v>
      </c>
      <c r="J7" s="170" t="s">
        <v>54</v>
      </c>
      <c r="K7" s="170" t="s">
        <v>54</v>
      </c>
      <c r="L7" s="170" t="s">
        <v>54</v>
      </c>
      <c r="M7" s="170" t="s">
        <v>54</v>
      </c>
      <c r="N7" s="170" t="s">
        <v>54</v>
      </c>
      <c r="P7" s="170" t="s">
        <v>55</v>
      </c>
      <c r="Q7" s="170" t="s">
        <v>55</v>
      </c>
      <c r="R7" s="170" t="s">
        <v>55</v>
      </c>
      <c r="S7" s="170" t="s">
        <v>55</v>
      </c>
      <c r="T7" s="170" t="s">
        <v>55</v>
      </c>
    </row>
    <row r="8" spans="2:28" s="40" customFormat="1" ht="63.75" customHeight="1" x14ac:dyDescent="0.6">
      <c r="B8" s="173" t="s">
        <v>1</v>
      </c>
      <c r="D8" s="172" t="s">
        <v>63</v>
      </c>
      <c r="E8" s="61"/>
      <c r="F8" s="172" t="s">
        <v>64</v>
      </c>
      <c r="G8" s="61"/>
      <c r="H8" s="172" t="s">
        <v>65</v>
      </c>
      <c r="J8" s="172" t="s">
        <v>66</v>
      </c>
      <c r="K8" s="61"/>
      <c r="L8" s="172" t="s">
        <v>59</v>
      </c>
      <c r="M8" s="61"/>
      <c r="N8" s="172" t="s">
        <v>67</v>
      </c>
      <c r="P8" s="172" t="s">
        <v>66</v>
      </c>
      <c r="Q8" s="61"/>
      <c r="R8" s="172" t="s">
        <v>59</v>
      </c>
      <c r="S8" s="61"/>
      <c r="T8" s="172" t="s">
        <v>67</v>
      </c>
    </row>
    <row r="9" spans="2:28" s="40" customFormat="1" ht="24" x14ac:dyDescent="0.6">
      <c r="B9" s="108" t="s">
        <v>15</v>
      </c>
      <c r="C9" s="109"/>
      <c r="D9" s="107" t="s">
        <v>179</v>
      </c>
      <c r="E9" s="110"/>
      <c r="F9" s="124">
        <v>366000</v>
      </c>
      <c r="G9" s="125"/>
      <c r="H9" s="124">
        <v>5055</v>
      </c>
      <c r="I9" s="126"/>
      <c r="J9" s="124">
        <v>0</v>
      </c>
      <c r="K9" s="126"/>
      <c r="L9" s="124">
        <v>0</v>
      </c>
      <c r="M9" s="126"/>
      <c r="N9" s="124">
        <v>0</v>
      </c>
      <c r="O9" s="126"/>
      <c r="P9" s="124">
        <v>1850130000</v>
      </c>
      <c r="Q9" s="126"/>
      <c r="R9" s="124">
        <v>0</v>
      </c>
      <c r="S9" s="126"/>
      <c r="T9" s="124">
        <v>1850130000</v>
      </c>
    </row>
    <row r="10" spans="2:28" s="40" customFormat="1" ht="24" x14ac:dyDescent="0.6">
      <c r="B10" s="108" t="s">
        <v>17</v>
      </c>
      <c r="C10" s="109"/>
      <c r="D10" s="108" t="s">
        <v>218</v>
      </c>
      <c r="E10" s="109"/>
      <c r="F10" s="127">
        <v>1026279</v>
      </c>
      <c r="G10" s="128"/>
      <c r="H10" s="127">
        <v>1700</v>
      </c>
      <c r="I10" s="128"/>
      <c r="J10" s="127">
        <v>0</v>
      </c>
      <c r="K10" s="128"/>
      <c r="L10" s="127">
        <v>0</v>
      </c>
      <c r="M10" s="128"/>
      <c r="N10" s="127">
        <v>0</v>
      </c>
      <c r="O10" s="128"/>
      <c r="P10" s="127">
        <v>1744674300</v>
      </c>
      <c r="Q10" s="128"/>
      <c r="R10" s="127">
        <v>0</v>
      </c>
      <c r="S10" s="128"/>
      <c r="T10" s="127">
        <v>1744674300</v>
      </c>
    </row>
    <row r="11" spans="2:28" s="40" customFormat="1" ht="24" x14ac:dyDescent="0.6">
      <c r="B11" s="108" t="s">
        <v>181</v>
      </c>
      <c r="C11" s="109"/>
      <c r="D11" s="108" t="s">
        <v>213</v>
      </c>
      <c r="E11" s="109"/>
      <c r="F11" s="127">
        <v>108000</v>
      </c>
      <c r="G11" s="128"/>
      <c r="H11" s="127">
        <v>7650</v>
      </c>
      <c r="I11" s="128"/>
      <c r="J11" s="127">
        <v>0</v>
      </c>
      <c r="K11" s="128"/>
      <c r="L11" s="127">
        <v>0</v>
      </c>
      <c r="M11" s="128"/>
      <c r="N11" s="127">
        <v>0</v>
      </c>
      <c r="O11" s="128"/>
      <c r="P11" s="127">
        <v>826200000</v>
      </c>
      <c r="Q11" s="128"/>
      <c r="R11" s="127">
        <v>0</v>
      </c>
      <c r="S11" s="128"/>
      <c r="T11" s="127">
        <v>826200000</v>
      </c>
    </row>
    <row r="12" spans="2:28" s="40" customFormat="1" ht="24" x14ac:dyDescent="0.6">
      <c r="B12" s="108" t="s">
        <v>167</v>
      </c>
      <c r="C12" s="109"/>
      <c r="D12" s="108" t="s">
        <v>198</v>
      </c>
      <c r="E12" s="109"/>
      <c r="F12" s="127">
        <v>1083000</v>
      </c>
      <c r="G12" s="128"/>
      <c r="H12" s="127">
        <v>672</v>
      </c>
      <c r="I12" s="128"/>
      <c r="J12" s="127">
        <v>0</v>
      </c>
      <c r="K12" s="128"/>
      <c r="L12" s="127">
        <v>0</v>
      </c>
      <c r="M12" s="128"/>
      <c r="N12" s="127">
        <v>0</v>
      </c>
      <c r="O12" s="128"/>
      <c r="P12" s="127">
        <v>727776000</v>
      </c>
      <c r="Q12" s="128"/>
      <c r="R12" s="127">
        <v>13694710</v>
      </c>
      <c r="S12" s="128"/>
      <c r="T12" s="127">
        <v>714081290</v>
      </c>
    </row>
    <row r="13" spans="2:28" s="40" customFormat="1" ht="24" x14ac:dyDescent="0.6">
      <c r="B13" s="108" t="s">
        <v>186</v>
      </c>
      <c r="C13" s="109"/>
      <c r="D13" s="108" t="s">
        <v>212</v>
      </c>
      <c r="E13" s="109"/>
      <c r="F13" s="127">
        <v>106000</v>
      </c>
      <c r="G13" s="128"/>
      <c r="H13" s="127">
        <v>5700</v>
      </c>
      <c r="I13" s="128"/>
      <c r="J13" s="127">
        <v>0</v>
      </c>
      <c r="K13" s="128"/>
      <c r="L13" s="127">
        <v>0</v>
      </c>
      <c r="M13" s="128"/>
      <c r="N13" s="127">
        <v>0</v>
      </c>
      <c r="O13" s="128"/>
      <c r="P13" s="127">
        <v>604200000</v>
      </c>
      <c r="Q13" s="128"/>
      <c r="R13" s="127">
        <v>0</v>
      </c>
      <c r="S13" s="128"/>
      <c r="T13" s="127">
        <v>604200000</v>
      </c>
    </row>
    <row r="14" spans="2:28" s="40" customFormat="1" ht="24" x14ac:dyDescent="0.6">
      <c r="B14" s="108" t="s">
        <v>14</v>
      </c>
      <c r="C14" s="109"/>
      <c r="D14" s="108" t="s">
        <v>219</v>
      </c>
      <c r="E14" s="109"/>
      <c r="F14" s="127">
        <v>248500</v>
      </c>
      <c r="G14" s="128"/>
      <c r="H14" s="127">
        <v>2150</v>
      </c>
      <c r="I14" s="128"/>
      <c r="J14" s="127">
        <v>0</v>
      </c>
      <c r="K14" s="128"/>
      <c r="L14" s="127">
        <v>0</v>
      </c>
      <c r="M14" s="128"/>
      <c r="N14" s="127">
        <v>0</v>
      </c>
      <c r="O14" s="128"/>
      <c r="P14" s="127">
        <v>534275000</v>
      </c>
      <c r="Q14" s="128"/>
      <c r="R14" s="127">
        <v>0</v>
      </c>
      <c r="S14" s="128"/>
      <c r="T14" s="127">
        <v>534275000</v>
      </c>
    </row>
    <row r="15" spans="2:28" s="40" customFormat="1" ht="24" x14ac:dyDescent="0.6">
      <c r="B15" s="108" t="s">
        <v>163</v>
      </c>
      <c r="C15" s="109"/>
      <c r="D15" s="108" t="s">
        <v>211</v>
      </c>
      <c r="E15" s="109"/>
      <c r="F15" s="127">
        <v>100000</v>
      </c>
      <c r="G15" s="128"/>
      <c r="H15" s="127">
        <v>5300</v>
      </c>
      <c r="I15" s="128"/>
      <c r="J15" s="127">
        <v>0</v>
      </c>
      <c r="K15" s="128"/>
      <c r="L15" s="127">
        <v>0</v>
      </c>
      <c r="M15" s="128"/>
      <c r="N15" s="127">
        <v>0</v>
      </c>
      <c r="O15" s="128"/>
      <c r="P15" s="127">
        <v>530000000</v>
      </c>
      <c r="Q15" s="128"/>
      <c r="R15" s="127">
        <v>27532468</v>
      </c>
      <c r="S15" s="128"/>
      <c r="T15" s="127">
        <v>502467532</v>
      </c>
    </row>
    <row r="16" spans="2:28" s="40" customFormat="1" ht="24" x14ac:dyDescent="0.6">
      <c r="B16" s="108" t="s">
        <v>16</v>
      </c>
      <c r="C16" s="109"/>
      <c r="D16" s="108" t="s">
        <v>178</v>
      </c>
      <c r="E16" s="109"/>
      <c r="F16" s="127">
        <v>200000</v>
      </c>
      <c r="G16" s="128"/>
      <c r="H16" s="127">
        <v>2180</v>
      </c>
      <c r="I16" s="128"/>
      <c r="J16" s="127">
        <v>0</v>
      </c>
      <c r="K16" s="128"/>
      <c r="L16" s="127">
        <v>0</v>
      </c>
      <c r="M16" s="128"/>
      <c r="N16" s="127">
        <v>0</v>
      </c>
      <c r="O16" s="128"/>
      <c r="P16" s="127">
        <v>436000000</v>
      </c>
      <c r="Q16" s="128"/>
      <c r="R16" s="127">
        <v>0</v>
      </c>
      <c r="S16" s="128"/>
      <c r="T16" s="127">
        <v>436000000</v>
      </c>
    </row>
    <row r="17" spans="2:20" s="40" customFormat="1" ht="24" x14ac:dyDescent="0.6">
      <c r="B17" s="108" t="s">
        <v>18</v>
      </c>
      <c r="C17" s="109"/>
      <c r="D17" s="108" t="s">
        <v>210</v>
      </c>
      <c r="E17" s="109"/>
      <c r="F17" s="127">
        <v>235700</v>
      </c>
      <c r="G17" s="128"/>
      <c r="H17" s="127">
        <v>1240</v>
      </c>
      <c r="I17" s="128"/>
      <c r="J17" s="127">
        <v>0</v>
      </c>
      <c r="K17" s="128"/>
      <c r="L17" s="127">
        <v>0</v>
      </c>
      <c r="M17" s="128"/>
      <c r="N17" s="127">
        <v>0</v>
      </c>
      <c r="O17" s="128"/>
      <c r="P17" s="127">
        <v>292268000</v>
      </c>
      <c r="Q17" s="128"/>
      <c r="R17" s="127">
        <v>0</v>
      </c>
      <c r="S17" s="128"/>
      <c r="T17" s="127">
        <v>292268000</v>
      </c>
    </row>
    <row r="18" spans="2:20" s="40" customFormat="1" ht="24" x14ac:dyDescent="0.6">
      <c r="B18" s="108" t="s">
        <v>183</v>
      </c>
      <c r="C18" s="109"/>
      <c r="D18" s="108" t="s">
        <v>209</v>
      </c>
      <c r="E18" s="109"/>
      <c r="F18" s="127">
        <v>333000</v>
      </c>
      <c r="G18" s="128"/>
      <c r="H18" s="127">
        <v>700</v>
      </c>
      <c r="I18" s="128"/>
      <c r="J18" s="127">
        <v>0</v>
      </c>
      <c r="K18" s="128"/>
      <c r="L18" s="127">
        <v>0</v>
      </c>
      <c r="M18" s="128"/>
      <c r="N18" s="127">
        <v>0</v>
      </c>
      <c r="O18" s="128"/>
      <c r="P18" s="127">
        <v>233100000</v>
      </c>
      <c r="Q18" s="128"/>
      <c r="R18" s="127">
        <v>0</v>
      </c>
      <c r="S18" s="128"/>
      <c r="T18" s="127">
        <v>233100000</v>
      </c>
    </row>
    <row r="19" spans="2:20" s="40" customFormat="1" ht="24" x14ac:dyDescent="0.6">
      <c r="B19" s="108" t="s">
        <v>182</v>
      </c>
      <c r="C19" s="109"/>
      <c r="D19" s="108" t="s">
        <v>205</v>
      </c>
      <c r="E19" s="109"/>
      <c r="F19" s="127">
        <v>146000</v>
      </c>
      <c r="G19" s="128"/>
      <c r="H19" s="127">
        <v>450</v>
      </c>
      <c r="I19" s="128"/>
      <c r="J19" s="127">
        <v>0</v>
      </c>
      <c r="K19" s="128"/>
      <c r="L19" s="127">
        <v>0</v>
      </c>
      <c r="M19" s="128"/>
      <c r="N19" s="127">
        <v>0</v>
      </c>
      <c r="O19" s="128"/>
      <c r="P19" s="127">
        <v>65700000</v>
      </c>
      <c r="Q19" s="128"/>
      <c r="R19" s="127">
        <v>2593421</v>
      </c>
      <c r="S19" s="128"/>
      <c r="T19" s="127">
        <v>63106579</v>
      </c>
    </row>
    <row r="20" spans="2:20" s="40" customFormat="1" ht="24" x14ac:dyDescent="0.6">
      <c r="B20" s="108" t="s">
        <v>199</v>
      </c>
      <c r="C20" s="109"/>
      <c r="D20" s="108" t="s">
        <v>214</v>
      </c>
      <c r="E20" s="109"/>
      <c r="F20" s="127">
        <v>267000</v>
      </c>
      <c r="G20" s="128"/>
      <c r="H20" s="127">
        <v>80</v>
      </c>
      <c r="I20" s="128"/>
      <c r="J20" s="127">
        <v>0</v>
      </c>
      <c r="K20" s="128"/>
      <c r="L20" s="127">
        <v>0</v>
      </c>
      <c r="M20" s="128"/>
      <c r="N20" s="127">
        <v>0</v>
      </c>
      <c r="O20" s="128"/>
      <c r="P20" s="127">
        <v>21360000</v>
      </c>
      <c r="Q20" s="128"/>
      <c r="R20" s="127">
        <v>0</v>
      </c>
      <c r="S20" s="128"/>
      <c r="T20" s="127">
        <v>21360000</v>
      </c>
    </row>
    <row r="21" spans="2:20" s="40" customFormat="1" ht="24" x14ac:dyDescent="0.6">
      <c r="B21" s="108" t="s">
        <v>184</v>
      </c>
      <c r="C21" s="109"/>
      <c r="D21" s="108" t="s">
        <v>227</v>
      </c>
      <c r="E21" s="109"/>
      <c r="F21" s="127">
        <v>53804</v>
      </c>
      <c r="G21" s="128"/>
      <c r="H21" s="127">
        <v>350</v>
      </c>
      <c r="I21" s="128"/>
      <c r="J21" s="127">
        <v>0</v>
      </c>
      <c r="K21" s="128"/>
      <c r="L21" s="127">
        <v>0</v>
      </c>
      <c r="M21" s="128"/>
      <c r="N21" s="127">
        <v>0</v>
      </c>
      <c r="O21" s="128"/>
      <c r="P21" s="127">
        <v>18831400</v>
      </c>
      <c r="Q21" s="128"/>
      <c r="R21" s="127">
        <v>2077077</v>
      </c>
      <c r="S21" s="128"/>
      <c r="T21" s="127">
        <v>16754323</v>
      </c>
    </row>
    <row r="22" spans="2:20" s="40" customFormat="1" ht="24" x14ac:dyDescent="0.6">
      <c r="B22" s="108" t="s">
        <v>13</v>
      </c>
      <c r="C22" s="109"/>
      <c r="D22" s="108" t="s">
        <v>209</v>
      </c>
      <c r="E22" s="109"/>
      <c r="F22" s="127">
        <v>612</v>
      </c>
      <c r="G22" s="128"/>
      <c r="H22" s="127">
        <v>400</v>
      </c>
      <c r="I22" s="128"/>
      <c r="J22" s="127">
        <v>0</v>
      </c>
      <c r="K22" s="128"/>
      <c r="L22" s="127">
        <v>0</v>
      </c>
      <c r="M22" s="128"/>
      <c r="N22" s="127">
        <v>0</v>
      </c>
      <c r="O22" s="128"/>
      <c r="P22" s="127">
        <v>244800</v>
      </c>
      <c r="Q22" s="128"/>
      <c r="R22" s="127">
        <v>4121</v>
      </c>
      <c r="S22" s="128"/>
      <c r="T22" s="127">
        <v>240679</v>
      </c>
    </row>
    <row r="23" spans="2:20" s="40" customFormat="1" ht="24" x14ac:dyDescent="0.6">
      <c r="B23" s="108"/>
      <c r="C23" s="109"/>
      <c r="D23" s="108"/>
      <c r="E23" s="109"/>
      <c r="F23" s="108"/>
      <c r="G23" s="109"/>
      <c r="H23" s="108"/>
      <c r="I23" s="109"/>
      <c r="J23" s="108"/>
      <c r="K23" s="109"/>
      <c r="L23" s="108"/>
      <c r="M23" s="109"/>
      <c r="N23" s="108"/>
      <c r="O23" s="109"/>
      <c r="P23" s="108"/>
      <c r="Q23" s="109"/>
      <c r="R23" s="108"/>
      <c r="S23" s="109"/>
      <c r="T23" s="108"/>
    </row>
    <row r="24" spans="2:20" ht="21.75" thickBot="1" x14ac:dyDescent="0.6">
      <c r="B24" s="171" t="s">
        <v>89</v>
      </c>
      <c r="C24" s="171"/>
      <c r="D24" s="171"/>
      <c r="E24" s="171"/>
      <c r="F24" s="171"/>
      <c r="G24" s="171"/>
      <c r="H24" s="171"/>
      <c r="I24" s="101"/>
      <c r="J24" s="100">
        <f>SUM(J9:J23)</f>
        <v>0</v>
      </c>
      <c r="K24" s="101"/>
      <c r="L24" s="100">
        <f>SUM(L9:L23)</f>
        <v>0</v>
      </c>
      <c r="M24" s="101"/>
      <c r="N24" s="100">
        <f>SUM(N9:N23)</f>
        <v>0</v>
      </c>
      <c r="O24" s="101"/>
      <c r="P24" s="100">
        <f>SUM(P9:P23)</f>
        <v>7884759500</v>
      </c>
      <c r="Q24" s="101"/>
      <c r="R24" s="100">
        <f>SUM(R9:R23)</f>
        <v>45901797</v>
      </c>
      <c r="S24" s="101"/>
      <c r="T24" s="100">
        <f>SUM(T9:T23)</f>
        <v>7838857703</v>
      </c>
    </row>
    <row r="25" spans="2:20" ht="21.75" thickTop="1" x14ac:dyDescent="0.55000000000000004"/>
    <row r="26" spans="2:20" ht="30" x14ac:dyDescent="0.75">
      <c r="J26" s="55">
        <v>11</v>
      </c>
    </row>
  </sheetData>
  <sortState xmlns:xlrd2="http://schemas.microsoft.com/office/spreadsheetml/2017/richdata2" ref="B9:T22">
    <sortCondition ref="N9:N22"/>
  </sortState>
  <mergeCells count="18"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3"/>
  <sheetViews>
    <sheetView rightToLeft="1" view="pageBreakPreview" zoomScale="60" zoomScaleNormal="70" workbookViewId="0">
      <selection activeCell="J18" sqref="J1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132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52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238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54</v>
      </c>
      <c r="E8" s="137" t="s">
        <v>54</v>
      </c>
      <c r="F8" s="137" t="s">
        <v>54</v>
      </c>
      <c r="G8" s="137" t="s">
        <v>54</v>
      </c>
      <c r="H8" s="137" t="s">
        <v>54</v>
      </c>
      <c r="I8" s="137" t="s">
        <v>54</v>
      </c>
      <c r="J8" s="137" t="s">
        <v>54</v>
      </c>
      <c r="L8" s="137" t="s">
        <v>55</v>
      </c>
      <c r="M8" s="137" t="s">
        <v>55</v>
      </c>
      <c r="N8" s="137" t="s">
        <v>55</v>
      </c>
      <c r="O8" s="137" t="s">
        <v>55</v>
      </c>
      <c r="P8" s="137" t="s">
        <v>55</v>
      </c>
      <c r="Q8" s="137" t="s">
        <v>55</v>
      </c>
      <c r="R8" s="137" t="s">
        <v>55</v>
      </c>
    </row>
    <row r="9" spans="2:28" ht="57" customHeight="1" x14ac:dyDescent="0.65">
      <c r="B9" s="136" t="s">
        <v>1</v>
      </c>
      <c r="D9" s="140" t="s">
        <v>5</v>
      </c>
      <c r="E9" s="53"/>
      <c r="F9" s="140" t="s">
        <v>69</v>
      </c>
      <c r="G9" s="53"/>
      <c r="H9" s="140" t="s">
        <v>70</v>
      </c>
      <c r="I9" s="53"/>
      <c r="J9" s="140" t="s">
        <v>71</v>
      </c>
      <c r="K9" s="39"/>
      <c r="L9" s="140" t="s">
        <v>5</v>
      </c>
      <c r="M9" s="53"/>
      <c r="N9" s="140" t="s">
        <v>69</v>
      </c>
      <c r="O9" s="53"/>
      <c r="P9" s="140" t="s">
        <v>70</v>
      </c>
      <c r="Q9" s="53"/>
      <c r="R9" s="172" t="s">
        <v>71</v>
      </c>
    </row>
    <row r="10" spans="2:28" ht="21.75" customHeight="1" x14ac:dyDescent="0.55000000000000004">
      <c r="B10" s="129" t="s">
        <v>167</v>
      </c>
      <c r="D10" s="97">
        <v>1083000</v>
      </c>
      <c r="E10" s="6"/>
      <c r="F10" s="97">
        <v>12757190377</v>
      </c>
      <c r="G10" s="6"/>
      <c r="H10" s="97">
        <v>9290679574</v>
      </c>
      <c r="I10" s="6"/>
      <c r="J10" s="97">
        <v>3466510803</v>
      </c>
      <c r="K10" s="6"/>
      <c r="L10" s="97">
        <v>1083000</v>
      </c>
      <c r="M10" s="6"/>
      <c r="N10" s="97">
        <v>12757190377</v>
      </c>
      <c r="O10" s="6"/>
      <c r="P10" s="97">
        <v>10191212384</v>
      </c>
      <c r="Q10" s="6"/>
      <c r="R10" s="97">
        <v>2565977993</v>
      </c>
    </row>
    <row r="11" spans="2:28" ht="21.75" customHeight="1" x14ac:dyDescent="0.55000000000000004">
      <c r="B11" s="30" t="s">
        <v>106</v>
      </c>
      <c r="D11" s="98">
        <v>14991</v>
      </c>
      <c r="E11" s="6"/>
      <c r="F11" s="98">
        <v>10244940997</v>
      </c>
      <c r="G11" s="6"/>
      <c r="H11" s="98">
        <v>10392575584</v>
      </c>
      <c r="I11" s="6"/>
      <c r="J11" s="98">
        <v>-147634586</v>
      </c>
      <c r="K11" s="6"/>
      <c r="L11" s="98">
        <v>14991</v>
      </c>
      <c r="M11" s="6"/>
      <c r="N11" s="98">
        <v>10244940997</v>
      </c>
      <c r="O11" s="6"/>
      <c r="P11" s="98">
        <v>9591540292</v>
      </c>
      <c r="Q11" s="6"/>
      <c r="R11" s="98">
        <v>653400705</v>
      </c>
    </row>
    <row r="12" spans="2:28" ht="21.75" customHeight="1" x14ac:dyDescent="0.55000000000000004">
      <c r="B12" s="30" t="s">
        <v>230</v>
      </c>
      <c r="D12" s="98">
        <v>181950</v>
      </c>
      <c r="E12" s="6"/>
      <c r="F12" s="98">
        <v>4874376362</v>
      </c>
      <c r="G12" s="6"/>
      <c r="H12" s="98">
        <v>4078559813</v>
      </c>
      <c r="I12" s="6"/>
      <c r="J12" s="98">
        <v>795816549</v>
      </c>
      <c r="K12" s="6"/>
      <c r="L12" s="98">
        <v>181950</v>
      </c>
      <c r="M12" s="6"/>
      <c r="N12" s="98">
        <v>4874376362</v>
      </c>
      <c r="O12" s="6"/>
      <c r="P12" s="98">
        <v>4237022008</v>
      </c>
      <c r="Q12" s="6"/>
      <c r="R12" s="98">
        <v>637354354</v>
      </c>
    </row>
    <row r="13" spans="2:28" ht="21.75" customHeight="1" x14ac:dyDescent="0.55000000000000004">
      <c r="B13" s="30" t="s">
        <v>183</v>
      </c>
      <c r="D13" s="98">
        <v>35157</v>
      </c>
      <c r="E13" s="6"/>
      <c r="F13" s="98">
        <v>868103745</v>
      </c>
      <c r="G13" s="6"/>
      <c r="H13" s="98">
        <v>693364666</v>
      </c>
      <c r="I13" s="6"/>
      <c r="J13" s="98">
        <v>174739079</v>
      </c>
      <c r="K13" s="6"/>
      <c r="L13" s="98">
        <v>35157</v>
      </c>
      <c r="M13" s="6"/>
      <c r="N13" s="98">
        <v>868103745</v>
      </c>
      <c r="O13" s="6"/>
      <c r="P13" s="98">
        <v>633384023</v>
      </c>
      <c r="Q13" s="6"/>
      <c r="R13" s="98">
        <v>234719722</v>
      </c>
    </row>
    <row r="14" spans="2:28" ht="21.75" customHeight="1" x14ac:dyDescent="0.55000000000000004">
      <c r="B14" s="30" t="s">
        <v>200</v>
      </c>
      <c r="D14" s="98">
        <v>7200</v>
      </c>
      <c r="E14" s="6"/>
      <c r="F14" s="98">
        <v>6875833529</v>
      </c>
      <c r="G14" s="6"/>
      <c r="H14" s="98">
        <v>7198695000</v>
      </c>
      <c r="I14" s="6"/>
      <c r="J14" s="98">
        <v>-322861470</v>
      </c>
      <c r="K14" s="6"/>
      <c r="L14" s="98">
        <v>7200</v>
      </c>
      <c r="M14" s="6"/>
      <c r="N14" s="98">
        <v>6875833529</v>
      </c>
      <c r="O14" s="6"/>
      <c r="P14" s="98">
        <v>6772827352</v>
      </c>
      <c r="Q14" s="6"/>
      <c r="R14" s="98">
        <v>103006177</v>
      </c>
    </row>
    <row r="15" spans="2:28" ht="21.75" customHeight="1" x14ac:dyDescent="0.55000000000000004">
      <c r="B15" s="30" t="s">
        <v>181</v>
      </c>
      <c r="D15" s="98">
        <v>36434</v>
      </c>
      <c r="E15" s="6"/>
      <c r="F15" s="98">
        <v>2053516243</v>
      </c>
      <c r="G15" s="6"/>
      <c r="H15" s="98">
        <v>1792752276</v>
      </c>
      <c r="I15" s="6"/>
      <c r="J15" s="98">
        <v>260763967</v>
      </c>
      <c r="K15" s="6"/>
      <c r="L15" s="98">
        <v>36434</v>
      </c>
      <c r="M15" s="6"/>
      <c r="N15" s="98">
        <v>2053516243</v>
      </c>
      <c r="O15" s="6"/>
      <c r="P15" s="98">
        <v>2002747543</v>
      </c>
      <c r="Q15" s="6"/>
      <c r="R15" s="98">
        <v>50768700</v>
      </c>
    </row>
    <row r="16" spans="2:28" ht="21.75" customHeight="1" x14ac:dyDescent="0.55000000000000004">
      <c r="B16" s="30" t="s">
        <v>109</v>
      </c>
      <c r="D16" s="98">
        <v>10210</v>
      </c>
      <c r="E16" s="6"/>
      <c r="F16" s="98">
        <v>6571904526</v>
      </c>
      <c r="G16" s="6"/>
      <c r="H16" s="98">
        <v>6653978047</v>
      </c>
      <c r="I16" s="6"/>
      <c r="J16" s="98">
        <v>-82073520</v>
      </c>
      <c r="K16" s="6"/>
      <c r="L16" s="98">
        <v>10210</v>
      </c>
      <c r="M16" s="6"/>
      <c r="N16" s="98">
        <v>6571904526</v>
      </c>
      <c r="O16" s="6"/>
      <c r="P16" s="98">
        <v>6525898165</v>
      </c>
      <c r="Q16" s="6"/>
      <c r="R16" s="98">
        <v>46006361</v>
      </c>
    </row>
    <row r="17" spans="2:18" ht="21.75" customHeight="1" x14ac:dyDescent="0.55000000000000004">
      <c r="B17" s="30" t="s">
        <v>191</v>
      </c>
      <c r="D17" s="98">
        <v>30600</v>
      </c>
      <c r="E17" s="6"/>
      <c r="F17" s="98">
        <v>29982564675</v>
      </c>
      <c r="G17" s="6"/>
      <c r="H17" s="98">
        <v>30594453750</v>
      </c>
      <c r="I17" s="6"/>
      <c r="J17" s="98">
        <v>-611889075</v>
      </c>
      <c r="K17" s="6"/>
      <c r="L17" s="98">
        <v>30600</v>
      </c>
      <c r="M17" s="6"/>
      <c r="N17" s="98">
        <v>29982564675</v>
      </c>
      <c r="O17" s="6"/>
      <c r="P17" s="98">
        <v>29964744000</v>
      </c>
      <c r="Q17" s="6"/>
      <c r="R17" s="98">
        <v>17820675</v>
      </c>
    </row>
    <row r="18" spans="2:18" ht="21.75" customHeight="1" x14ac:dyDescent="0.55000000000000004">
      <c r="B18" s="30" t="s">
        <v>185</v>
      </c>
      <c r="D18" s="98">
        <v>469</v>
      </c>
      <c r="E18" s="6"/>
      <c r="F18" s="98">
        <v>1798169</v>
      </c>
      <c r="G18" s="6"/>
      <c r="H18" s="98">
        <v>1530099</v>
      </c>
      <c r="I18" s="6"/>
      <c r="J18" s="98">
        <v>268070</v>
      </c>
      <c r="K18" s="6"/>
      <c r="L18" s="98">
        <v>469</v>
      </c>
      <c r="M18" s="6"/>
      <c r="N18" s="98">
        <v>1798169</v>
      </c>
      <c r="O18" s="6"/>
      <c r="P18" s="98">
        <v>1363383</v>
      </c>
      <c r="Q18" s="6"/>
      <c r="R18" s="98">
        <v>434786</v>
      </c>
    </row>
    <row r="19" spans="2:18" ht="21.75" customHeight="1" x14ac:dyDescent="0.55000000000000004">
      <c r="B19" s="30" t="s">
        <v>240</v>
      </c>
      <c r="D19" s="98">
        <v>69</v>
      </c>
      <c r="E19" s="6"/>
      <c r="F19" s="98">
        <v>693591</v>
      </c>
      <c r="G19" s="6"/>
      <c r="H19" s="98">
        <v>695219</v>
      </c>
      <c r="I19" s="6"/>
      <c r="J19" s="98">
        <v>-1627</v>
      </c>
      <c r="K19" s="6"/>
      <c r="L19" s="98">
        <v>69</v>
      </c>
      <c r="M19" s="6"/>
      <c r="N19" s="98">
        <v>693591</v>
      </c>
      <c r="O19" s="6"/>
      <c r="P19" s="98">
        <v>695219</v>
      </c>
      <c r="Q19" s="6"/>
      <c r="R19" s="98">
        <v>-1627</v>
      </c>
    </row>
    <row r="20" spans="2:18" ht="21.75" customHeight="1" x14ac:dyDescent="0.55000000000000004">
      <c r="B20" s="30" t="s">
        <v>13</v>
      </c>
      <c r="D20" s="98">
        <v>933</v>
      </c>
      <c r="E20" s="6"/>
      <c r="F20" s="98">
        <v>4171664</v>
      </c>
      <c r="G20" s="6"/>
      <c r="H20" s="98">
        <v>3971335</v>
      </c>
      <c r="I20" s="6"/>
      <c r="J20" s="98">
        <v>200329</v>
      </c>
      <c r="K20" s="6"/>
      <c r="L20" s="98">
        <v>933</v>
      </c>
      <c r="M20" s="6"/>
      <c r="N20" s="98">
        <v>4171664</v>
      </c>
      <c r="O20" s="6"/>
      <c r="P20" s="98">
        <v>5924755</v>
      </c>
      <c r="Q20" s="6"/>
      <c r="R20" s="98">
        <v>-1753090</v>
      </c>
    </row>
    <row r="21" spans="2:18" ht="21.75" customHeight="1" x14ac:dyDescent="0.55000000000000004">
      <c r="B21" s="30" t="s">
        <v>215</v>
      </c>
      <c r="D21" s="98">
        <v>60981</v>
      </c>
      <c r="E21" s="6"/>
      <c r="F21" s="98">
        <v>677104881</v>
      </c>
      <c r="G21" s="6"/>
      <c r="H21" s="98">
        <v>615274354</v>
      </c>
      <c r="I21" s="6"/>
      <c r="J21" s="98">
        <v>61830527</v>
      </c>
      <c r="K21" s="6"/>
      <c r="L21" s="98">
        <v>60981</v>
      </c>
      <c r="M21" s="6"/>
      <c r="N21" s="98">
        <v>677104881</v>
      </c>
      <c r="O21" s="6"/>
      <c r="P21" s="98">
        <v>697622640</v>
      </c>
      <c r="Q21" s="6"/>
      <c r="R21" s="98">
        <v>-20517758</v>
      </c>
    </row>
    <row r="22" spans="2:18" ht="21.75" customHeight="1" x14ac:dyDescent="0.55000000000000004">
      <c r="B22" s="30" t="s">
        <v>112</v>
      </c>
      <c r="D22" s="98">
        <v>12100</v>
      </c>
      <c r="E22" s="6"/>
      <c r="F22" s="98">
        <v>11492916531</v>
      </c>
      <c r="G22" s="6"/>
      <c r="H22" s="98">
        <v>12097806875</v>
      </c>
      <c r="I22" s="6"/>
      <c r="J22" s="98">
        <v>-604890343</v>
      </c>
      <c r="K22" s="6"/>
      <c r="L22" s="98">
        <v>12100</v>
      </c>
      <c r="M22" s="6"/>
      <c r="N22" s="98">
        <v>11492916531</v>
      </c>
      <c r="O22" s="6"/>
      <c r="P22" s="98">
        <v>11722774853</v>
      </c>
      <c r="Q22" s="6"/>
      <c r="R22" s="98">
        <v>-229858321</v>
      </c>
    </row>
    <row r="23" spans="2:18" ht="21.75" customHeight="1" x14ac:dyDescent="0.55000000000000004">
      <c r="B23" s="30" t="s">
        <v>184</v>
      </c>
      <c r="D23" s="98">
        <v>80706</v>
      </c>
      <c r="E23" s="6"/>
      <c r="F23" s="98">
        <v>753560932</v>
      </c>
      <c r="G23" s="6"/>
      <c r="H23" s="98">
        <v>755727029</v>
      </c>
      <c r="I23" s="6"/>
      <c r="J23" s="98">
        <v>-2166096</v>
      </c>
      <c r="K23" s="6"/>
      <c r="L23" s="98">
        <v>80706</v>
      </c>
      <c r="M23" s="6"/>
      <c r="N23" s="98">
        <v>753560932</v>
      </c>
      <c r="O23" s="6"/>
      <c r="P23" s="98">
        <v>993552784</v>
      </c>
      <c r="Q23" s="6"/>
      <c r="R23" s="98">
        <v>-239991851</v>
      </c>
    </row>
    <row r="24" spans="2:18" ht="21.75" customHeight="1" x14ac:dyDescent="0.55000000000000004">
      <c r="B24" s="30" t="s">
        <v>232</v>
      </c>
      <c r="D24" s="98">
        <v>400000</v>
      </c>
      <c r="E24" s="6"/>
      <c r="F24" s="98">
        <v>9598546800</v>
      </c>
      <c r="G24" s="6"/>
      <c r="H24" s="98">
        <v>9169117200</v>
      </c>
      <c r="I24" s="6"/>
      <c r="J24" s="98">
        <v>429429600</v>
      </c>
      <c r="K24" s="6"/>
      <c r="L24" s="98">
        <v>400000</v>
      </c>
      <c r="M24" s="6"/>
      <c r="N24" s="98">
        <v>9598546800</v>
      </c>
      <c r="O24" s="6"/>
      <c r="P24" s="98">
        <v>9843926660</v>
      </c>
      <c r="Q24" s="6"/>
      <c r="R24" s="98">
        <v>-245379860</v>
      </c>
    </row>
    <row r="25" spans="2:18" ht="21.75" customHeight="1" x14ac:dyDescent="0.55000000000000004">
      <c r="B25" s="30" t="s">
        <v>18</v>
      </c>
      <c r="D25" s="98">
        <v>235700</v>
      </c>
      <c r="E25" s="6"/>
      <c r="F25" s="98">
        <v>6401010022</v>
      </c>
      <c r="G25" s="6"/>
      <c r="H25" s="98">
        <v>5810580108</v>
      </c>
      <c r="I25" s="6"/>
      <c r="J25" s="98">
        <v>590429914</v>
      </c>
      <c r="K25" s="6"/>
      <c r="L25" s="98">
        <v>235700</v>
      </c>
      <c r="M25" s="6"/>
      <c r="N25" s="98">
        <v>6401010022</v>
      </c>
      <c r="O25" s="6"/>
      <c r="P25" s="98">
        <v>6712625810</v>
      </c>
      <c r="Q25" s="6"/>
      <c r="R25" s="98">
        <v>-311615787</v>
      </c>
    </row>
    <row r="26" spans="2:18" ht="21.75" customHeight="1" x14ac:dyDescent="0.55000000000000004">
      <c r="B26" s="30" t="s">
        <v>231</v>
      </c>
      <c r="D26" s="98">
        <v>520000</v>
      </c>
      <c r="E26" s="6"/>
      <c r="F26" s="98">
        <v>4621139640</v>
      </c>
      <c r="G26" s="6"/>
      <c r="H26" s="98">
        <v>4683168360</v>
      </c>
      <c r="I26" s="6"/>
      <c r="J26" s="98">
        <v>-62028720</v>
      </c>
      <c r="K26" s="6"/>
      <c r="L26" s="98">
        <v>520000</v>
      </c>
      <c r="M26" s="6"/>
      <c r="N26" s="98">
        <v>4621139640</v>
      </c>
      <c r="O26" s="6"/>
      <c r="P26" s="98">
        <v>4979116299</v>
      </c>
      <c r="Q26" s="6"/>
      <c r="R26" s="98">
        <v>-357976659</v>
      </c>
    </row>
    <row r="27" spans="2:18" ht="21.75" customHeight="1" x14ac:dyDescent="0.55000000000000004">
      <c r="B27" s="30" t="s">
        <v>187</v>
      </c>
      <c r="D27" s="98">
        <v>47500</v>
      </c>
      <c r="E27" s="6"/>
      <c r="F27" s="98">
        <v>44879364140</v>
      </c>
      <c r="G27" s="6"/>
      <c r="H27" s="98">
        <v>46874002546</v>
      </c>
      <c r="I27" s="6"/>
      <c r="J27" s="98">
        <v>-1994638405</v>
      </c>
      <c r="K27" s="6"/>
      <c r="L27" s="98">
        <v>47500</v>
      </c>
      <c r="M27" s="6"/>
      <c r="N27" s="98">
        <v>44879364140</v>
      </c>
      <c r="O27" s="6"/>
      <c r="P27" s="98">
        <v>45255000000</v>
      </c>
      <c r="Q27" s="6"/>
      <c r="R27" s="98">
        <v>-375635859</v>
      </c>
    </row>
    <row r="28" spans="2:18" ht="21.75" customHeight="1" x14ac:dyDescent="0.55000000000000004">
      <c r="B28" s="30" t="s">
        <v>182</v>
      </c>
      <c r="D28" s="98">
        <v>648889</v>
      </c>
      <c r="E28" s="6"/>
      <c r="F28" s="98">
        <v>4508746492</v>
      </c>
      <c r="G28" s="6"/>
      <c r="H28" s="98">
        <v>3824371666</v>
      </c>
      <c r="I28" s="6"/>
      <c r="J28" s="98">
        <v>684374826</v>
      </c>
      <c r="K28" s="6"/>
      <c r="L28" s="98">
        <v>648889</v>
      </c>
      <c r="M28" s="6"/>
      <c r="N28" s="98">
        <v>4508746492</v>
      </c>
      <c r="O28" s="6"/>
      <c r="P28" s="98">
        <v>4964039034</v>
      </c>
      <c r="Q28" s="6"/>
      <c r="R28" s="98">
        <v>-455292541</v>
      </c>
    </row>
    <row r="29" spans="2:18" ht="21.75" customHeight="1" x14ac:dyDescent="0.55000000000000004">
      <c r="B29" s="30" t="s">
        <v>186</v>
      </c>
      <c r="D29" s="98">
        <v>106000</v>
      </c>
      <c r="E29" s="6"/>
      <c r="F29" s="98">
        <v>6292654596</v>
      </c>
      <c r="G29" s="6"/>
      <c r="H29" s="98">
        <v>6197822226</v>
      </c>
      <c r="I29" s="6"/>
      <c r="J29" s="98">
        <v>94832370</v>
      </c>
      <c r="K29" s="6"/>
      <c r="L29" s="98">
        <v>106000</v>
      </c>
      <c r="M29" s="6"/>
      <c r="N29" s="98">
        <v>6292654596</v>
      </c>
      <c r="O29" s="6"/>
      <c r="P29" s="98">
        <v>7055541458</v>
      </c>
      <c r="Q29" s="6"/>
      <c r="R29" s="98">
        <v>-762886862</v>
      </c>
    </row>
    <row r="30" spans="2:18" ht="21.75" customHeight="1" x14ac:dyDescent="0.55000000000000004"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6"/>
      <c r="R30" s="98"/>
    </row>
    <row r="31" spans="2:18" ht="21.75" thickBot="1" x14ac:dyDescent="0.6">
      <c r="B31" s="47" t="s">
        <v>89</v>
      </c>
      <c r="D31" s="99">
        <f>SUM(D10:D29)</f>
        <v>3512889</v>
      </c>
      <c r="E31" s="6"/>
      <c r="F31" s="99">
        <f>SUM(F10:F29)</f>
        <v>163460137912</v>
      </c>
      <c r="G31" s="6"/>
      <c r="H31" s="99">
        <f>SUM(H10:H29)</f>
        <v>160729125727</v>
      </c>
      <c r="I31" s="6"/>
      <c r="J31" s="99">
        <f>SUM(J10:J29)</f>
        <v>2731012192</v>
      </c>
      <c r="K31" s="6"/>
      <c r="L31" s="99">
        <f>SUM(L10:L29)</f>
        <v>3512889</v>
      </c>
      <c r="M31" s="6"/>
      <c r="N31" s="99">
        <f>SUM(N10:N29)</f>
        <v>163460137912</v>
      </c>
      <c r="O31" s="6"/>
      <c r="P31" s="99">
        <f>SUM(P10:P29)</f>
        <v>162151558662</v>
      </c>
      <c r="Q31" s="6"/>
      <c r="R31" s="99">
        <f>SUM(R10:R29)</f>
        <v>1308579258</v>
      </c>
    </row>
    <row r="32" spans="2:18" ht="21.75" thickTop="1" x14ac:dyDescent="0.55000000000000004"/>
    <row r="33" spans="10:10" ht="30" x14ac:dyDescent="0.75">
      <c r="J33" s="60">
        <v>12</v>
      </c>
    </row>
  </sheetData>
  <sortState xmlns:xlrd2="http://schemas.microsoft.com/office/spreadsheetml/2017/richdata2" ref="B10:R29">
    <sortCondition descending="1" ref="R10:R2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2"/>
  <sheetViews>
    <sheetView rightToLeft="1" view="pageBreakPreview" topLeftCell="A7" zoomScale="60" zoomScaleNormal="70" workbookViewId="0">
      <selection activeCell="H27" sqref="H2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35" t="s">
        <v>54</v>
      </c>
      <c r="E8" s="135" t="s">
        <v>54</v>
      </c>
      <c r="F8" s="135" t="s">
        <v>54</v>
      </c>
      <c r="G8" s="135" t="s">
        <v>54</v>
      </c>
      <c r="H8" s="135" t="s">
        <v>54</v>
      </c>
      <c r="I8" s="135" t="s">
        <v>54</v>
      </c>
      <c r="J8" s="135" t="s">
        <v>54</v>
      </c>
      <c r="L8" s="135" t="s">
        <v>55</v>
      </c>
      <c r="M8" s="135" t="s">
        <v>55</v>
      </c>
      <c r="N8" s="135" t="s">
        <v>55</v>
      </c>
      <c r="O8" s="135" t="s">
        <v>55</v>
      </c>
      <c r="P8" s="135" t="s">
        <v>55</v>
      </c>
      <c r="Q8" s="135" t="s">
        <v>55</v>
      </c>
      <c r="R8" s="135" t="s">
        <v>55</v>
      </c>
    </row>
    <row r="9" spans="2:28" s="4" customFormat="1" ht="63" customHeight="1" x14ac:dyDescent="0.55000000000000004">
      <c r="B9" s="161" t="s">
        <v>1</v>
      </c>
      <c r="D9" s="138" t="s">
        <v>5</v>
      </c>
      <c r="E9" s="45"/>
      <c r="F9" s="138" t="s">
        <v>69</v>
      </c>
      <c r="G9" s="45"/>
      <c r="H9" s="138" t="s">
        <v>70</v>
      </c>
      <c r="I9" s="45"/>
      <c r="J9" s="138" t="s">
        <v>72</v>
      </c>
      <c r="L9" s="138" t="s">
        <v>5</v>
      </c>
      <c r="M9" s="45"/>
      <c r="N9" s="138" t="s">
        <v>69</v>
      </c>
      <c r="O9" s="45"/>
      <c r="P9" s="138" t="s">
        <v>70</v>
      </c>
      <c r="Q9" s="45"/>
      <c r="R9" s="138" t="s">
        <v>72</v>
      </c>
    </row>
    <row r="10" spans="2:28" x14ac:dyDescent="0.55000000000000004">
      <c r="B10" s="41" t="s">
        <v>163</v>
      </c>
      <c r="D10" s="9">
        <v>0</v>
      </c>
      <c r="F10" s="9">
        <v>0</v>
      </c>
      <c r="H10" s="9">
        <v>0</v>
      </c>
      <c r="J10" s="9">
        <v>0</v>
      </c>
      <c r="L10" s="9">
        <v>168973</v>
      </c>
      <c r="N10" s="9">
        <v>15645971189</v>
      </c>
      <c r="P10" s="9">
        <v>11502421977</v>
      </c>
      <c r="R10" s="9">
        <v>4143549212</v>
      </c>
    </row>
    <row r="11" spans="2:28" x14ac:dyDescent="0.55000000000000004">
      <c r="B11" s="2" t="s">
        <v>15</v>
      </c>
      <c r="D11" s="3">
        <v>0</v>
      </c>
      <c r="F11" s="3">
        <v>0</v>
      </c>
      <c r="H11" s="3">
        <v>0</v>
      </c>
      <c r="J11" s="3">
        <v>0</v>
      </c>
      <c r="L11" s="3">
        <v>366000</v>
      </c>
      <c r="N11" s="3">
        <v>12769567794</v>
      </c>
      <c r="P11" s="3">
        <v>9837754992</v>
      </c>
      <c r="R11" s="3">
        <v>2931812802</v>
      </c>
    </row>
    <row r="12" spans="2:28" x14ac:dyDescent="0.55000000000000004">
      <c r="B12" s="2" t="s">
        <v>108</v>
      </c>
      <c r="D12" s="3">
        <v>0</v>
      </c>
      <c r="F12" s="3">
        <v>0</v>
      </c>
      <c r="H12" s="3">
        <v>0</v>
      </c>
      <c r="J12" s="3">
        <v>0</v>
      </c>
      <c r="L12" s="3">
        <v>78949</v>
      </c>
      <c r="N12" s="3">
        <v>52021819670</v>
      </c>
      <c r="P12" s="3">
        <v>50036250177</v>
      </c>
      <c r="R12" s="3">
        <v>1985569493</v>
      </c>
    </row>
    <row r="13" spans="2:28" x14ac:dyDescent="0.55000000000000004">
      <c r="B13" s="2" t="s">
        <v>109</v>
      </c>
      <c r="D13" s="3">
        <v>0</v>
      </c>
      <c r="F13" s="3">
        <v>0</v>
      </c>
      <c r="H13" s="3">
        <v>0</v>
      </c>
      <c r="J13" s="3">
        <v>0</v>
      </c>
      <c r="L13" s="3">
        <v>153067</v>
      </c>
      <c r="N13" s="3">
        <v>95905442995</v>
      </c>
      <c r="P13" s="3">
        <v>94150150330</v>
      </c>
      <c r="R13" s="3">
        <v>1755292665</v>
      </c>
    </row>
    <row r="14" spans="2:28" x14ac:dyDescent="0.55000000000000004">
      <c r="B14" s="2" t="s">
        <v>16</v>
      </c>
      <c r="D14" s="3">
        <v>0</v>
      </c>
      <c r="F14" s="3">
        <v>0</v>
      </c>
      <c r="H14" s="3">
        <v>0</v>
      </c>
      <c r="J14" s="3">
        <v>0</v>
      </c>
      <c r="L14" s="3">
        <v>459000</v>
      </c>
      <c r="N14" s="3">
        <v>8581267402</v>
      </c>
      <c r="P14" s="3">
        <v>7332242026</v>
      </c>
      <c r="R14" s="3">
        <v>1249025376</v>
      </c>
    </row>
    <row r="15" spans="2:28" x14ac:dyDescent="0.55000000000000004">
      <c r="B15" s="2" t="s">
        <v>133</v>
      </c>
      <c r="D15" s="3">
        <v>0</v>
      </c>
      <c r="F15" s="3">
        <v>0</v>
      </c>
      <c r="H15" s="3">
        <v>0</v>
      </c>
      <c r="J15" s="3">
        <v>0</v>
      </c>
      <c r="L15" s="3">
        <v>22650</v>
      </c>
      <c r="N15" s="3">
        <v>14160677425</v>
      </c>
      <c r="P15" s="3">
        <v>13309658477</v>
      </c>
      <c r="R15" s="3">
        <v>851018948</v>
      </c>
    </row>
    <row r="16" spans="2:28" x14ac:dyDescent="0.55000000000000004">
      <c r="B16" s="2" t="s">
        <v>199</v>
      </c>
      <c r="D16" s="3">
        <v>0</v>
      </c>
      <c r="F16" s="3">
        <v>0</v>
      </c>
      <c r="H16" s="3">
        <v>0</v>
      </c>
      <c r="J16" s="3">
        <v>0</v>
      </c>
      <c r="L16" s="3">
        <v>443220</v>
      </c>
      <c r="N16" s="3">
        <v>6743156453</v>
      </c>
      <c r="P16" s="3">
        <v>5986350166</v>
      </c>
      <c r="R16" s="3">
        <v>756806287</v>
      </c>
    </row>
    <row r="17" spans="2:18" x14ac:dyDescent="0.55000000000000004">
      <c r="B17" s="2" t="s">
        <v>105</v>
      </c>
      <c r="D17" s="3">
        <v>0</v>
      </c>
      <c r="F17" s="3">
        <v>0</v>
      </c>
      <c r="H17" s="3">
        <v>0</v>
      </c>
      <c r="J17" s="3">
        <v>0</v>
      </c>
      <c r="L17" s="3">
        <v>44107</v>
      </c>
      <c r="N17" s="3">
        <v>27204567681</v>
      </c>
      <c r="P17" s="3">
        <v>26608795259</v>
      </c>
      <c r="R17" s="3">
        <v>595772422</v>
      </c>
    </row>
    <row r="18" spans="2:18" x14ac:dyDescent="0.55000000000000004">
      <c r="B18" s="2" t="s">
        <v>166</v>
      </c>
      <c r="D18" s="3">
        <v>0</v>
      </c>
      <c r="F18" s="3">
        <v>0</v>
      </c>
      <c r="H18" s="3">
        <v>0</v>
      </c>
      <c r="J18" s="3">
        <v>0</v>
      </c>
      <c r="L18" s="3">
        <v>50100</v>
      </c>
      <c r="N18" s="3">
        <v>32037801867</v>
      </c>
      <c r="P18" s="3">
        <v>31445084786</v>
      </c>
      <c r="R18" s="3">
        <v>592717081</v>
      </c>
    </row>
    <row r="19" spans="2:18" x14ac:dyDescent="0.55000000000000004">
      <c r="B19" s="2" t="s">
        <v>14</v>
      </c>
      <c r="D19" s="3">
        <v>0</v>
      </c>
      <c r="F19" s="3">
        <v>0</v>
      </c>
      <c r="H19" s="3">
        <v>0</v>
      </c>
      <c r="J19" s="3">
        <v>0</v>
      </c>
      <c r="L19" s="3">
        <v>558500</v>
      </c>
      <c r="N19" s="3">
        <v>7098276364</v>
      </c>
      <c r="P19" s="3">
        <v>6575195077</v>
      </c>
      <c r="R19" s="3">
        <v>523081287</v>
      </c>
    </row>
    <row r="20" spans="2:18" x14ac:dyDescent="0.55000000000000004">
      <c r="B20" s="2" t="s">
        <v>170</v>
      </c>
      <c r="D20" s="3">
        <v>0</v>
      </c>
      <c r="F20" s="3">
        <v>0</v>
      </c>
      <c r="H20" s="3">
        <v>0</v>
      </c>
      <c r="J20" s="3">
        <v>0</v>
      </c>
      <c r="L20" s="3">
        <v>26500</v>
      </c>
      <c r="N20" s="3">
        <v>26500000000</v>
      </c>
      <c r="P20" s="3">
        <v>26135566211</v>
      </c>
      <c r="R20" s="3">
        <v>364433789</v>
      </c>
    </row>
    <row r="21" spans="2:18" x14ac:dyDescent="0.55000000000000004">
      <c r="B21" s="2" t="s">
        <v>164</v>
      </c>
      <c r="D21" s="3">
        <v>0</v>
      </c>
      <c r="F21" s="3">
        <v>0</v>
      </c>
      <c r="H21" s="3">
        <v>0</v>
      </c>
      <c r="J21" s="3">
        <v>0</v>
      </c>
      <c r="L21" s="3">
        <v>57113</v>
      </c>
      <c r="N21" s="3">
        <v>33558500003</v>
      </c>
      <c r="P21" s="3">
        <v>33219589457</v>
      </c>
      <c r="R21" s="3">
        <v>338910546</v>
      </c>
    </row>
    <row r="22" spans="2:18" x14ac:dyDescent="0.55000000000000004">
      <c r="B22" s="2" t="s">
        <v>165</v>
      </c>
      <c r="D22" s="3">
        <v>0</v>
      </c>
      <c r="F22" s="3">
        <v>0</v>
      </c>
      <c r="H22" s="3">
        <v>0</v>
      </c>
      <c r="J22" s="3">
        <v>0</v>
      </c>
      <c r="L22" s="3">
        <v>30204</v>
      </c>
      <c r="N22" s="3">
        <v>30203994182</v>
      </c>
      <c r="P22" s="3">
        <v>29965633036</v>
      </c>
      <c r="R22" s="3">
        <v>238361146</v>
      </c>
    </row>
    <row r="23" spans="2:18" x14ac:dyDescent="0.55000000000000004">
      <c r="B23" s="2" t="s">
        <v>73</v>
      </c>
      <c r="D23" s="3">
        <v>0</v>
      </c>
      <c r="F23" s="3">
        <v>0</v>
      </c>
      <c r="H23" s="3">
        <v>0</v>
      </c>
      <c r="J23" s="3">
        <v>0</v>
      </c>
      <c r="L23" s="3">
        <v>43000</v>
      </c>
      <c r="N23" s="3">
        <v>1621977684</v>
      </c>
      <c r="P23" s="3">
        <v>1389184875</v>
      </c>
      <c r="R23" s="3">
        <v>232792809</v>
      </c>
    </row>
    <row r="24" spans="2:18" x14ac:dyDescent="0.55000000000000004">
      <c r="B24" s="2" t="s">
        <v>111</v>
      </c>
      <c r="D24" s="3">
        <v>0</v>
      </c>
      <c r="F24" s="3">
        <v>0</v>
      </c>
      <c r="H24" s="3">
        <v>0</v>
      </c>
      <c r="J24" s="3">
        <v>0</v>
      </c>
      <c r="L24" s="3">
        <v>16361</v>
      </c>
      <c r="N24" s="3">
        <v>9659583212</v>
      </c>
      <c r="P24" s="3">
        <v>9465482847</v>
      </c>
      <c r="R24" s="3">
        <v>194100365</v>
      </c>
    </row>
    <row r="25" spans="2:18" x14ac:dyDescent="0.55000000000000004">
      <c r="B25" s="2" t="s">
        <v>169</v>
      </c>
      <c r="D25" s="3">
        <v>0</v>
      </c>
      <c r="F25" s="3">
        <v>0</v>
      </c>
      <c r="H25" s="3">
        <v>0</v>
      </c>
      <c r="J25" s="3">
        <v>0</v>
      </c>
      <c r="L25" s="3">
        <v>31200</v>
      </c>
      <c r="N25" s="3">
        <v>31050382108</v>
      </c>
      <c r="P25" s="3">
        <v>30921958583</v>
      </c>
      <c r="R25" s="3">
        <v>128423525</v>
      </c>
    </row>
    <row r="26" spans="2:18" x14ac:dyDescent="0.55000000000000004">
      <c r="B26" s="2" t="s">
        <v>171</v>
      </c>
      <c r="D26" s="3">
        <v>0</v>
      </c>
      <c r="F26" s="3">
        <v>0</v>
      </c>
      <c r="H26" s="3">
        <v>0</v>
      </c>
      <c r="J26" s="3">
        <v>0</v>
      </c>
      <c r="L26" s="3">
        <v>800</v>
      </c>
      <c r="N26" s="3">
        <v>798302181</v>
      </c>
      <c r="P26" s="3">
        <v>787708742</v>
      </c>
      <c r="R26" s="3">
        <v>10593439</v>
      </c>
    </row>
    <row r="27" spans="2:18" x14ac:dyDescent="0.55000000000000004">
      <c r="B27" s="2" t="s">
        <v>106</v>
      </c>
      <c r="D27" s="3">
        <v>0</v>
      </c>
      <c r="F27" s="3">
        <v>0</v>
      </c>
      <c r="H27" s="3">
        <v>0</v>
      </c>
      <c r="J27" s="3">
        <v>0</v>
      </c>
      <c r="L27" s="3">
        <v>950</v>
      </c>
      <c r="N27" s="3">
        <v>601146024</v>
      </c>
      <c r="P27" s="3">
        <v>590988090</v>
      </c>
      <c r="R27" s="3">
        <v>10157934</v>
      </c>
    </row>
    <row r="28" spans="2:18" x14ac:dyDescent="0.55000000000000004">
      <c r="B28" s="2" t="s">
        <v>168</v>
      </c>
      <c r="D28" s="3">
        <v>0</v>
      </c>
      <c r="F28" s="3">
        <v>0</v>
      </c>
      <c r="H28" s="3">
        <v>0</v>
      </c>
      <c r="J28" s="3">
        <v>0</v>
      </c>
      <c r="L28" s="3">
        <v>3000</v>
      </c>
      <c r="N28" s="3">
        <v>2880677783</v>
      </c>
      <c r="P28" s="3">
        <v>2872570558</v>
      </c>
      <c r="R28" s="3">
        <v>8107225</v>
      </c>
    </row>
    <row r="29" spans="2:18" x14ac:dyDescent="0.55000000000000004">
      <c r="B29" s="2" t="s">
        <v>190</v>
      </c>
      <c r="D29" s="3">
        <v>0</v>
      </c>
      <c r="F29" s="3">
        <v>0</v>
      </c>
      <c r="H29" s="3">
        <v>0</v>
      </c>
      <c r="J29" s="3">
        <v>0</v>
      </c>
      <c r="L29" s="3">
        <v>600</v>
      </c>
      <c r="N29" s="3">
        <v>572098290</v>
      </c>
      <c r="P29" s="3">
        <v>568609036</v>
      </c>
      <c r="R29" s="3">
        <v>3489254</v>
      </c>
    </row>
    <row r="30" spans="2:18" x14ac:dyDescent="0.55000000000000004">
      <c r="B30" s="2" t="s">
        <v>216</v>
      </c>
      <c r="D30" s="3">
        <v>0</v>
      </c>
      <c r="F30" s="3">
        <v>0</v>
      </c>
      <c r="H30" s="3">
        <v>0</v>
      </c>
      <c r="J30" s="3">
        <v>0</v>
      </c>
      <c r="L30" s="3">
        <v>5000</v>
      </c>
      <c r="N30" s="3">
        <v>2977460238</v>
      </c>
      <c r="P30" s="3">
        <v>2976139322</v>
      </c>
      <c r="R30" s="3">
        <v>1320916</v>
      </c>
    </row>
    <row r="31" spans="2:18" x14ac:dyDescent="0.55000000000000004">
      <c r="B31" s="2" t="s">
        <v>172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2819988786</v>
      </c>
      <c r="P31" s="3">
        <v>2821011214</v>
      </c>
      <c r="R31" s="3">
        <v>-1022428</v>
      </c>
    </row>
    <row r="32" spans="2:18" x14ac:dyDescent="0.55000000000000004">
      <c r="B32" s="2" t="s">
        <v>13</v>
      </c>
      <c r="D32" s="3">
        <v>0</v>
      </c>
      <c r="F32" s="3">
        <v>0</v>
      </c>
      <c r="H32" s="3">
        <v>0</v>
      </c>
      <c r="J32" s="3">
        <v>0</v>
      </c>
      <c r="L32" s="3">
        <v>20000</v>
      </c>
      <c r="N32" s="3">
        <v>232806515</v>
      </c>
      <c r="P32" s="3">
        <v>238174378</v>
      </c>
      <c r="R32" s="3">
        <v>-5367863</v>
      </c>
    </row>
    <row r="33" spans="2:18" x14ac:dyDescent="0.55000000000000004">
      <c r="B33" s="2" t="s">
        <v>193</v>
      </c>
      <c r="D33" s="3">
        <v>0</v>
      </c>
      <c r="F33" s="3">
        <v>0</v>
      </c>
      <c r="H33" s="3">
        <v>0</v>
      </c>
      <c r="J33" s="3">
        <v>0</v>
      </c>
      <c r="L33" s="3">
        <v>25000</v>
      </c>
      <c r="N33" s="3">
        <v>23732947625</v>
      </c>
      <c r="P33" s="3">
        <v>23754304687</v>
      </c>
      <c r="R33" s="3">
        <v>-21357062</v>
      </c>
    </row>
    <row r="34" spans="2:18" x14ac:dyDescent="0.55000000000000004">
      <c r="B34" s="2" t="s">
        <v>183</v>
      </c>
      <c r="D34" s="3">
        <v>0</v>
      </c>
      <c r="F34" s="3">
        <v>0</v>
      </c>
      <c r="H34" s="3">
        <v>0</v>
      </c>
      <c r="J34" s="3">
        <v>0</v>
      </c>
      <c r="L34" s="3">
        <v>297843</v>
      </c>
      <c r="N34" s="3">
        <v>5062051459</v>
      </c>
      <c r="P34" s="3">
        <v>5365901469</v>
      </c>
      <c r="R34" s="3">
        <v>-303850010</v>
      </c>
    </row>
    <row r="35" spans="2:18" x14ac:dyDescent="0.55000000000000004">
      <c r="B35" s="2" t="s">
        <v>112</v>
      </c>
      <c r="D35" s="3">
        <v>0</v>
      </c>
      <c r="F35" s="3">
        <v>0</v>
      </c>
      <c r="H35" s="3">
        <v>0</v>
      </c>
      <c r="J35" s="3">
        <v>0</v>
      </c>
      <c r="L35" s="3">
        <v>95900</v>
      </c>
      <c r="N35" s="3">
        <v>92432307621</v>
      </c>
      <c r="P35" s="3">
        <v>92910256972</v>
      </c>
      <c r="R35" s="3">
        <v>-477949351</v>
      </c>
    </row>
    <row r="36" spans="2:18" x14ac:dyDescent="0.55000000000000004">
      <c r="B36" s="2" t="s">
        <v>180</v>
      </c>
      <c r="D36" s="3">
        <v>0</v>
      </c>
      <c r="F36" s="3">
        <v>0</v>
      </c>
      <c r="H36" s="3">
        <v>0</v>
      </c>
      <c r="J36" s="3">
        <v>0</v>
      </c>
      <c r="L36" s="3">
        <v>327366</v>
      </c>
      <c r="N36" s="3">
        <v>6504074496</v>
      </c>
      <c r="P36" s="3">
        <v>7041386785</v>
      </c>
      <c r="R36" s="3">
        <v>-537312289</v>
      </c>
    </row>
    <row r="37" spans="2:18" x14ac:dyDescent="0.55000000000000004">
      <c r="B37" s="2" t="s">
        <v>181</v>
      </c>
      <c r="D37" s="3">
        <v>0</v>
      </c>
      <c r="F37" s="3">
        <v>0</v>
      </c>
      <c r="H37" s="3">
        <v>0</v>
      </c>
      <c r="J37" s="3">
        <v>0</v>
      </c>
      <c r="L37" s="3">
        <v>71566</v>
      </c>
      <c r="N37" s="3">
        <v>3192063912</v>
      </c>
      <c r="P37" s="3">
        <v>3933925201</v>
      </c>
      <c r="R37" s="3">
        <v>-741861289</v>
      </c>
    </row>
    <row r="38" spans="2:18" x14ac:dyDescent="0.55000000000000004">
      <c r="B38" s="2" t="s">
        <v>17</v>
      </c>
      <c r="D38" s="3">
        <v>0</v>
      </c>
      <c r="F38" s="3">
        <v>0</v>
      </c>
      <c r="H38" s="3">
        <v>0</v>
      </c>
      <c r="J38" s="3">
        <v>0</v>
      </c>
      <c r="L38" s="3">
        <v>1856409</v>
      </c>
      <c r="N38" s="3">
        <v>7971969779</v>
      </c>
      <c r="P38" s="3">
        <v>11160688681</v>
      </c>
      <c r="R38" s="3">
        <v>-3188718902</v>
      </c>
    </row>
    <row r="39" spans="2:18" x14ac:dyDescent="0.55000000000000004">
      <c r="D39" s="3"/>
      <c r="F39" s="3"/>
      <c r="H39" s="3"/>
      <c r="J39" s="3"/>
      <c r="L39" s="3"/>
      <c r="N39" s="3"/>
      <c r="P39" s="3"/>
      <c r="R39" s="3"/>
    </row>
    <row r="40" spans="2:18" ht="21.75" thickBot="1" x14ac:dyDescent="0.6">
      <c r="B40" s="32" t="s">
        <v>89</v>
      </c>
      <c r="D40" s="10">
        <f t="shared" ref="D40:R40" si="0">SUM(D10:D38)</f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5258378</v>
      </c>
      <c r="M40" s="10">
        <f t="shared" si="0"/>
        <v>0</v>
      </c>
      <c r="N40" s="10">
        <f t="shared" si="0"/>
        <v>554540880738</v>
      </c>
      <c r="O40" s="10">
        <f t="shared" si="0"/>
        <v>0</v>
      </c>
      <c r="P40" s="10">
        <f t="shared" si="0"/>
        <v>542902983411</v>
      </c>
      <c r="Q40" s="10">
        <f t="shared" si="0"/>
        <v>0</v>
      </c>
      <c r="R40" s="10">
        <f t="shared" si="0"/>
        <v>11637897327</v>
      </c>
    </row>
    <row r="41" spans="2:18" ht="21.75" thickTop="1" x14ac:dyDescent="0.55000000000000004"/>
    <row r="42" spans="2:18" ht="26.25" x14ac:dyDescent="0.65">
      <c r="J42" s="27">
        <v>13</v>
      </c>
    </row>
  </sheetData>
  <sortState xmlns:xlrd2="http://schemas.microsoft.com/office/spreadsheetml/2017/richdata2" ref="B10:R38">
    <sortCondition descending="1" ref="R10:R3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3"/>
  <sheetViews>
    <sheetView rightToLeft="1" view="pageBreakPreview" zoomScale="60" zoomScaleNormal="100" workbookViewId="0">
      <selection activeCell="N24" sqref="N2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56</v>
      </c>
      <c r="D7" s="137" t="s">
        <v>54</v>
      </c>
      <c r="E7" s="137" t="s">
        <v>54</v>
      </c>
      <c r="F7" s="137" t="s">
        <v>54</v>
      </c>
      <c r="G7" s="137" t="s">
        <v>54</v>
      </c>
      <c r="H7" s="137" t="s">
        <v>54</v>
      </c>
      <c r="I7" s="137" t="s">
        <v>54</v>
      </c>
      <c r="J7" s="137" t="s">
        <v>54</v>
      </c>
      <c r="L7" s="137" t="s">
        <v>55</v>
      </c>
      <c r="M7" s="137" t="s">
        <v>55</v>
      </c>
      <c r="N7" s="137" t="s">
        <v>55</v>
      </c>
      <c r="O7" s="137" t="s">
        <v>55</v>
      </c>
      <c r="P7" s="137" t="s">
        <v>55</v>
      </c>
      <c r="Q7" s="137" t="s">
        <v>55</v>
      </c>
      <c r="R7" s="137" t="s">
        <v>55</v>
      </c>
    </row>
    <row r="8" spans="2:28" s="51" customFormat="1" ht="48" customHeight="1" x14ac:dyDescent="0.75">
      <c r="B8" s="136" t="s">
        <v>56</v>
      </c>
      <c r="D8" s="174" t="s">
        <v>78</v>
      </c>
      <c r="E8" s="52"/>
      <c r="F8" s="174" t="s">
        <v>75</v>
      </c>
      <c r="G8" s="52"/>
      <c r="H8" s="174" t="s">
        <v>76</v>
      </c>
      <c r="I8" s="52"/>
      <c r="J8" s="174" t="s">
        <v>79</v>
      </c>
      <c r="L8" s="174" t="s">
        <v>78</v>
      </c>
      <c r="M8" s="52"/>
      <c r="N8" s="174" t="s">
        <v>75</v>
      </c>
      <c r="O8" s="52"/>
      <c r="P8" s="174" t="s">
        <v>76</v>
      </c>
      <c r="Q8" s="52"/>
      <c r="R8" s="174" t="s">
        <v>79</v>
      </c>
    </row>
    <row r="9" spans="2:28" ht="21.75" x14ac:dyDescent="0.6">
      <c r="B9" s="45" t="s">
        <v>112</v>
      </c>
      <c r="C9" s="4"/>
      <c r="D9" s="97">
        <v>177313069</v>
      </c>
      <c r="E9" s="6"/>
      <c r="F9" s="97">
        <v>-604890343</v>
      </c>
      <c r="G9" s="6"/>
      <c r="H9" s="97">
        <v>0</v>
      </c>
      <c r="I9" s="6"/>
      <c r="J9" s="97">
        <v>-427577274</v>
      </c>
      <c r="K9" s="6"/>
      <c r="L9" s="97">
        <v>11413694757</v>
      </c>
      <c r="M9" s="6"/>
      <c r="N9" s="97">
        <v>-229858321</v>
      </c>
      <c r="O9" s="6"/>
      <c r="P9" s="97">
        <v>-477949351</v>
      </c>
      <c r="Q9" s="4"/>
      <c r="R9" s="97">
        <v>10705887085</v>
      </c>
    </row>
    <row r="10" spans="2:28" ht="21.75" x14ac:dyDescent="0.6">
      <c r="B10" s="4" t="s">
        <v>187</v>
      </c>
      <c r="C10" s="4"/>
      <c r="D10" s="98">
        <v>652616908</v>
      </c>
      <c r="E10" s="6"/>
      <c r="F10" s="98">
        <v>-1994638405</v>
      </c>
      <c r="G10" s="6"/>
      <c r="H10" s="98">
        <v>0</v>
      </c>
      <c r="I10" s="6"/>
      <c r="J10" s="98">
        <v>-1342021497</v>
      </c>
      <c r="K10" s="6"/>
      <c r="L10" s="98">
        <v>4642213279</v>
      </c>
      <c r="M10" s="6"/>
      <c r="N10" s="98">
        <v>-375635859</v>
      </c>
      <c r="O10" s="6"/>
      <c r="P10" s="98">
        <v>0</v>
      </c>
      <c r="Q10" s="4"/>
      <c r="R10" s="98">
        <v>4266577420</v>
      </c>
    </row>
    <row r="11" spans="2:28" ht="21.75" x14ac:dyDescent="0.6">
      <c r="B11" s="4" t="s">
        <v>191</v>
      </c>
      <c r="C11" s="4"/>
      <c r="D11" s="98">
        <v>425369245</v>
      </c>
      <c r="E11" s="6"/>
      <c r="F11" s="98">
        <v>-611889075</v>
      </c>
      <c r="G11" s="6"/>
      <c r="H11" s="98">
        <v>0</v>
      </c>
      <c r="I11" s="6"/>
      <c r="J11" s="98">
        <v>-186519830</v>
      </c>
      <c r="K11" s="6"/>
      <c r="L11" s="98">
        <v>3056266125</v>
      </c>
      <c r="M11" s="6"/>
      <c r="N11" s="98">
        <v>17820675</v>
      </c>
      <c r="O11" s="6"/>
      <c r="P11" s="98">
        <v>0</v>
      </c>
      <c r="Q11" s="4"/>
      <c r="R11" s="98">
        <v>3074086800</v>
      </c>
    </row>
    <row r="12" spans="2:28" ht="21.75" x14ac:dyDescent="0.6">
      <c r="B12" s="4" t="s">
        <v>108</v>
      </c>
      <c r="C12" s="4"/>
      <c r="D12" s="98">
        <v>0</v>
      </c>
      <c r="E12" s="6"/>
      <c r="F12" s="98">
        <v>0</v>
      </c>
      <c r="G12" s="6"/>
      <c r="H12" s="98">
        <v>0</v>
      </c>
      <c r="I12" s="6"/>
      <c r="J12" s="98">
        <v>0</v>
      </c>
      <c r="K12" s="6"/>
      <c r="L12" s="98">
        <v>0</v>
      </c>
      <c r="M12" s="6"/>
      <c r="N12" s="98">
        <v>0</v>
      </c>
      <c r="O12" s="6"/>
      <c r="P12" s="98">
        <v>1985569493</v>
      </c>
      <c r="Q12" s="4"/>
      <c r="R12" s="98">
        <v>1985569493</v>
      </c>
    </row>
    <row r="13" spans="2:28" ht="21.75" x14ac:dyDescent="0.6">
      <c r="B13" s="4" t="s">
        <v>109</v>
      </c>
      <c r="C13" s="4"/>
      <c r="D13" s="98">
        <v>0</v>
      </c>
      <c r="E13" s="6"/>
      <c r="F13" s="98">
        <v>-82073520</v>
      </c>
      <c r="G13" s="6"/>
      <c r="H13" s="98">
        <v>0</v>
      </c>
      <c r="I13" s="6"/>
      <c r="J13" s="98">
        <v>-82073520</v>
      </c>
      <c r="K13" s="6"/>
      <c r="L13" s="98">
        <v>0</v>
      </c>
      <c r="M13" s="6"/>
      <c r="N13" s="98">
        <v>46006361</v>
      </c>
      <c r="O13" s="6"/>
      <c r="P13" s="98">
        <v>1755292665</v>
      </c>
      <c r="Q13" s="4"/>
      <c r="R13" s="98">
        <v>1801299026</v>
      </c>
    </row>
    <row r="14" spans="2:28" ht="21.75" x14ac:dyDescent="0.6">
      <c r="B14" s="4" t="s">
        <v>133</v>
      </c>
      <c r="C14" s="4"/>
      <c r="D14" s="98">
        <v>0</v>
      </c>
      <c r="E14" s="6"/>
      <c r="F14" s="98">
        <v>0</v>
      </c>
      <c r="G14" s="6"/>
      <c r="H14" s="98">
        <v>0</v>
      </c>
      <c r="I14" s="6"/>
      <c r="J14" s="98">
        <v>0</v>
      </c>
      <c r="K14" s="6"/>
      <c r="L14" s="98">
        <v>0</v>
      </c>
      <c r="M14" s="6"/>
      <c r="N14" s="98">
        <v>0</v>
      </c>
      <c r="O14" s="6"/>
      <c r="P14" s="98">
        <v>851018948</v>
      </c>
      <c r="Q14" s="4"/>
      <c r="R14" s="98">
        <v>851018948</v>
      </c>
    </row>
    <row r="15" spans="2:28" ht="21.75" x14ac:dyDescent="0.6">
      <c r="B15" s="4" t="s">
        <v>200</v>
      </c>
      <c r="C15" s="4"/>
      <c r="D15" s="98">
        <v>109039138</v>
      </c>
      <c r="E15" s="6"/>
      <c r="F15" s="98">
        <v>-322861470</v>
      </c>
      <c r="G15" s="6"/>
      <c r="H15" s="98">
        <v>0</v>
      </c>
      <c r="I15" s="6"/>
      <c r="J15" s="98">
        <v>-213822332</v>
      </c>
      <c r="K15" s="6"/>
      <c r="L15" s="98">
        <v>614498087</v>
      </c>
      <c r="M15" s="6"/>
      <c r="N15" s="98">
        <v>103006177</v>
      </c>
      <c r="O15" s="6"/>
      <c r="P15" s="98">
        <v>0</v>
      </c>
      <c r="Q15" s="4"/>
      <c r="R15" s="98">
        <v>717504264</v>
      </c>
    </row>
    <row r="16" spans="2:28" ht="21.75" x14ac:dyDescent="0.6">
      <c r="B16" s="4" t="s">
        <v>106</v>
      </c>
      <c r="C16" s="4"/>
      <c r="D16" s="98">
        <v>0</v>
      </c>
      <c r="E16" s="6"/>
      <c r="F16" s="98">
        <v>-147634586</v>
      </c>
      <c r="G16" s="6"/>
      <c r="H16" s="98">
        <v>0</v>
      </c>
      <c r="I16" s="6"/>
      <c r="J16" s="98">
        <v>-147634586</v>
      </c>
      <c r="K16" s="6"/>
      <c r="L16" s="98">
        <v>0</v>
      </c>
      <c r="M16" s="6"/>
      <c r="N16" s="98">
        <v>653400705</v>
      </c>
      <c r="O16" s="6"/>
      <c r="P16" s="98">
        <v>10157934</v>
      </c>
      <c r="Q16" s="4"/>
      <c r="R16" s="98">
        <v>663558639</v>
      </c>
    </row>
    <row r="17" spans="2:18" ht="21.75" x14ac:dyDescent="0.6">
      <c r="B17" s="4" t="s">
        <v>105</v>
      </c>
      <c r="C17" s="4"/>
      <c r="D17" s="98">
        <v>0</v>
      </c>
      <c r="E17" s="6"/>
      <c r="F17" s="98">
        <v>0</v>
      </c>
      <c r="G17" s="6"/>
      <c r="H17" s="98">
        <v>0</v>
      </c>
      <c r="I17" s="6"/>
      <c r="J17" s="98">
        <v>0</v>
      </c>
      <c r="K17" s="6"/>
      <c r="L17" s="98">
        <v>0</v>
      </c>
      <c r="M17" s="6"/>
      <c r="N17" s="98">
        <v>0</v>
      </c>
      <c r="O17" s="6"/>
      <c r="P17" s="98">
        <v>595772422</v>
      </c>
      <c r="Q17" s="4"/>
      <c r="R17" s="98">
        <v>595772422</v>
      </c>
    </row>
    <row r="18" spans="2:18" ht="21.75" x14ac:dyDescent="0.6">
      <c r="B18" s="4" t="s">
        <v>166</v>
      </c>
      <c r="C18" s="4"/>
      <c r="D18" s="98">
        <v>0</v>
      </c>
      <c r="E18" s="6"/>
      <c r="F18" s="98">
        <v>0</v>
      </c>
      <c r="G18" s="6"/>
      <c r="H18" s="98">
        <v>0</v>
      </c>
      <c r="I18" s="6"/>
      <c r="J18" s="98">
        <v>0</v>
      </c>
      <c r="K18" s="6"/>
      <c r="L18" s="98">
        <v>0</v>
      </c>
      <c r="M18" s="6"/>
      <c r="N18" s="98">
        <v>0</v>
      </c>
      <c r="O18" s="6"/>
      <c r="P18" s="98">
        <v>592717081</v>
      </c>
      <c r="Q18" s="4"/>
      <c r="R18" s="98">
        <v>592717081</v>
      </c>
    </row>
    <row r="19" spans="2:18" ht="21.75" x14ac:dyDescent="0.6">
      <c r="B19" s="4" t="s">
        <v>170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364433789</v>
      </c>
      <c r="Q19" s="4"/>
      <c r="R19" s="98">
        <v>364433789</v>
      </c>
    </row>
    <row r="20" spans="2:18" ht="21.75" x14ac:dyDescent="0.6">
      <c r="B20" s="4" t="s">
        <v>164</v>
      </c>
      <c r="C20" s="4"/>
      <c r="D20" s="98">
        <v>0</v>
      </c>
      <c r="E20" s="6"/>
      <c r="F20" s="98">
        <v>0</v>
      </c>
      <c r="G20" s="6"/>
      <c r="H20" s="98">
        <v>0</v>
      </c>
      <c r="I20" s="6"/>
      <c r="J20" s="98">
        <v>0</v>
      </c>
      <c r="K20" s="6"/>
      <c r="L20" s="98">
        <v>0</v>
      </c>
      <c r="M20" s="6"/>
      <c r="N20" s="98">
        <v>0</v>
      </c>
      <c r="O20" s="6"/>
      <c r="P20" s="98">
        <v>338910546</v>
      </c>
      <c r="Q20" s="4"/>
      <c r="R20" s="98">
        <v>338910546</v>
      </c>
    </row>
    <row r="21" spans="2:18" ht="21.75" x14ac:dyDescent="0.6">
      <c r="B21" s="4" t="s">
        <v>165</v>
      </c>
      <c r="C21" s="4"/>
      <c r="D21" s="98">
        <v>0</v>
      </c>
      <c r="E21" s="6"/>
      <c r="F21" s="98">
        <v>0</v>
      </c>
      <c r="G21" s="6"/>
      <c r="H21" s="98">
        <v>0</v>
      </c>
      <c r="I21" s="6"/>
      <c r="J21" s="98">
        <v>0</v>
      </c>
      <c r="K21" s="6"/>
      <c r="L21" s="98">
        <v>0</v>
      </c>
      <c r="M21" s="6"/>
      <c r="N21" s="98">
        <v>0</v>
      </c>
      <c r="O21" s="6"/>
      <c r="P21" s="98">
        <v>238361146</v>
      </c>
      <c r="Q21" s="4"/>
      <c r="R21" s="98">
        <v>238361146</v>
      </c>
    </row>
    <row r="22" spans="2:18" ht="21.75" x14ac:dyDescent="0.6">
      <c r="B22" s="4" t="s">
        <v>111</v>
      </c>
      <c r="C22" s="4"/>
      <c r="D22" s="98">
        <v>0</v>
      </c>
      <c r="E22" s="6"/>
      <c r="F22" s="98">
        <v>0</v>
      </c>
      <c r="G22" s="6"/>
      <c r="H22" s="98">
        <v>0</v>
      </c>
      <c r="I22" s="6"/>
      <c r="J22" s="98">
        <v>0</v>
      </c>
      <c r="K22" s="6"/>
      <c r="L22" s="98">
        <v>0</v>
      </c>
      <c r="M22" s="6"/>
      <c r="N22" s="98">
        <v>0</v>
      </c>
      <c r="O22" s="6"/>
      <c r="P22" s="98">
        <v>194100365</v>
      </c>
      <c r="Q22" s="4"/>
      <c r="R22" s="98">
        <v>194100365</v>
      </c>
    </row>
    <row r="23" spans="2:18" ht="21.75" x14ac:dyDescent="0.6">
      <c r="B23" s="4" t="s">
        <v>169</v>
      </c>
      <c r="C23" s="4"/>
      <c r="D23" s="98">
        <v>0</v>
      </c>
      <c r="E23" s="6"/>
      <c r="F23" s="98">
        <v>0</v>
      </c>
      <c r="G23" s="6"/>
      <c r="H23" s="98">
        <v>0</v>
      </c>
      <c r="I23" s="6"/>
      <c r="J23" s="98">
        <v>0</v>
      </c>
      <c r="K23" s="6"/>
      <c r="L23" s="98">
        <v>0</v>
      </c>
      <c r="M23" s="6"/>
      <c r="N23" s="98">
        <v>0</v>
      </c>
      <c r="O23" s="6"/>
      <c r="P23" s="98">
        <v>128423525</v>
      </c>
      <c r="Q23" s="4"/>
      <c r="R23" s="98">
        <v>128423525</v>
      </c>
    </row>
    <row r="24" spans="2:18" ht="21.75" x14ac:dyDescent="0.6">
      <c r="B24" s="4" t="s">
        <v>171</v>
      </c>
      <c r="C24" s="4"/>
      <c r="D24" s="98">
        <v>0</v>
      </c>
      <c r="E24" s="6"/>
      <c r="F24" s="98">
        <v>0</v>
      </c>
      <c r="G24" s="6"/>
      <c r="H24" s="98">
        <v>0</v>
      </c>
      <c r="I24" s="6"/>
      <c r="J24" s="98">
        <v>0</v>
      </c>
      <c r="K24" s="6"/>
      <c r="L24" s="98">
        <v>0</v>
      </c>
      <c r="M24" s="6"/>
      <c r="N24" s="98">
        <v>0</v>
      </c>
      <c r="O24" s="6"/>
      <c r="P24" s="98">
        <v>10593439</v>
      </c>
      <c r="Q24" s="4"/>
      <c r="R24" s="98">
        <v>10593439</v>
      </c>
    </row>
    <row r="25" spans="2:18" ht="21.75" x14ac:dyDescent="0.6">
      <c r="B25" s="4" t="s">
        <v>168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8107225</v>
      </c>
      <c r="Q25" s="4"/>
      <c r="R25" s="98">
        <v>8107225</v>
      </c>
    </row>
    <row r="26" spans="2:18" ht="21.75" x14ac:dyDescent="0.6">
      <c r="B26" s="4" t="s">
        <v>190</v>
      </c>
      <c r="C26" s="4"/>
      <c r="D26" s="98">
        <v>0</v>
      </c>
      <c r="E26" s="6"/>
      <c r="F26" s="98">
        <v>0</v>
      </c>
      <c r="G26" s="6"/>
      <c r="H26" s="98">
        <v>0</v>
      </c>
      <c r="I26" s="6"/>
      <c r="J26" s="98">
        <v>0</v>
      </c>
      <c r="K26" s="6"/>
      <c r="L26" s="98">
        <v>0</v>
      </c>
      <c r="M26" s="6"/>
      <c r="N26" s="98">
        <v>0</v>
      </c>
      <c r="O26" s="6"/>
      <c r="P26" s="98">
        <v>3489254</v>
      </c>
      <c r="Q26" s="4"/>
      <c r="R26" s="98">
        <v>3489254</v>
      </c>
    </row>
    <row r="27" spans="2:18" ht="21.75" x14ac:dyDescent="0.6">
      <c r="B27" s="4" t="s">
        <v>216</v>
      </c>
      <c r="C27" s="4"/>
      <c r="D27" s="98">
        <v>0</v>
      </c>
      <c r="E27" s="6"/>
      <c r="F27" s="98">
        <v>0</v>
      </c>
      <c r="G27" s="6"/>
      <c r="H27" s="98">
        <v>0</v>
      </c>
      <c r="I27" s="6"/>
      <c r="J27" s="98">
        <v>0</v>
      </c>
      <c r="K27" s="6"/>
      <c r="L27" s="98">
        <v>0</v>
      </c>
      <c r="M27" s="6"/>
      <c r="N27" s="98">
        <v>0</v>
      </c>
      <c r="O27" s="6"/>
      <c r="P27" s="98">
        <v>1320916</v>
      </c>
      <c r="Q27" s="4"/>
      <c r="R27" s="98">
        <v>1320916</v>
      </c>
    </row>
    <row r="28" spans="2:18" ht="21.75" x14ac:dyDescent="0.6">
      <c r="B28" s="4" t="s">
        <v>172</v>
      </c>
      <c r="C28" s="4"/>
      <c r="D28" s="98">
        <v>0</v>
      </c>
      <c r="E28" s="6"/>
      <c r="F28" s="98">
        <v>0</v>
      </c>
      <c r="G28" s="6"/>
      <c r="H28" s="98">
        <v>0</v>
      </c>
      <c r="I28" s="6"/>
      <c r="J28" s="98">
        <v>0</v>
      </c>
      <c r="K28" s="6"/>
      <c r="L28" s="98">
        <v>0</v>
      </c>
      <c r="M28" s="6"/>
      <c r="N28" s="98">
        <v>0</v>
      </c>
      <c r="O28" s="6"/>
      <c r="P28" s="98">
        <v>-1022428</v>
      </c>
      <c r="Q28" s="4"/>
      <c r="R28" s="98">
        <v>-1022428</v>
      </c>
    </row>
    <row r="29" spans="2:18" ht="21.75" x14ac:dyDescent="0.6">
      <c r="B29" s="4" t="s">
        <v>193</v>
      </c>
      <c r="C29" s="4"/>
      <c r="D29" s="98">
        <v>0</v>
      </c>
      <c r="E29" s="6"/>
      <c r="F29" s="98">
        <v>0</v>
      </c>
      <c r="G29" s="6"/>
      <c r="H29" s="98">
        <v>0</v>
      </c>
      <c r="I29" s="6"/>
      <c r="J29" s="98">
        <v>0</v>
      </c>
      <c r="K29" s="6"/>
      <c r="L29" s="98">
        <v>0</v>
      </c>
      <c r="M29" s="6"/>
      <c r="N29" s="98">
        <v>0</v>
      </c>
      <c r="O29" s="6"/>
      <c r="P29" s="98">
        <v>-21357062</v>
      </c>
      <c r="Q29" s="4"/>
      <c r="R29" s="98">
        <v>-21357062</v>
      </c>
    </row>
    <row r="30" spans="2:18" ht="21.75" x14ac:dyDescent="0.6">
      <c r="B30" s="4"/>
      <c r="C30" s="4"/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4"/>
      <c r="R30" s="98"/>
    </row>
    <row r="31" spans="2:18" ht="24.75" thickBot="1" x14ac:dyDescent="0.65">
      <c r="B31" s="26" t="s">
        <v>89</v>
      </c>
      <c r="D31" s="100">
        <f t="shared" ref="D31:R31" si="0">SUM(D9:D29)</f>
        <v>1364338360</v>
      </c>
      <c r="E31" s="100">
        <f t="shared" si="0"/>
        <v>0</v>
      </c>
      <c r="F31" s="100">
        <f t="shared" si="0"/>
        <v>-3763987399</v>
      </c>
      <c r="G31" s="100">
        <f t="shared" si="0"/>
        <v>0</v>
      </c>
      <c r="H31" s="100">
        <f t="shared" si="0"/>
        <v>0</v>
      </c>
      <c r="I31" s="100">
        <f t="shared" si="0"/>
        <v>0</v>
      </c>
      <c r="J31" s="100">
        <f t="shared" si="0"/>
        <v>-2399649039</v>
      </c>
      <c r="K31" s="100">
        <f t="shared" si="0"/>
        <v>0</v>
      </c>
      <c r="L31" s="100">
        <f t="shared" si="0"/>
        <v>19726672248</v>
      </c>
      <c r="M31" s="100">
        <f t="shared" si="0"/>
        <v>0</v>
      </c>
      <c r="N31" s="100">
        <f t="shared" si="0"/>
        <v>214739738</v>
      </c>
      <c r="O31" s="100">
        <f t="shared" si="0"/>
        <v>0</v>
      </c>
      <c r="P31" s="100">
        <f t="shared" si="0"/>
        <v>6577939907</v>
      </c>
      <c r="Q31" s="100">
        <f t="shared" si="0"/>
        <v>0</v>
      </c>
      <c r="R31" s="100">
        <f t="shared" si="0"/>
        <v>26519351893</v>
      </c>
    </row>
    <row r="32" spans="2:18" ht="21.75" thickTop="1" x14ac:dyDescent="0.6"/>
    <row r="33" spans="10:10" ht="30" x14ac:dyDescent="0.75">
      <c r="J33" s="55">
        <v>14</v>
      </c>
    </row>
  </sheetData>
  <sortState xmlns:xlrd2="http://schemas.microsoft.com/office/spreadsheetml/2017/richdata2" ref="B9:R29">
    <sortCondition descending="1" ref="R9:R2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0"/>
  <sheetViews>
    <sheetView rightToLeft="1" view="pageBreakPreview" topLeftCell="A29" zoomScale="115" zoomScaleNormal="100" zoomScaleSheetLayoutView="115" workbookViewId="0">
      <selection activeCell="B38" sqref="B38:D38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39" t="s">
        <v>80</v>
      </c>
      <c r="C8" s="139" t="s">
        <v>80</v>
      </c>
      <c r="D8" s="139" t="s">
        <v>80</v>
      </c>
      <c r="F8" s="139" t="s">
        <v>54</v>
      </c>
      <c r="G8" s="139" t="s">
        <v>54</v>
      </c>
      <c r="H8" s="139" t="s">
        <v>54</v>
      </c>
      <c r="J8" s="139" t="s">
        <v>55</v>
      </c>
      <c r="K8" s="139" t="s">
        <v>55</v>
      </c>
      <c r="L8" s="139" t="s">
        <v>55</v>
      </c>
    </row>
    <row r="9" spans="2:28" s="40" customFormat="1" ht="50.25" customHeight="1" x14ac:dyDescent="0.6">
      <c r="B9" s="170" t="s">
        <v>81</v>
      </c>
      <c r="D9" s="170" t="s">
        <v>42</v>
      </c>
      <c r="F9" s="170" t="s">
        <v>82</v>
      </c>
      <c r="H9" s="170" t="s">
        <v>83</v>
      </c>
      <c r="J9" s="170" t="s">
        <v>82</v>
      </c>
      <c r="L9" s="170" t="s">
        <v>83</v>
      </c>
    </row>
    <row r="10" spans="2:28" s="4" customFormat="1" ht="21.75" customHeight="1" x14ac:dyDescent="0.55000000000000004">
      <c r="B10" s="45" t="s">
        <v>203</v>
      </c>
      <c r="D10" s="69" t="s">
        <v>206</v>
      </c>
      <c r="F10" s="97">
        <v>1010246574</v>
      </c>
      <c r="G10" s="6"/>
      <c r="H10" s="12" t="s">
        <v>61</v>
      </c>
      <c r="I10" s="6"/>
      <c r="J10" s="97">
        <v>6435050588</v>
      </c>
      <c r="K10" s="6"/>
      <c r="L10" s="12"/>
    </row>
    <row r="11" spans="2:28" s="4" customFormat="1" ht="21.75" customHeight="1" x14ac:dyDescent="0.55000000000000004">
      <c r="B11" s="4" t="s">
        <v>223</v>
      </c>
      <c r="D11" s="68" t="s">
        <v>224</v>
      </c>
      <c r="F11" s="98">
        <v>740737994</v>
      </c>
      <c r="G11" s="6"/>
      <c r="H11" s="6" t="s">
        <v>61</v>
      </c>
      <c r="I11" s="6"/>
      <c r="J11" s="98">
        <v>3252175415</v>
      </c>
      <c r="K11" s="6"/>
      <c r="L11" s="6"/>
    </row>
    <row r="12" spans="2:28" s="4" customFormat="1" ht="21.75" customHeight="1" x14ac:dyDescent="0.55000000000000004">
      <c r="B12" s="4" t="s">
        <v>49</v>
      </c>
      <c r="D12" s="68" t="s">
        <v>177</v>
      </c>
      <c r="F12" s="98">
        <v>0</v>
      </c>
      <c r="G12" s="6"/>
      <c r="H12" s="6" t="s">
        <v>61</v>
      </c>
      <c r="I12" s="6"/>
      <c r="J12" s="98">
        <v>2757372017</v>
      </c>
      <c r="K12" s="6"/>
      <c r="L12" s="6"/>
    </row>
    <row r="13" spans="2:28" s="4" customFormat="1" ht="21.75" customHeight="1" x14ac:dyDescent="0.55000000000000004">
      <c r="B13" s="4" t="s">
        <v>119</v>
      </c>
      <c r="D13" s="68" t="s">
        <v>197</v>
      </c>
      <c r="F13" s="98">
        <v>0</v>
      </c>
      <c r="G13" s="6"/>
      <c r="H13" s="6" t="s">
        <v>61</v>
      </c>
      <c r="I13" s="6"/>
      <c r="J13" s="98">
        <v>1892917808</v>
      </c>
      <c r="K13" s="6"/>
      <c r="L13" s="6"/>
    </row>
    <row r="14" spans="2:28" s="4" customFormat="1" ht="21.75" customHeight="1" x14ac:dyDescent="0.55000000000000004">
      <c r="B14" s="4" t="s">
        <v>115</v>
      </c>
      <c r="D14" s="68" t="s">
        <v>195</v>
      </c>
      <c r="F14" s="98">
        <v>0</v>
      </c>
      <c r="G14" s="6"/>
      <c r="H14" s="6" t="s">
        <v>61</v>
      </c>
      <c r="I14" s="6"/>
      <c r="J14" s="98">
        <v>1798904106</v>
      </c>
      <c r="K14" s="6"/>
      <c r="L14" s="6"/>
    </row>
    <row r="15" spans="2:28" s="4" customFormat="1" ht="21.75" customHeight="1" x14ac:dyDescent="0.55000000000000004">
      <c r="B15" s="4" t="s">
        <v>49</v>
      </c>
      <c r="D15" s="68" t="s">
        <v>196</v>
      </c>
      <c r="F15" s="98">
        <v>0</v>
      </c>
      <c r="G15" s="6"/>
      <c r="H15" s="6" t="s">
        <v>61</v>
      </c>
      <c r="I15" s="6"/>
      <c r="J15" s="98">
        <v>1725492039</v>
      </c>
      <c r="K15" s="6"/>
      <c r="L15" s="6"/>
    </row>
    <row r="16" spans="2:28" s="4" customFormat="1" ht="21.75" customHeight="1" x14ac:dyDescent="0.55000000000000004">
      <c r="B16" s="4" t="s">
        <v>134</v>
      </c>
      <c r="D16" s="68" t="s">
        <v>61</v>
      </c>
      <c r="F16" s="98">
        <v>0</v>
      </c>
      <c r="G16" s="6"/>
      <c r="H16" s="6" t="s">
        <v>61</v>
      </c>
      <c r="I16" s="6"/>
      <c r="J16" s="98">
        <v>1320794506</v>
      </c>
      <c r="K16" s="6"/>
      <c r="L16" s="6"/>
    </row>
    <row r="17" spans="2:12" s="4" customFormat="1" ht="21.75" customHeight="1" x14ac:dyDescent="0.55000000000000004">
      <c r="B17" s="4" t="s">
        <v>119</v>
      </c>
      <c r="D17" s="68" t="s">
        <v>155</v>
      </c>
      <c r="F17" s="98">
        <v>0</v>
      </c>
      <c r="G17" s="6"/>
      <c r="H17" s="6" t="s">
        <v>61</v>
      </c>
      <c r="I17" s="6"/>
      <c r="J17" s="98">
        <v>1152520602</v>
      </c>
      <c r="K17" s="6"/>
      <c r="L17" s="6"/>
    </row>
    <row r="18" spans="2:12" s="4" customFormat="1" ht="21.75" customHeight="1" x14ac:dyDescent="0.55000000000000004">
      <c r="B18" s="4" t="s">
        <v>115</v>
      </c>
      <c r="D18" s="68" t="s">
        <v>160</v>
      </c>
      <c r="F18" s="98">
        <v>0</v>
      </c>
      <c r="G18" s="6"/>
      <c r="H18" s="6" t="s">
        <v>61</v>
      </c>
      <c r="I18" s="6"/>
      <c r="J18" s="98">
        <v>736986307</v>
      </c>
      <c r="K18" s="6"/>
      <c r="L18" s="6"/>
    </row>
    <row r="19" spans="2:12" s="4" customFormat="1" ht="21.75" customHeight="1" x14ac:dyDescent="0.55000000000000004">
      <c r="B19" s="4" t="s">
        <v>115</v>
      </c>
      <c r="D19" s="68" t="s">
        <v>176</v>
      </c>
      <c r="F19" s="98">
        <v>0</v>
      </c>
      <c r="G19" s="6"/>
      <c r="H19" s="6" t="s">
        <v>61</v>
      </c>
      <c r="I19" s="6"/>
      <c r="J19" s="98">
        <v>656800835</v>
      </c>
      <c r="K19" s="6"/>
      <c r="L19" s="6"/>
    </row>
    <row r="20" spans="2:12" s="4" customFormat="1" ht="21.75" customHeight="1" x14ac:dyDescent="0.55000000000000004">
      <c r="B20" s="4" t="s">
        <v>194</v>
      </c>
      <c r="D20" s="68" t="s">
        <v>61</v>
      </c>
      <c r="F20" s="98">
        <v>0</v>
      </c>
      <c r="G20" s="6"/>
      <c r="H20" s="6" t="s">
        <v>61</v>
      </c>
      <c r="I20" s="6"/>
      <c r="J20" s="98">
        <v>432273964</v>
      </c>
      <c r="K20" s="6"/>
      <c r="L20" s="6"/>
    </row>
    <row r="21" spans="2:12" s="4" customFormat="1" ht="21.75" customHeight="1" x14ac:dyDescent="0.55000000000000004">
      <c r="B21" s="4" t="s">
        <v>173</v>
      </c>
      <c r="D21" s="68" t="s">
        <v>61</v>
      </c>
      <c r="F21" s="98">
        <v>0</v>
      </c>
      <c r="G21" s="6"/>
      <c r="H21" s="6" t="s">
        <v>61</v>
      </c>
      <c r="I21" s="6"/>
      <c r="J21" s="98">
        <v>425205467</v>
      </c>
      <c r="K21" s="6"/>
      <c r="L21" s="6"/>
    </row>
    <row r="22" spans="2:12" s="4" customFormat="1" ht="21.75" customHeight="1" x14ac:dyDescent="0.55000000000000004">
      <c r="B22" s="4" t="s">
        <v>115</v>
      </c>
      <c r="D22" s="68" t="s">
        <v>174</v>
      </c>
      <c r="F22" s="98">
        <v>0</v>
      </c>
      <c r="G22" s="6"/>
      <c r="H22" s="6" t="s">
        <v>61</v>
      </c>
      <c r="I22" s="6"/>
      <c r="J22" s="98">
        <v>359452050</v>
      </c>
      <c r="K22" s="6"/>
      <c r="L22" s="6"/>
    </row>
    <row r="23" spans="2:12" s="4" customFormat="1" ht="21.75" customHeight="1" x14ac:dyDescent="0.55000000000000004">
      <c r="B23" s="4" t="s">
        <v>115</v>
      </c>
      <c r="D23" s="68" t="s">
        <v>175</v>
      </c>
      <c r="F23" s="98">
        <v>0</v>
      </c>
      <c r="G23" s="6"/>
      <c r="H23" s="6" t="s">
        <v>61</v>
      </c>
      <c r="I23" s="6"/>
      <c r="J23" s="98">
        <v>227391780</v>
      </c>
      <c r="K23" s="6"/>
      <c r="L23" s="6"/>
    </row>
    <row r="24" spans="2:12" s="4" customFormat="1" ht="21.75" customHeight="1" x14ac:dyDescent="0.55000000000000004">
      <c r="B24" s="4" t="s">
        <v>119</v>
      </c>
      <c r="D24" s="68" t="s">
        <v>207</v>
      </c>
      <c r="F24" s="98">
        <v>0</v>
      </c>
      <c r="G24" s="6"/>
      <c r="H24" s="6" t="s">
        <v>61</v>
      </c>
      <c r="I24" s="6"/>
      <c r="J24" s="98">
        <v>150328767</v>
      </c>
      <c r="K24" s="6"/>
      <c r="L24" s="6" t="s">
        <v>61</v>
      </c>
    </row>
    <row r="25" spans="2:12" s="4" customFormat="1" ht="21.75" customHeight="1" x14ac:dyDescent="0.55000000000000004">
      <c r="B25" s="4" t="s">
        <v>49</v>
      </c>
      <c r="D25" s="68" t="s">
        <v>138</v>
      </c>
      <c r="F25" s="98">
        <v>22703</v>
      </c>
      <c r="G25" s="6"/>
      <c r="H25" s="6" t="s">
        <v>61</v>
      </c>
      <c r="I25" s="6"/>
      <c r="J25" s="98">
        <v>51273757</v>
      </c>
      <c r="K25" s="6"/>
      <c r="L25" s="6"/>
    </row>
    <row r="26" spans="2:12" s="4" customFormat="1" ht="21.75" customHeight="1" x14ac:dyDescent="0.55000000000000004">
      <c r="B26" s="4" t="s">
        <v>144</v>
      </c>
      <c r="D26" s="68" t="s">
        <v>145</v>
      </c>
      <c r="F26" s="98">
        <v>0</v>
      </c>
      <c r="G26" s="6"/>
      <c r="H26" s="6" t="s">
        <v>61</v>
      </c>
      <c r="I26" s="6"/>
      <c r="J26" s="98">
        <v>2541514</v>
      </c>
      <c r="K26" s="6"/>
      <c r="L26" s="6"/>
    </row>
    <row r="27" spans="2:12" s="4" customFormat="1" ht="21.75" customHeight="1" x14ac:dyDescent="0.55000000000000004">
      <c r="B27" s="4" t="s">
        <v>203</v>
      </c>
      <c r="D27" s="68" t="s">
        <v>204</v>
      </c>
      <c r="F27" s="98">
        <v>0</v>
      </c>
      <c r="G27" s="6"/>
      <c r="H27" s="6" t="s">
        <v>61</v>
      </c>
      <c r="I27" s="6"/>
      <c r="J27" s="98">
        <v>785369</v>
      </c>
      <c r="K27" s="6"/>
      <c r="L27" s="6"/>
    </row>
    <row r="28" spans="2:12" s="4" customFormat="1" ht="21.75" customHeight="1" x14ac:dyDescent="0.55000000000000004">
      <c r="B28" s="4" t="s">
        <v>120</v>
      </c>
      <c r="D28" s="68" t="s">
        <v>159</v>
      </c>
      <c r="F28" s="98">
        <v>6660</v>
      </c>
      <c r="G28" s="6"/>
      <c r="H28" s="6" t="s">
        <v>61</v>
      </c>
      <c r="I28" s="6"/>
      <c r="J28" s="98">
        <v>532122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137</v>
      </c>
      <c r="F29" s="98">
        <v>33218</v>
      </c>
      <c r="G29" s="6"/>
      <c r="H29" s="6" t="s">
        <v>61</v>
      </c>
      <c r="I29" s="6"/>
      <c r="J29" s="98">
        <v>299471</v>
      </c>
      <c r="K29" s="6"/>
      <c r="L29" s="6"/>
    </row>
    <row r="30" spans="2:12" s="4" customFormat="1" ht="21.75" customHeight="1" x14ac:dyDescent="0.55000000000000004">
      <c r="B30" s="4" t="s">
        <v>119</v>
      </c>
      <c r="D30" s="68" t="s">
        <v>154</v>
      </c>
      <c r="F30" s="98">
        <v>7046</v>
      </c>
      <c r="G30" s="6"/>
      <c r="H30" s="6" t="s">
        <v>61</v>
      </c>
      <c r="I30" s="6"/>
      <c r="J30" s="98">
        <v>179585</v>
      </c>
      <c r="K30" s="6"/>
      <c r="L30" s="6"/>
    </row>
    <row r="31" spans="2:12" s="4" customFormat="1" ht="21.75" customHeight="1" x14ac:dyDescent="0.55000000000000004">
      <c r="B31" s="4" t="s">
        <v>115</v>
      </c>
      <c r="D31" s="68" t="s">
        <v>147</v>
      </c>
      <c r="F31" s="98">
        <v>822</v>
      </c>
      <c r="G31" s="6"/>
      <c r="H31" s="6" t="s">
        <v>61</v>
      </c>
      <c r="I31" s="6"/>
      <c r="J31" s="98">
        <v>169941</v>
      </c>
      <c r="K31" s="6"/>
      <c r="L31" s="6"/>
    </row>
    <row r="32" spans="2:12" s="4" customFormat="1" ht="21.75" customHeight="1" x14ac:dyDescent="0.55000000000000004">
      <c r="B32" s="4" t="s">
        <v>151</v>
      </c>
      <c r="D32" s="68" t="s">
        <v>152</v>
      </c>
      <c r="F32" s="98">
        <v>0</v>
      </c>
      <c r="G32" s="6"/>
      <c r="H32" s="6" t="s">
        <v>61</v>
      </c>
      <c r="I32" s="6"/>
      <c r="J32" s="98">
        <v>70640</v>
      </c>
      <c r="K32" s="6"/>
      <c r="L32" s="6"/>
    </row>
    <row r="33" spans="2:12" s="4" customFormat="1" ht="21.75" customHeight="1" x14ac:dyDescent="0.55000000000000004">
      <c r="B33" s="4" t="s">
        <v>140</v>
      </c>
      <c r="D33" s="68" t="s">
        <v>143</v>
      </c>
      <c r="F33" s="98">
        <v>1047</v>
      </c>
      <c r="G33" s="6"/>
      <c r="H33" s="6" t="s">
        <v>61</v>
      </c>
      <c r="I33" s="6"/>
      <c r="J33" s="98">
        <v>58967</v>
      </c>
      <c r="K33" s="6"/>
      <c r="L33" s="6"/>
    </row>
    <row r="34" spans="2:12" s="4" customFormat="1" ht="21.75" customHeight="1" x14ac:dyDescent="0.55000000000000004">
      <c r="B34" s="4" t="s">
        <v>140</v>
      </c>
      <c r="D34" s="68" t="s">
        <v>141</v>
      </c>
      <c r="F34" s="98">
        <v>29150</v>
      </c>
      <c r="G34" s="6"/>
      <c r="H34" s="6" t="s">
        <v>61</v>
      </c>
      <c r="I34" s="6"/>
      <c r="J34" s="98">
        <v>58300</v>
      </c>
      <c r="K34" s="6"/>
      <c r="L34" s="6"/>
    </row>
    <row r="35" spans="2:12" s="4" customFormat="1" ht="21.75" customHeight="1" x14ac:dyDescent="0.55000000000000004">
      <c r="B35" s="4" t="s">
        <v>118</v>
      </c>
      <c r="D35" s="68" t="s">
        <v>156</v>
      </c>
      <c r="F35" s="98">
        <v>2805</v>
      </c>
      <c r="G35" s="6"/>
      <c r="H35" s="6" t="s">
        <v>61</v>
      </c>
      <c r="I35" s="6"/>
      <c r="J35" s="98">
        <v>46230</v>
      </c>
      <c r="K35" s="6"/>
      <c r="L35" s="6"/>
    </row>
    <row r="36" spans="2:12" s="4" customFormat="1" ht="21.75" customHeight="1" x14ac:dyDescent="0.55000000000000004">
      <c r="B36" s="4" t="s">
        <v>234</v>
      </c>
      <c r="D36" s="68" t="s">
        <v>237</v>
      </c>
      <c r="F36" s="98">
        <v>3577</v>
      </c>
      <c r="G36" s="6"/>
      <c r="H36" s="6" t="s">
        <v>61</v>
      </c>
      <c r="I36" s="6"/>
      <c r="J36" s="98">
        <v>10549</v>
      </c>
      <c r="K36" s="6"/>
      <c r="L36" s="6"/>
    </row>
    <row r="37" spans="2:12" s="4" customFormat="1" ht="21.75" customHeight="1" x14ac:dyDescent="0.55000000000000004">
      <c r="D37" s="68"/>
      <c r="F37" s="98"/>
      <c r="G37" s="6"/>
      <c r="H37" s="6"/>
      <c r="I37" s="6"/>
      <c r="J37" s="98"/>
      <c r="K37" s="6"/>
      <c r="L37" s="6"/>
    </row>
    <row r="38" spans="2:12" ht="21.75" customHeight="1" thickBot="1" x14ac:dyDescent="0.6">
      <c r="B38" s="175" t="s">
        <v>89</v>
      </c>
      <c r="C38" s="175"/>
      <c r="D38" s="175"/>
      <c r="F38" s="100">
        <f>SUM(F10:F36)</f>
        <v>1751091596</v>
      </c>
      <c r="G38" s="101"/>
      <c r="H38" s="102"/>
      <c r="I38" s="101"/>
      <c r="J38" s="100">
        <f>SUM(J10:J36)</f>
        <v>23379692696</v>
      </c>
      <c r="K38" s="101"/>
      <c r="L38" s="102"/>
    </row>
    <row r="39" spans="2:12" ht="21.75" customHeight="1" thickTop="1" x14ac:dyDescent="0.55000000000000004"/>
    <row r="40" spans="2:12" ht="30" x14ac:dyDescent="0.75">
      <c r="F40" s="58">
        <v>15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18"/>
  <sheetViews>
    <sheetView rightToLeft="1" view="pageBreakPreview" zoomScale="60" zoomScaleNormal="100" workbookViewId="0">
      <selection activeCell="M14" sqref="M14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132</v>
      </c>
      <c r="C2" s="135"/>
      <c r="D2" s="135"/>
      <c r="E2" s="135"/>
      <c r="F2" s="135"/>
    </row>
    <row r="3" spans="2:28" ht="30" x14ac:dyDescent="0.55000000000000004">
      <c r="B3" s="135" t="s">
        <v>52</v>
      </c>
      <c r="C3" s="135"/>
      <c r="D3" s="135"/>
      <c r="E3" s="135"/>
      <c r="F3" s="135"/>
    </row>
    <row r="4" spans="2:28" ht="30" x14ac:dyDescent="0.55000000000000004">
      <c r="B4" s="135" t="s">
        <v>238</v>
      </c>
      <c r="C4" s="135"/>
      <c r="D4" s="135"/>
      <c r="E4" s="135"/>
      <c r="F4" s="135"/>
    </row>
    <row r="5" spans="2:28" ht="125.25" customHeight="1" x14ac:dyDescent="0.55000000000000004"/>
    <row r="6" spans="2:28" s="26" customFormat="1" ht="24" x14ac:dyDescent="0.6">
      <c r="B6" s="63" t="s">
        <v>131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84</v>
      </c>
      <c r="D8" s="135" t="s">
        <v>54</v>
      </c>
      <c r="F8" s="135" t="s">
        <v>239</v>
      </c>
    </row>
    <row r="9" spans="2:28" ht="30" x14ac:dyDescent="0.55000000000000004">
      <c r="B9" s="177" t="s">
        <v>84</v>
      </c>
      <c r="D9" s="178" t="s">
        <v>45</v>
      </c>
      <c r="F9" s="178" t="s">
        <v>45</v>
      </c>
    </row>
    <row r="10" spans="2:28" x14ac:dyDescent="0.55000000000000004">
      <c r="B10" s="2" t="s">
        <v>84</v>
      </c>
      <c r="D10" s="103">
        <v>0</v>
      </c>
      <c r="E10" s="101"/>
      <c r="F10" s="103">
        <v>13787879</v>
      </c>
    </row>
    <row r="11" spans="2:28" x14ac:dyDescent="0.55000000000000004">
      <c r="B11" s="2" t="s">
        <v>85</v>
      </c>
      <c r="D11" s="103">
        <v>705252</v>
      </c>
      <c r="E11" s="101"/>
      <c r="F11" s="103">
        <v>7607836</v>
      </c>
    </row>
    <row r="12" spans="2:28" x14ac:dyDescent="0.55000000000000004">
      <c r="B12" s="2" t="s">
        <v>161</v>
      </c>
      <c r="D12" s="103">
        <v>0</v>
      </c>
      <c r="E12" s="101"/>
      <c r="F12" s="103">
        <v>3900701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89</v>
      </c>
      <c r="D14" s="100">
        <f>SUM(D10:D12)</f>
        <v>705252</v>
      </c>
      <c r="E14" s="101"/>
      <c r="F14" s="100">
        <f>SUM(F10:F12)</f>
        <v>25296416</v>
      </c>
    </row>
    <row r="15" spans="2:28" ht="21.75" thickTop="1" x14ac:dyDescent="0.55000000000000004"/>
    <row r="16" spans="2:28" ht="85.5" customHeight="1" x14ac:dyDescent="0.55000000000000004"/>
    <row r="17" spans="1:6" ht="54" customHeight="1" x14ac:dyDescent="0.55000000000000004"/>
    <row r="18" spans="1:6" ht="27" customHeight="1" x14ac:dyDescent="0.75">
      <c r="A18" s="176">
        <v>16</v>
      </c>
      <c r="B18" s="176"/>
      <c r="C18" s="176"/>
      <c r="D18" s="176"/>
      <c r="E18" s="176"/>
      <c r="F18" s="176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O17" sqref="O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132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238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98</v>
      </c>
      <c r="D9" s="137" t="s">
        <v>229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239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99</v>
      </c>
      <c r="J10" s="12"/>
      <c r="K10" s="138" t="s">
        <v>100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1" t="s">
        <v>94</v>
      </c>
      <c r="E12" s="3">
        <f>'اوراق مشارکت'!R20</f>
        <v>109955242685</v>
      </c>
      <c r="G12" s="3">
        <f>'اوراق مشارکت'!T20</f>
        <v>113811511802</v>
      </c>
      <c r="I12" s="3">
        <f>'اوراق مشارکت'!X20</f>
        <v>0</v>
      </c>
      <c r="K12" s="3">
        <f>'اوراق مشارکت'!AB20</f>
        <v>0</v>
      </c>
      <c r="M12" s="3">
        <f>'اوراق مشارکت'!AH20</f>
        <v>109955242685</v>
      </c>
      <c r="O12" s="3">
        <f>'اوراق مشارکت'!AJ20</f>
        <v>110047524398</v>
      </c>
      <c r="Q12" s="8">
        <f>O12/$O$17</f>
        <v>0.44297498267344165</v>
      </c>
    </row>
    <row r="13" spans="3:17" x14ac:dyDescent="0.55000000000000004">
      <c r="C13" s="2" t="s">
        <v>162</v>
      </c>
      <c r="E13" s="3">
        <f>سپرده!L28</f>
        <v>108511667035</v>
      </c>
      <c r="G13" s="3">
        <f>E13</f>
        <v>108511667035</v>
      </c>
      <c r="I13" s="3">
        <f>سپرده!N28</f>
        <v>59656932801</v>
      </c>
      <c r="K13" s="3">
        <f>سپرده!P28</f>
        <v>83200432087</v>
      </c>
      <c r="M13" s="3">
        <f>سپرده!R28</f>
        <v>84968167749</v>
      </c>
      <c r="O13" s="3">
        <f>سپرده!R28</f>
        <v>84968167749</v>
      </c>
      <c r="Q13" s="8">
        <f>O13/$O$17</f>
        <v>0.34202289276660369</v>
      </c>
    </row>
    <row r="14" spans="3:17" x14ac:dyDescent="0.55000000000000004">
      <c r="C14" s="2" t="s">
        <v>92</v>
      </c>
      <c r="E14" s="3">
        <f>سهام!G26</f>
        <v>55323328151</v>
      </c>
      <c r="G14" s="3">
        <f>سهام!I26</f>
        <v>46916918710.494743</v>
      </c>
      <c r="I14" s="3">
        <f>سهام!M26</f>
        <v>695219</v>
      </c>
      <c r="K14" s="3">
        <f>سهام!Q26</f>
        <v>0</v>
      </c>
      <c r="M14" s="3">
        <f>سهام!W26</f>
        <v>55324023370</v>
      </c>
      <c r="O14" s="3">
        <f>سهام!Y26</f>
        <v>53412613519.025238</v>
      </c>
      <c r="Q14" s="8">
        <f>O14/$O$17</f>
        <v>0.21500212455995463</v>
      </c>
    </row>
    <row r="15" spans="3:17" x14ac:dyDescent="0.55000000000000004">
      <c r="C15" s="2" t="s">
        <v>97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x14ac:dyDescent="0.55000000000000004">
      <c r="C16" s="2" t="s">
        <v>93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89</v>
      </c>
      <c r="D17" s="3">
        <f t="shared" ref="D17" si="0">SUM(D12:D16)</f>
        <v>0</v>
      </c>
      <c r="E17" s="10">
        <f t="shared" ref="E17:P17" si="1">SUM(E12:E16)</f>
        <v>273790237871</v>
      </c>
      <c r="F17" s="3">
        <f t="shared" si="1"/>
        <v>0</v>
      </c>
      <c r="G17" s="10">
        <f>SUM(G12:G16)</f>
        <v>269240097547.49475</v>
      </c>
      <c r="H17" s="3">
        <f t="shared" si="1"/>
        <v>0</v>
      </c>
      <c r="I17" s="10">
        <f t="shared" si="1"/>
        <v>59657628020</v>
      </c>
      <c r="J17" s="3">
        <f t="shared" si="1"/>
        <v>0</v>
      </c>
      <c r="K17" s="10">
        <f t="shared" si="1"/>
        <v>83200432087</v>
      </c>
      <c r="L17" s="3">
        <f t="shared" si="1"/>
        <v>0</v>
      </c>
      <c r="M17" s="10">
        <f t="shared" si="1"/>
        <v>250247433804</v>
      </c>
      <c r="N17" s="3">
        <f t="shared" si="1"/>
        <v>0</v>
      </c>
      <c r="O17" s="10">
        <f>SUM(O12:O16)</f>
        <v>248428305666.02524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8"/>
  <sheetViews>
    <sheetView rightToLeft="1" view="pageBreakPreview" topLeftCell="A6" zoomScale="60" zoomScaleNormal="50" workbookViewId="0">
      <selection activeCell="K19" sqref="K19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7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19" style="57" bestFit="1" customWidth="1"/>
    <col min="16" max="16" width="3.5703125" style="57" bestFit="1" customWidth="1"/>
    <col min="17" max="17" width="26.140625" style="57" bestFit="1" customWidth="1"/>
    <col min="18" max="18" width="3.5703125" style="57" bestFit="1" customWidth="1"/>
    <col min="19" max="19" width="17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4.855468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3" t="s">
        <v>132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3:27" ht="46.5" x14ac:dyDescent="0.8">
      <c r="C3" s="143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3:27" ht="46.5" x14ac:dyDescent="0.8">
      <c r="C4" s="143" t="s">
        <v>238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2" t="s">
        <v>91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8" spans="3:27" s="76" customFormat="1" ht="34.5" customHeight="1" x14ac:dyDescent="0.25">
      <c r="C8" s="150" t="s">
        <v>1</v>
      </c>
      <c r="E8" s="149" t="s">
        <v>229</v>
      </c>
      <c r="F8" s="149" t="s">
        <v>2</v>
      </c>
      <c r="G8" s="149" t="s">
        <v>2</v>
      </c>
      <c r="H8" s="149" t="s">
        <v>2</v>
      </c>
      <c r="I8" s="149" t="s">
        <v>2</v>
      </c>
      <c r="J8" s="144"/>
      <c r="K8" s="149" t="s">
        <v>3</v>
      </c>
      <c r="L8" s="149" t="s">
        <v>3</v>
      </c>
      <c r="M8" s="149" t="s">
        <v>3</v>
      </c>
      <c r="N8" s="149" t="s">
        <v>3</v>
      </c>
      <c r="O8" s="149" t="s">
        <v>3</v>
      </c>
      <c r="P8" s="149" t="s">
        <v>3</v>
      </c>
      <c r="Q8" s="149" t="s">
        <v>3</v>
      </c>
      <c r="R8" s="144"/>
      <c r="S8" s="149" t="s">
        <v>239</v>
      </c>
      <c r="T8" s="149" t="s">
        <v>4</v>
      </c>
      <c r="U8" s="149" t="s">
        <v>4</v>
      </c>
      <c r="V8" s="149" t="s">
        <v>4</v>
      </c>
      <c r="W8" s="149" t="s">
        <v>4</v>
      </c>
      <c r="X8" s="149" t="s">
        <v>4</v>
      </c>
      <c r="Y8" s="149" t="s">
        <v>4</v>
      </c>
      <c r="Z8" s="149" t="s">
        <v>4</v>
      </c>
      <c r="AA8" s="149" t="s">
        <v>4</v>
      </c>
    </row>
    <row r="9" spans="3:27" s="76" customFormat="1" ht="44.25" customHeight="1" x14ac:dyDescent="0.25">
      <c r="C9" s="150" t="s">
        <v>1</v>
      </c>
      <c r="D9" s="144"/>
      <c r="E9" s="147" t="s">
        <v>5</v>
      </c>
      <c r="F9" s="145"/>
      <c r="G9" s="147" t="s">
        <v>6</v>
      </c>
      <c r="H9" s="77"/>
      <c r="I9" s="147" t="s">
        <v>7</v>
      </c>
      <c r="J9" s="144"/>
      <c r="K9" s="147" t="s">
        <v>8</v>
      </c>
      <c r="L9" s="147" t="s">
        <v>8</v>
      </c>
      <c r="M9" s="147" t="s">
        <v>8</v>
      </c>
      <c r="N9" s="77"/>
      <c r="O9" s="147" t="s">
        <v>9</v>
      </c>
      <c r="P9" s="147" t="s">
        <v>9</v>
      </c>
      <c r="Q9" s="147" t="s">
        <v>9</v>
      </c>
      <c r="R9" s="144"/>
      <c r="S9" s="147" t="s">
        <v>5</v>
      </c>
      <c r="T9" s="145"/>
      <c r="U9" s="147" t="s">
        <v>10</v>
      </c>
      <c r="V9" s="145"/>
      <c r="W9" s="147" t="s">
        <v>6</v>
      </c>
      <c r="X9" s="145"/>
      <c r="Y9" s="147" t="s">
        <v>7</v>
      </c>
      <c r="Z9" s="144"/>
      <c r="AA9" s="147" t="s">
        <v>11</v>
      </c>
    </row>
    <row r="10" spans="3:27" s="76" customFormat="1" ht="54" customHeight="1" x14ac:dyDescent="0.25">
      <c r="C10" s="150" t="s">
        <v>1</v>
      </c>
      <c r="D10" s="144"/>
      <c r="E10" s="148" t="s">
        <v>5</v>
      </c>
      <c r="F10" s="146"/>
      <c r="G10" s="148" t="s">
        <v>6</v>
      </c>
      <c r="H10" s="78"/>
      <c r="I10" s="148" t="s">
        <v>7</v>
      </c>
      <c r="J10" s="144"/>
      <c r="K10" s="148" t="s">
        <v>5</v>
      </c>
      <c r="L10" s="78"/>
      <c r="M10" s="148" t="s">
        <v>6</v>
      </c>
      <c r="N10" s="78"/>
      <c r="O10" s="148" t="s">
        <v>5</v>
      </c>
      <c r="P10" s="78"/>
      <c r="Q10" s="148" t="s">
        <v>12</v>
      </c>
      <c r="R10" s="144"/>
      <c r="S10" s="148" t="s">
        <v>5</v>
      </c>
      <c r="T10" s="146"/>
      <c r="U10" s="148" t="s">
        <v>10</v>
      </c>
      <c r="V10" s="146"/>
      <c r="W10" s="148" t="s">
        <v>6</v>
      </c>
      <c r="X10" s="146"/>
      <c r="Y10" s="148" t="s">
        <v>7</v>
      </c>
      <c r="Z10" s="144"/>
      <c r="AA10" s="148" t="s">
        <v>11</v>
      </c>
    </row>
    <row r="11" spans="3:27" x14ac:dyDescent="0.8">
      <c r="C11" s="79" t="s">
        <v>167</v>
      </c>
      <c r="E11" s="80">
        <v>1083000</v>
      </c>
      <c r="G11" s="80">
        <v>10191212384</v>
      </c>
      <c r="I11" s="80">
        <v>9290679574.5</v>
      </c>
      <c r="K11" s="80">
        <v>0</v>
      </c>
      <c r="M11" s="80">
        <v>0</v>
      </c>
      <c r="O11" s="80">
        <v>0</v>
      </c>
      <c r="Q11" s="80">
        <v>0</v>
      </c>
      <c r="S11" s="80">
        <v>1083000</v>
      </c>
      <c r="U11" s="80">
        <v>11850</v>
      </c>
      <c r="W11" s="80">
        <v>10191212384</v>
      </c>
      <c r="Y11" s="80">
        <v>12757190377.5</v>
      </c>
      <c r="AA11" s="81">
        <f>Y11/'سرمایه گذاری ها'!$O$17</f>
        <v>5.1351597569763797E-2</v>
      </c>
    </row>
    <row r="12" spans="3:27" x14ac:dyDescent="0.8">
      <c r="C12" s="57" t="s">
        <v>232</v>
      </c>
      <c r="E12" s="80">
        <v>400000</v>
      </c>
      <c r="G12" s="80">
        <v>9843926660</v>
      </c>
      <c r="I12" s="80">
        <v>9169117200</v>
      </c>
      <c r="K12" s="80">
        <v>0</v>
      </c>
      <c r="M12" s="80">
        <v>0</v>
      </c>
      <c r="O12" s="80">
        <v>0</v>
      </c>
      <c r="Q12" s="80">
        <v>0</v>
      </c>
      <c r="S12" s="80">
        <v>400000</v>
      </c>
      <c r="U12" s="80">
        <v>24140</v>
      </c>
      <c r="W12" s="80">
        <v>9843926660</v>
      </c>
      <c r="Y12" s="80">
        <v>9598546800</v>
      </c>
      <c r="AA12" s="81">
        <f>Y12/'سرمایه گذاری ها'!$O$17</f>
        <v>3.8637089981621547E-2</v>
      </c>
    </row>
    <row r="13" spans="3:27" x14ac:dyDescent="0.8">
      <c r="C13" s="57" t="s">
        <v>18</v>
      </c>
      <c r="E13" s="80">
        <v>235700</v>
      </c>
      <c r="G13" s="80">
        <v>9720153907</v>
      </c>
      <c r="I13" s="80">
        <v>5810580108</v>
      </c>
      <c r="K13" s="80">
        <v>0</v>
      </c>
      <c r="M13" s="80">
        <v>0</v>
      </c>
      <c r="O13" s="80">
        <v>0</v>
      </c>
      <c r="Q13" s="80">
        <v>0</v>
      </c>
      <c r="S13" s="80">
        <v>235700</v>
      </c>
      <c r="U13" s="80">
        <v>27320</v>
      </c>
      <c r="W13" s="80">
        <v>9720153907</v>
      </c>
      <c r="Y13" s="80">
        <v>6401010022.1999998</v>
      </c>
      <c r="AA13" s="81">
        <f>Y13/'سرمایه گذاری ها'!$O$17</f>
        <v>2.57660253530256E-2</v>
      </c>
    </row>
    <row r="14" spans="3:27" x14ac:dyDescent="0.8">
      <c r="C14" s="57" t="s">
        <v>186</v>
      </c>
      <c r="E14" s="80">
        <v>106000</v>
      </c>
      <c r="G14" s="80">
        <v>7055541458</v>
      </c>
      <c r="I14" s="80">
        <v>6197822226</v>
      </c>
      <c r="K14" s="80">
        <v>0</v>
      </c>
      <c r="M14" s="80">
        <v>0</v>
      </c>
      <c r="O14" s="80">
        <v>0</v>
      </c>
      <c r="Q14" s="80">
        <v>0</v>
      </c>
      <c r="S14" s="80">
        <v>106000</v>
      </c>
      <c r="U14" s="80">
        <v>59720</v>
      </c>
      <c r="W14" s="80">
        <v>7055541458</v>
      </c>
      <c r="Y14" s="80">
        <v>6292654596</v>
      </c>
      <c r="AA14" s="81">
        <f>Y14/'سرمایه گذاری ها'!$O$17</f>
        <v>2.5329861583726028E-2</v>
      </c>
    </row>
    <row r="15" spans="3:27" x14ac:dyDescent="0.8">
      <c r="C15" s="57" t="s">
        <v>230</v>
      </c>
      <c r="E15" s="80">
        <v>181950</v>
      </c>
      <c r="G15" s="80">
        <v>4237022008</v>
      </c>
      <c r="I15" s="80">
        <v>4078559813.625</v>
      </c>
      <c r="K15" s="80">
        <v>0</v>
      </c>
      <c r="M15" s="80">
        <v>0</v>
      </c>
      <c r="O15" s="80">
        <v>0</v>
      </c>
      <c r="Q15" s="80">
        <v>0</v>
      </c>
      <c r="S15" s="80">
        <v>181950</v>
      </c>
      <c r="U15" s="80">
        <v>26950</v>
      </c>
      <c r="W15" s="80">
        <v>4237022008</v>
      </c>
      <c r="Y15" s="80">
        <v>4874376362.625</v>
      </c>
      <c r="AA15" s="81">
        <f>Y15/'سرمایه گذاری ها'!$O$17</f>
        <v>1.9620857412189861E-2</v>
      </c>
    </row>
    <row r="16" spans="3:27" x14ac:dyDescent="0.8">
      <c r="C16" s="57" t="s">
        <v>231</v>
      </c>
      <c r="E16" s="80">
        <v>520000</v>
      </c>
      <c r="G16" s="80">
        <v>4979116299</v>
      </c>
      <c r="I16" s="80">
        <v>4683168360</v>
      </c>
      <c r="K16" s="80">
        <v>0</v>
      </c>
      <c r="M16" s="80">
        <v>0</v>
      </c>
      <c r="O16" s="80">
        <v>0</v>
      </c>
      <c r="Q16" s="80">
        <v>0</v>
      </c>
      <c r="S16" s="80">
        <v>520000</v>
      </c>
      <c r="U16" s="80">
        <v>8940</v>
      </c>
      <c r="W16" s="80">
        <v>4979116299</v>
      </c>
      <c r="Y16" s="80">
        <v>4621139640</v>
      </c>
      <c r="AA16" s="81">
        <f>Y16/'سرمایه گذاری ها'!$O$17</f>
        <v>1.8601502061574387E-2</v>
      </c>
    </row>
    <row r="17" spans="3:27" x14ac:dyDescent="0.8">
      <c r="C17" s="57" t="s">
        <v>182</v>
      </c>
      <c r="E17" s="80">
        <v>648889</v>
      </c>
      <c r="G17" s="80">
        <v>4964039034</v>
      </c>
      <c r="I17" s="80">
        <v>3824371666.8580499</v>
      </c>
      <c r="K17" s="80">
        <v>0</v>
      </c>
      <c r="M17" s="80">
        <v>0</v>
      </c>
      <c r="O17" s="80">
        <v>0</v>
      </c>
      <c r="Q17" s="80">
        <v>0</v>
      </c>
      <c r="S17" s="80">
        <v>648889</v>
      </c>
      <c r="U17" s="80">
        <v>6990</v>
      </c>
      <c r="W17" s="80">
        <v>4964039034</v>
      </c>
      <c r="Y17" s="80">
        <v>4508746492.0454998</v>
      </c>
      <c r="AA17" s="81">
        <f>Y17/'سرمایه گذاری ها'!$O$17</f>
        <v>1.8149085225847156E-2</v>
      </c>
    </row>
    <row r="18" spans="3:27" x14ac:dyDescent="0.8">
      <c r="C18" s="57" t="s">
        <v>181</v>
      </c>
      <c r="E18" s="80">
        <v>36434</v>
      </c>
      <c r="G18" s="80">
        <v>2002747543</v>
      </c>
      <c r="I18" s="80">
        <v>1792752276.1500001</v>
      </c>
      <c r="K18" s="80">
        <v>0</v>
      </c>
      <c r="M18" s="80">
        <v>0</v>
      </c>
      <c r="O18" s="80">
        <v>0</v>
      </c>
      <c r="Q18" s="80">
        <v>0</v>
      </c>
      <c r="S18" s="80">
        <v>36434</v>
      </c>
      <c r="U18" s="80">
        <v>56700</v>
      </c>
      <c r="W18" s="80">
        <v>2002747543</v>
      </c>
      <c r="Y18" s="80">
        <v>2053516243.5899999</v>
      </c>
      <c r="AA18" s="81">
        <f>Y18/'سرمایه گذاری ها'!$O$17</f>
        <v>8.2660316749519104E-3</v>
      </c>
    </row>
    <row r="19" spans="3:27" x14ac:dyDescent="0.8">
      <c r="C19" s="57" t="s">
        <v>183</v>
      </c>
      <c r="E19" s="80">
        <v>35157</v>
      </c>
      <c r="G19" s="80">
        <v>633384023</v>
      </c>
      <c r="I19" s="80">
        <v>693364666.46399999</v>
      </c>
      <c r="K19" s="80">
        <v>0</v>
      </c>
      <c r="M19" s="80">
        <v>0</v>
      </c>
      <c r="O19" s="80">
        <v>0</v>
      </c>
      <c r="Q19" s="80">
        <v>0</v>
      </c>
      <c r="S19" s="80">
        <v>35157</v>
      </c>
      <c r="U19" s="80">
        <v>24840</v>
      </c>
      <c r="W19" s="80">
        <v>633384023</v>
      </c>
      <c r="Y19" s="80">
        <v>868103745.71399999</v>
      </c>
      <c r="AA19" s="81">
        <f>Y19/'سرمایه گذاری ها'!$O$17</f>
        <v>3.4943833931751554E-3</v>
      </c>
    </row>
    <row r="20" spans="3:27" x14ac:dyDescent="0.8">
      <c r="C20" s="57" t="s">
        <v>184</v>
      </c>
      <c r="E20" s="80">
        <v>53804</v>
      </c>
      <c r="G20" s="80">
        <v>993552784</v>
      </c>
      <c r="I20" s="80">
        <v>755727029.40600002</v>
      </c>
      <c r="K20" s="80">
        <v>26902</v>
      </c>
      <c r="M20" s="80">
        <v>0</v>
      </c>
      <c r="O20" s="80">
        <v>0</v>
      </c>
      <c r="Q20" s="80">
        <v>0</v>
      </c>
      <c r="S20" s="80">
        <v>80706</v>
      </c>
      <c r="U20" s="80">
        <v>9393</v>
      </c>
      <c r="W20" s="80">
        <v>993552784</v>
      </c>
      <c r="Y20" s="80">
        <v>753560932.82490003</v>
      </c>
      <c r="AA20" s="81">
        <f>Y20/'سرمایه گذاری ها'!$O$17</f>
        <v>3.0333134978505639E-3</v>
      </c>
    </row>
    <row r="21" spans="3:27" x14ac:dyDescent="0.8">
      <c r="C21" s="57" t="s">
        <v>215</v>
      </c>
      <c r="E21" s="80">
        <v>60981</v>
      </c>
      <c r="G21" s="80">
        <v>697622640</v>
      </c>
      <c r="I21" s="80">
        <v>615274354.95749998</v>
      </c>
      <c r="K21" s="80">
        <v>0</v>
      </c>
      <c r="M21" s="80">
        <v>0</v>
      </c>
      <c r="O21" s="80">
        <v>0</v>
      </c>
      <c r="Q21" s="80">
        <v>0</v>
      </c>
      <c r="S21" s="80">
        <v>60981</v>
      </c>
      <c r="U21" s="80">
        <v>11170</v>
      </c>
      <c r="W21" s="80">
        <v>697622640</v>
      </c>
      <c r="Y21" s="80">
        <v>677104881.26849997</v>
      </c>
      <c r="AA21" s="81">
        <f>Y21/'سرمایه گذاری ها'!$O$17</f>
        <v>2.7255544792016027E-3</v>
      </c>
    </row>
    <row r="22" spans="3:27" x14ac:dyDescent="0.8">
      <c r="C22" s="57" t="s">
        <v>13</v>
      </c>
      <c r="E22" s="80">
        <v>933</v>
      </c>
      <c r="G22" s="80">
        <v>3646028</v>
      </c>
      <c r="I22" s="80">
        <v>3971335.1192999999</v>
      </c>
      <c r="K22" s="80">
        <v>0</v>
      </c>
      <c r="M22" s="80">
        <v>0</v>
      </c>
      <c r="O22" s="80">
        <v>0</v>
      </c>
      <c r="Q22" s="80">
        <v>0</v>
      </c>
      <c r="S22" s="80">
        <v>933</v>
      </c>
      <c r="U22" s="80">
        <v>4498</v>
      </c>
      <c r="W22" s="80">
        <v>3646028</v>
      </c>
      <c r="Y22" s="80">
        <v>4171664.0277</v>
      </c>
      <c r="AA22" s="81">
        <f>Y22/'سرمایه گذاری ها'!$O$17</f>
        <v>1.6792225090920916E-5</v>
      </c>
    </row>
    <row r="23" spans="3:27" x14ac:dyDescent="0.8">
      <c r="C23" s="57" t="s">
        <v>185</v>
      </c>
      <c r="E23" s="80">
        <v>469</v>
      </c>
      <c r="G23" s="80">
        <v>1363383</v>
      </c>
      <c r="I23" s="80">
        <v>1530099.4149</v>
      </c>
      <c r="K23" s="80">
        <v>0</v>
      </c>
      <c r="M23" s="80">
        <v>0</v>
      </c>
      <c r="O23" s="80">
        <v>0</v>
      </c>
      <c r="Q23" s="80">
        <v>0</v>
      </c>
      <c r="S23" s="80">
        <v>469</v>
      </c>
      <c r="U23" s="80">
        <v>3857</v>
      </c>
      <c r="W23" s="80">
        <v>1363383</v>
      </c>
      <c r="Y23" s="80">
        <v>1798169.8486500001</v>
      </c>
      <c r="AA23" s="81">
        <f>Y23/'سرمایه گذاری ها'!$O$17</f>
        <v>7.2381842472788548E-6</v>
      </c>
    </row>
    <row r="24" spans="3:27" x14ac:dyDescent="0.8">
      <c r="C24" s="57" t="s">
        <v>240</v>
      </c>
      <c r="E24" s="80">
        <v>0</v>
      </c>
      <c r="G24" s="80">
        <v>0</v>
      </c>
      <c r="I24" s="80">
        <v>0</v>
      </c>
      <c r="K24" s="80">
        <v>69</v>
      </c>
      <c r="M24" s="80">
        <v>695219</v>
      </c>
      <c r="O24" s="80">
        <v>0</v>
      </c>
      <c r="Q24" s="80">
        <v>0</v>
      </c>
      <c r="S24" s="80">
        <v>69</v>
      </c>
      <c r="U24" s="80">
        <v>10064</v>
      </c>
      <c r="W24" s="80">
        <v>695219</v>
      </c>
      <c r="Y24" s="80">
        <v>693591.38100000005</v>
      </c>
      <c r="AA24" s="81">
        <f>Y24/'سرمایه گذاری ها'!$O$17</f>
        <v>2.7919176888499579E-6</v>
      </c>
    </row>
    <row r="25" spans="3:27" x14ac:dyDescent="0.8">
      <c r="E25" s="80"/>
      <c r="G25" s="80"/>
      <c r="I25" s="80"/>
      <c r="K25" s="80"/>
      <c r="M25" s="80"/>
      <c r="O25" s="80"/>
      <c r="Q25" s="80"/>
      <c r="S25" s="80"/>
      <c r="U25" s="80"/>
      <c r="W25" s="80"/>
      <c r="Y25" s="80"/>
      <c r="AA25" s="81"/>
    </row>
    <row r="26" spans="3:27" ht="33.75" thickBot="1" x14ac:dyDescent="0.85">
      <c r="C26" s="57" t="s">
        <v>89</v>
      </c>
      <c r="E26" s="82"/>
      <c r="F26" s="80"/>
      <c r="G26" s="82">
        <f>SUM(G11:G24)</f>
        <v>55323328151</v>
      </c>
      <c r="H26" s="82"/>
      <c r="I26" s="82">
        <f>SUM(I11:I24)</f>
        <v>46916918710.494743</v>
      </c>
      <c r="J26" s="82"/>
      <c r="K26" s="82">
        <f>SUM(K11:K24)</f>
        <v>26971</v>
      </c>
      <c r="L26" s="82"/>
      <c r="M26" s="82">
        <f>SUM(M11:M24)</f>
        <v>695219</v>
      </c>
      <c r="N26" s="82"/>
      <c r="O26" s="82">
        <f>SUM(O11:O24)</f>
        <v>0</v>
      </c>
      <c r="P26" s="82"/>
      <c r="Q26" s="82">
        <f>SUM(Q11:Q24)</f>
        <v>0</v>
      </c>
      <c r="R26" s="82"/>
      <c r="S26" s="82">
        <f>SUM(S11:S24)</f>
        <v>3390288</v>
      </c>
      <c r="T26" s="82"/>
      <c r="U26" s="82">
        <f>SUM(U11:U24)</f>
        <v>286432</v>
      </c>
      <c r="V26" s="82"/>
      <c r="W26" s="82">
        <f>SUM(W11:W24)</f>
        <v>55324023370</v>
      </c>
      <c r="X26" s="82"/>
      <c r="Y26" s="82">
        <f>SUM(Y11:Y24)</f>
        <v>53412613519.025238</v>
      </c>
      <c r="Z26" s="80"/>
      <c r="AA26" s="85">
        <f>SUM(AA11:AA24)</f>
        <v>0.21500212455995465</v>
      </c>
    </row>
    <row r="27" spans="3:27" ht="63.75" customHeight="1" thickTop="1" x14ac:dyDescent="0.8"/>
    <row r="28" spans="3:27" ht="30.75" customHeight="1" x14ac:dyDescent="0.95">
      <c r="O28" s="130">
        <v>2</v>
      </c>
    </row>
  </sheetData>
  <sortState xmlns:xlrd2="http://schemas.microsoft.com/office/spreadsheetml/2017/richdata2" ref="C11:AA24">
    <sortCondition descending="1" ref="Y11:Y24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6" sqref="H2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1" t="s">
        <v>229</v>
      </c>
      <c r="E8" s="151" t="s">
        <v>2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"/>
      <c r="L8" s="151" t="s">
        <v>239</v>
      </c>
      <c r="M8" s="151" t="s">
        <v>4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89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7"/>
  <sheetViews>
    <sheetView rightToLeft="1" view="pageBreakPreview" zoomScale="60" zoomScaleNormal="90" workbookViewId="0">
      <selection activeCell="A19" sqref="A19:XFD23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4" t="s">
        <v>132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238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2" t="s">
        <v>121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23</v>
      </c>
      <c r="C10" s="135" t="s">
        <v>23</v>
      </c>
      <c r="D10" s="135" t="s">
        <v>23</v>
      </c>
      <c r="E10" s="135" t="s">
        <v>23</v>
      </c>
      <c r="F10" s="135" t="s">
        <v>23</v>
      </c>
      <c r="G10" s="135" t="s">
        <v>23</v>
      </c>
      <c r="H10" s="135" t="s">
        <v>23</v>
      </c>
      <c r="I10" s="135" t="s">
        <v>23</v>
      </c>
      <c r="J10" s="135" t="s">
        <v>23</v>
      </c>
      <c r="K10" s="135" t="s">
        <v>23</v>
      </c>
      <c r="L10" s="135" t="s">
        <v>23</v>
      </c>
      <c r="M10" s="135" t="s">
        <v>23</v>
      </c>
      <c r="N10" s="135" t="s">
        <v>23</v>
      </c>
      <c r="P10" s="135" t="s">
        <v>229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239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24</v>
      </c>
      <c r="C11" s="23"/>
      <c r="D11" s="138" t="s">
        <v>25</v>
      </c>
      <c r="E11" s="23"/>
      <c r="F11" s="138" t="s">
        <v>26</v>
      </c>
      <c r="G11" s="23"/>
      <c r="H11" s="138" t="s">
        <v>27</v>
      </c>
      <c r="I11" s="23"/>
      <c r="J11" s="138" t="s">
        <v>96</v>
      </c>
      <c r="K11" s="23"/>
      <c r="L11" s="138" t="s">
        <v>29</v>
      </c>
      <c r="M11" s="23"/>
      <c r="N11" s="138" t="s">
        <v>22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30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24</v>
      </c>
      <c r="C12" s="24"/>
      <c r="D12" s="139" t="s">
        <v>25</v>
      </c>
      <c r="E12" s="24"/>
      <c r="F12" s="139" t="s">
        <v>26</v>
      </c>
      <c r="G12" s="24"/>
      <c r="H12" s="139" t="s">
        <v>27</v>
      </c>
      <c r="I12" s="24"/>
      <c r="J12" s="139" t="s">
        <v>28</v>
      </c>
      <c r="K12" s="24"/>
      <c r="L12" s="139" t="s">
        <v>29</v>
      </c>
      <c r="M12" s="24"/>
      <c r="N12" s="139" t="s">
        <v>22</v>
      </c>
      <c r="P12" s="139" t="s">
        <v>5</v>
      </c>
      <c r="Q12" s="24"/>
      <c r="R12" s="139" t="s">
        <v>6</v>
      </c>
      <c r="S12" s="24"/>
      <c r="T12" s="139" t="s">
        <v>7</v>
      </c>
      <c r="V12" s="139" t="s">
        <v>5</v>
      </c>
      <c r="W12" s="24"/>
      <c r="X12" s="139" t="s">
        <v>6</v>
      </c>
      <c r="Z12" s="139" t="s">
        <v>5</v>
      </c>
      <c r="AA12" s="24"/>
      <c r="AB12" s="139" t="s">
        <v>12</v>
      </c>
      <c r="AD12" s="139" t="s">
        <v>5</v>
      </c>
      <c r="AE12" s="24"/>
      <c r="AF12" s="139" t="s">
        <v>30</v>
      </c>
      <c r="AG12" s="24"/>
      <c r="AH12" s="139" t="s">
        <v>6</v>
      </c>
      <c r="AI12" s="24"/>
      <c r="AJ12" s="139" t="s">
        <v>7</v>
      </c>
      <c r="AK12" s="24"/>
      <c r="AL12" s="139" t="s">
        <v>11</v>
      </c>
    </row>
    <row r="13" spans="2:38" ht="21.75" x14ac:dyDescent="0.6">
      <c r="B13" s="3" t="s">
        <v>187</v>
      </c>
      <c r="C13" s="3"/>
      <c r="D13" s="3" t="s">
        <v>104</v>
      </c>
      <c r="E13" s="3"/>
      <c r="F13" s="3" t="s">
        <v>104</v>
      </c>
      <c r="G13" s="3"/>
      <c r="H13" s="3" t="s">
        <v>188</v>
      </c>
      <c r="I13" s="3"/>
      <c r="J13" s="3" t="s">
        <v>189</v>
      </c>
      <c r="K13" s="3"/>
      <c r="L13" s="3">
        <v>18</v>
      </c>
      <c r="M13" s="3"/>
      <c r="N13" s="3">
        <v>18</v>
      </c>
      <c r="O13" s="3"/>
      <c r="P13" s="3">
        <v>47500</v>
      </c>
      <c r="Q13" s="3"/>
      <c r="R13" s="3">
        <v>45255000000</v>
      </c>
      <c r="S13" s="3"/>
      <c r="T13" s="3">
        <v>46874002546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47500</v>
      </c>
      <c r="AE13" s="3"/>
      <c r="AF13" s="3">
        <v>945000</v>
      </c>
      <c r="AG13" s="3"/>
      <c r="AH13" s="3">
        <v>45255000000</v>
      </c>
      <c r="AI13" s="3"/>
      <c r="AJ13" s="3">
        <v>44879364140</v>
      </c>
      <c r="AK13" s="2"/>
      <c r="AL13" s="65">
        <f>AJ13/'سرمایه گذاری ها'!$O$17</f>
        <v>0.18065318289588789</v>
      </c>
    </row>
    <row r="14" spans="2:38" ht="21.75" x14ac:dyDescent="0.6">
      <c r="B14" s="3" t="s">
        <v>191</v>
      </c>
      <c r="C14" s="3"/>
      <c r="D14" s="3" t="s">
        <v>104</v>
      </c>
      <c r="E14" s="3"/>
      <c r="F14" s="3" t="s">
        <v>104</v>
      </c>
      <c r="G14" s="3"/>
      <c r="H14" s="3" t="s">
        <v>188</v>
      </c>
      <c r="I14" s="3"/>
      <c r="J14" s="3" t="s">
        <v>192</v>
      </c>
      <c r="K14" s="3"/>
      <c r="L14" s="3">
        <v>18</v>
      </c>
      <c r="M14" s="3"/>
      <c r="N14" s="3">
        <v>18</v>
      </c>
      <c r="O14" s="3"/>
      <c r="P14" s="3">
        <v>30600</v>
      </c>
      <c r="Q14" s="3"/>
      <c r="R14" s="3">
        <v>29964744000</v>
      </c>
      <c r="S14" s="3"/>
      <c r="T14" s="3">
        <v>30594453750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30600</v>
      </c>
      <c r="AE14" s="3"/>
      <c r="AF14" s="3">
        <v>980000</v>
      </c>
      <c r="AG14" s="3"/>
      <c r="AH14" s="3">
        <v>29964744000</v>
      </c>
      <c r="AI14" s="3"/>
      <c r="AJ14" s="3">
        <v>29982564675</v>
      </c>
      <c r="AK14" s="2"/>
      <c r="AL14" s="65">
        <f>AJ14/'سرمایه گذاری ها'!$O$17</f>
        <v>0.12068900359247743</v>
      </c>
    </row>
    <row r="15" spans="2:38" ht="21.75" x14ac:dyDescent="0.6">
      <c r="B15" s="3" t="s">
        <v>112</v>
      </c>
      <c r="C15" s="3"/>
      <c r="D15" s="3" t="s">
        <v>104</v>
      </c>
      <c r="E15" s="3"/>
      <c r="F15" s="3" t="s">
        <v>104</v>
      </c>
      <c r="G15" s="3"/>
      <c r="H15" s="3" t="s">
        <v>113</v>
      </c>
      <c r="I15" s="3"/>
      <c r="J15" s="3" t="s">
        <v>114</v>
      </c>
      <c r="K15" s="3"/>
      <c r="L15" s="3">
        <v>18</v>
      </c>
      <c r="M15" s="3"/>
      <c r="N15" s="3">
        <v>18</v>
      </c>
      <c r="O15" s="3"/>
      <c r="P15" s="3">
        <v>12100</v>
      </c>
      <c r="Q15" s="3"/>
      <c r="R15" s="3">
        <v>12105448453</v>
      </c>
      <c r="S15" s="3"/>
      <c r="T15" s="3">
        <v>12097806875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12100</v>
      </c>
      <c r="AE15" s="3"/>
      <c r="AF15" s="3">
        <v>950000</v>
      </c>
      <c r="AG15" s="3"/>
      <c r="AH15" s="3">
        <v>12105448453</v>
      </c>
      <c r="AI15" s="3"/>
      <c r="AJ15" s="3">
        <v>11492916531</v>
      </c>
      <c r="AK15" s="2"/>
      <c r="AL15" s="65">
        <f>AJ15/'سرمایه گذاری ها'!$O$17</f>
        <v>4.6262508212129863E-2</v>
      </c>
    </row>
    <row r="16" spans="2:38" ht="21.75" x14ac:dyDescent="0.6">
      <c r="B16" s="3" t="s">
        <v>106</v>
      </c>
      <c r="C16" s="3"/>
      <c r="D16" s="3" t="s">
        <v>104</v>
      </c>
      <c r="E16" s="3"/>
      <c r="F16" s="3" t="s">
        <v>104</v>
      </c>
      <c r="G16" s="3"/>
      <c r="H16" s="3" t="s">
        <v>68</v>
      </c>
      <c r="I16" s="3"/>
      <c r="J16" s="3" t="s">
        <v>107</v>
      </c>
      <c r="K16" s="3"/>
      <c r="L16" s="3">
        <v>0</v>
      </c>
      <c r="M16" s="3"/>
      <c r="N16" s="3">
        <v>0</v>
      </c>
      <c r="O16" s="3"/>
      <c r="P16" s="3">
        <v>14991</v>
      </c>
      <c r="Q16" s="3"/>
      <c r="R16" s="3">
        <v>9341060288</v>
      </c>
      <c r="S16" s="3"/>
      <c r="T16" s="3">
        <v>10392575584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14991</v>
      </c>
      <c r="AE16" s="3"/>
      <c r="AF16" s="3">
        <v>683530</v>
      </c>
      <c r="AG16" s="3"/>
      <c r="AH16" s="3">
        <v>9341060288</v>
      </c>
      <c r="AI16" s="3"/>
      <c r="AJ16" s="3">
        <v>10244940997</v>
      </c>
      <c r="AK16" s="2"/>
      <c r="AL16" s="65">
        <f>AJ16/'سرمایه گذاری ها'!$O$17</f>
        <v>4.1239024552913846E-2</v>
      </c>
    </row>
    <row r="17" spans="2:38" ht="21.75" x14ac:dyDescent="0.6">
      <c r="B17" s="3" t="s">
        <v>200</v>
      </c>
      <c r="C17" s="3"/>
      <c r="D17" s="3" t="s">
        <v>104</v>
      </c>
      <c r="E17" s="3"/>
      <c r="F17" s="3" t="s">
        <v>104</v>
      </c>
      <c r="G17" s="3"/>
      <c r="H17" s="3" t="s">
        <v>201</v>
      </c>
      <c r="I17" s="3"/>
      <c r="J17" s="3" t="s">
        <v>202</v>
      </c>
      <c r="K17" s="3"/>
      <c r="L17" s="3">
        <v>17</v>
      </c>
      <c r="M17" s="3"/>
      <c r="N17" s="3">
        <v>17</v>
      </c>
      <c r="O17" s="3"/>
      <c r="P17" s="3">
        <v>7200</v>
      </c>
      <c r="Q17" s="3"/>
      <c r="R17" s="3">
        <v>6772827352</v>
      </c>
      <c r="S17" s="3"/>
      <c r="T17" s="3">
        <v>7198695000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7200</v>
      </c>
      <c r="AE17" s="3"/>
      <c r="AF17" s="3">
        <v>955150</v>
      </c>
      <c r="AG17" s="3"/>
      <c r="AH17" s="3">
        <v>6772827352</v>
      </c>
      <c r="AI17" s="3"/>
      <c r="AJ17" s="3">
        <v>6875833529</v>
      </c>
      <c r="AK17" s="2"/>
      <c r="AL17" s="65">
        <f>AJ17/'سرمایه گذاری ها'!$O$17</f>
        <v>2.7677335360663496E-2</v>
      </c>
    </row>
    <row r="18" spans="2:38" ht="21.75" x14ac:dyDescent="0.6">
      <c r="B18" s="3" t="s">
        <v>109</v>
      </c>
      <c r="C18" s="3"/>
      <c r="D18" s="3" t="s">
        <v>104</v>
      </c>
      <c r="E18" s="3"/>
      <c r="F18" s="3" t="s">
        <v>104</v>
      </c>
      <c r="G18" s="3"/>
      <c r="H18" s="3" t="s">
        <v>68</v>
      </c>
      <c r="I18" s="3"/>
      <c r="J18" s="3" t="s">
        <v>110</v>
      </c>
      <c r="K18" s="3"/>
      <c r="L18" s="3">
        <v>0</v>
      </c>
      <c r="M18" s="3"/>
      <c r="N18" s="3">
        <v>0</v>
      </c>
      <c r="O18" s="3"/>
      <c r="P18" s="3">
        <v>10210</v>
      </c>
      <c r="Q18" s="3"/>
      <c r="R18" s="3">
        <v>6516162592</v>
      </c>
      <c r="S18" s="3"/>
      <c r="T18" s="3">
        <v>6653978047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10210</v>
      </c>
      <c r="AE18" s="3"/>
      <c r="AF18" s="3">
        <v>643790</v>
      </c>
      <c r="AG18" s="3"/>
      <c r="AH18" s="3">
        <v>6516162592</v>
      </c>
      <c r="AI18" s="3"/>
      <c r="AJ18" s="3">
        <v>6571904526</v>
      </c>
      <c r="AK18" s="2"/>
      <c r="AL18" s="65">
        <f>AJ18/'سرمایه گذاری ها'!$O$17</f>
        <v>2.6453928059369147E-2</v>
      </c>
    </row>
    <row r="19" spans="2:38" ht="21.75" x14ac:dyDescent="0.6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2"/>
      <c r="AL19" s="65"/>
    </row>
    <row r="20" spans="2:38" ht="27" thickBot="1" x14ac:dyDescent="0.65">
      <c r="B20" s="153" t="s">
        <v>89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2"/>
      <c r="P20" s="70">
        <f>SUM(P13:P18)</f>
        <v>122601</v>
      </c>
      <c r="Q20" s="28"/>
      <c r="R20" s="70">
        <f>SUM(R13:R18)</f>
        <v>109955242685</v>
      </c>
      <c r="S20" s="28"/>
      <c r="T20" s="70">
        <f>SUM(T13:T18)</f>
        <v>113811511802</v>
      </c>
      <c r="U20" s="28"/>
      <c r="V20" s="70">
        <f>SUM(V13:V18)</f>
        <v>0</v>
      </c>
      <c r="W20" s="28"/>
      <c r="X20" s="70">
        <f>SUM(X13:X18)</f>
        <v>0</v>
      </c>
      <c r="Y20" s="28"/>
      <c r="Z20" s="70">
        <f>SUM(Z13:Z18)</f>
        <v>0</v>
      </c>
      <c r="AA20" s="28"/>
      <c r="AB20" s="70">
        <f>SUM(AB13:AB18)</f>
        <v>0</v>
      </c>
      <c r="AC20" s="28"/>
      <c r="AD20" s="70">
        <f>SUM(AD13:AD18)</f>
        <v>122601</v>
      </c>
      <c r="AE20" s="71"/>
      <c r="AF20" s="70"/>
      <c r="AG20" s="28"/>
      <c r="AH20" s="70">
        <f>SUM(AH13:AH18)</f>
        <v>109955242685</v>
      </c>
      <c r="AI20" s="28"/>
      <c r="AJ20" s="70">
        <f>SUM(AJ13:AJ18)</f>
        <v>110047524398</v>
      </c>
      <c r="AK20" s="28"/>
      <c r="AL20" s="84">
        <f>SUM(AL13:AL18)</f>
        <v>0.44297498267344165</v>
      </c>
    </row>
    <row r="21" spans="2:38" ht="21" customHeight="1" thickTop="1" x14ac:dyDescent="0.6"/>
    <row r="27" spans="2:38" ht="33" x14ac:dyDescent="0.8">
      <c r="T27" s="57">
        <v>4</v>
      </c>
    </row>
  </sheetData>
  <sortState xmlns:xlrd2="http://schemas.microsoft.com/office/spreadsheetml/2017/richdata2" ref="B13:AL19">
    <sortCondition descending="1" ref="AJ13:AJ19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0:N2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A12" zoomScale="70" zoomScaleNormal="70" zoomScaleSheetLayoutView="70" workbookViewId="0">
      <selection activeCell="P16" sqref="P16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132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238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7" t="s">
        <v>36</v>
      </c>
      <c r="C10" s="137" t="s">
        <v>36</v>
      </c>
      <c r="D10" s="137" t="s">
        <v>36</v>
      </c>
      <c r="E10" s="137" t="s">
        <v>36</v>
      </c>
      <c r="F10" s="137" t="s">
        <v>36</v>
      </c>
      <c r="G10" s="137" t="s">
        <v>36</v>
      </c>
      <c r="H10" s="137" t="s">
        <v>36</v>
      </c>
      <c r="I10" s="137" t="s">
        <v>36</v>
      </c>
      <c r="J10" s="137" t="s">
        <v>36</v>
      </c>
      <c r="L10" s="137" t="s">
        <v>229</v>
      </c>
      <c r="M10" s="137" t="s">
        <v>2</v>
      </c>
      <c r="N10" s="137" t="s">
        <v>2</v>
      </c>
      <c r="O10" s="137" t="s">
        <v>2</v>
      </c>
      <c r="P10" s="137" t="s">
        <v>2</v>
      </c>
      <c r="R10" s="137" t="s">
        <v>3</v>
      </c>
      <c r="S10" s="137" t="s">
        <v>3</v>
      </c>
      <c r="T10" s="137" t="s">
        <v>3</v>
      </c>
      <c r="U10" s="137" t="s">
        <v>3</v>
      </c>
      <c r="V10" s="137" t="s">
        <v>3</v>
      </c>
      <c r="W10" s="137" t="s">
        <v>3</v>
      </c>
      <c r="X10" s="137" t="s">
        <v>3</v>
      </c>
      <c r="Z10" s="137" t="s">
        <v>239</v>
      </c>
      <c r="AA10" s="137" t="s">
        <v>4</v>
      </c>
      <c r="AB10" s="137" t="s">
        <v>4</v>
      </c>
      <c r="AC10" s="137" t="s">
        <v>4</v>
      </c>
      <c r="AD10" s="137" t="s">
        <v>4</v>
      </c>
      <c r="AE10" s="137" t="s">
        <v>4</v>
      </c>
      <c r="AF10" s="137" t="s">
        <v>4</v>
      </c>
    </row>
    <row r="11" spans="2:32" s="16" customFormat="1" x14ac:dyDescent="0.6">
      <c r="B11" s="138" t="s">
        <v>37</v>
      </c>
      <c r="C11" s="23"/>
      <c r="D11" s="138" t="s">
        <v>96</v>
      </c>
      <c r="E11" s="23"/>
      <c r="F11" s="138" t="s">
        <v>29</v>
      </c>
      <c r="G11" s="23"/>
      <c r="H11" s="138" t="s">
        <v>38</v>
      </c>
      <c r="I11" s="23"/>
      <c r="J11" s="138" t="s">
        <v>26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39</v>
      </c>
    </row>
    <row r="12" spans="2:32" s="16" customFormat="1" ht="75.75" customHeight="1" x14ac:dyDescent="0.6">
      <c r="B12" s="139" t="s">
        <v>37</v>
      </c>
      <c r="C12" s="24"/>
      <c r="D12" s="139" t="s">
        <v>28</v>
      </c>
      <c r="E12" s="24"/>
      <c r="F12" s="139" t="s">
        <v>29</v>
      </c>
      <c r="G12" s="24"/>
      <c r="H12" s="139" t="s">
        <v>38</v>
      </c>
      <c r="I12" s="24"/>
      <c r="J12" s="139" t="s">
        <v>26</v>
      </c>
      <c r="L12" s="139" t="s">
        <v>5</v>
      </c>
      <c r="M12" s="24"/>
      <c r="N12" s="139" t="s">
        <v>6</v>
      </c>
      <c r="O12" s="24"/>
      <c r="P12" s="139" t="s">
        <v>7</v>
      </c>
      <c r="R12" s="139" t="s">
        <v>5</v>
      </c>
      <c r="S12" s="24"/>
      <c r="T12" s="139" t="s">
        <v>6</v>
      </c>
      <c r="U12" s="24"/>
      <c r="V12" s="139" t="s">
        <v>5</v>
      </c>
      <c r="W12" s="24"/>
      <c r="X12" s="139" t="s">
        <v>12</v>
      </c>
      <c r="Z12" s="139" t="s">
        <v>5</v>
      </c>
      <c r="AA12" s="24"/>
      <c r="AB12" s="139" t="s">
        <v>6</v>
      </c>
      <c r="AC12" s="24"/>
      <c r="AD12" s="139" t="s">
        <v>7</v>
      </c>
      <c r="AE12" s="24"/>
      <c r="AF12" s="139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5" t="s">
        <v>89</v>
      </c>
      <c r="C15" s="155"/>
      <c r="D15" s="155"/>
      <c r="E15" s="155"/>
      <c r="F15" s="155"/>
      <c r="G15" s="155"/>
      <c r="H15" s="155"/>
      <c r="I15" s="155"/>
      <c r="J15" s="155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0</v>
      </c>
      <c r="AA15" s="27"/>
      <c r="AB15" s="90">
        <f>SUM(AB13:AB13)</f>
        <v>0</v>
      </c>
      <c r="AC15" s="27"/>
      <c r="AD15" s="90">
        <f>SUM(AD13:AD13)</f>
        <v>0</v>
      </c>
      <c r="AE15" s="27"/>
      <c r="AF15" s="91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topLeftCell="A7" zoomScale="60" zoomScaleNormal="80" workbookViewId="0">
      <selection activeCell="H22" sqref="H22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132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238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6" t="s">
        <v>40</v>
      </c>
      <c r="D8" s="137" t="s">
        <v>41</v>
      </c>
      <c r="E8" s="137" t="s">
        <v>41</v>
      </c>
      <c r="F8" s="137" t="s">
        <v>41</v>
      </c>
      <c r="G8" s="137" t="s">
        <v>41</v>
      </c>
      <c r="H8" s="137" t="s">
        <v>41</v>
      </c>
      <c r="I8" s="137" t="s">
        <v>41</v>
      </c>
      <c r="J8" s="137" t="s">
        <v>41</v>
      </c>
      <c r="L8" s="137" t="s">
        <v>229</v>
      </c>
      <c r="N8" s="137" t="s">
        <v>3</v>
      </c>
      <c r="O8" s="137" t="s">
        <v>3</v>
      </c>
      <c r="P8" s="137" t="s">
        <v>3</v>
      </c>
      <c r="R8" s="137" t="s">
        <v>239</v>
      </c>
      <c r="S8" s="137" t="s">
        <v>4</v>
      </c>
      <c r="T8" s="137" t="s">
        <v>4</v>
      </c>
    </row>
    <row r="9" spans="2:28" s="4" customFormat="1" ht="63.75" customHeight="1" x14ac:dyDescent="0.55000000000000004">
      <c r="B9" s="158" t="s">
        <v>40</v>
      </c>
      <c r="D9" s="156" t="s">
        <v>42</v>
      </c>
      <c r="E9" s="38"/>
      <c r="F9" s="156" t="s">
        <v>43</v>
      </c>
      <c r="G9" s="38"/>
      <c r="H9" s="156" t="s">
        <v>44</v>
      </c>
      <c r="I9" s="38"/>
      <c r="J9" s="156" t="s">
        <v>29</v>
      </c>
      <c r="L9" s="156" t="s">
        <v>45</v>
      </c>
      <c r="N9" s="156" t="s">
        <v>46</v>
      </c>
      <c r="O9" s="38"/>
      <c r="P9" s="156" t="s">
        <v>47</v>
      </c>
      <c r="R9" s="156" t="s">
        <v>45</v>
      </c>
      <c r="S9" s="38"/>
      <c r="T9" s="157" t="s">
        <v>39</v>
      </c>
    </row>
    <row r="10" spans="2:28" s="4" customFormat="1" ht="21.75" customHeight="1" x14ac:dyDescent="0.55000000000000004">
      <c r="B10" s="5" t="s">
        <v>203</v>
      </c>
      <c r="C10" s="5"/>
      <c r="D10" s="30" t="s">
        <v>206</v>
      </c>
      <c r="E10" s="5"/>
      <c r="F10" s="5" t="s">
        <v>116</v>
      </c>
      <c r="G10" s="5"/>
      <c r="H10" s="5" t="s">
        <v>205</v>
      </c>
      <c r="I10" s="5"/>
      <c r="J10" s="31">
        <v>18</v>
      </c>
      <c r="K10" s="5"/>
      <c r="L10" s="31">
        <v>60000000000</v>
      </c>
      <c r="M10" s="5"/>
      <c r="N10" s="31">
        <v>0</v>
      </c>
      <c r="O10" s="5"/>
      <c r="P10" s="31">
        <v>16000000000</v>
      </c>
      <c r="Q10" s="5"/>
      <c r="R10" s="31">
        <v>44000000000</v>
      </c>
      <c r="S10" s="5"/>
      <c r="T10" s="34">
        <f>R10/'سرمایه گذاری ها'!$O$17</f>
        <v>0.17711347296773594</v>
      </c>
    </row>
    <row r="11" spans="2:28" s="4" customFormat="1" ht="21.75" customHeight="1" x14ac:dyDescent="0.55000000000000004">
      <c r="B11" s="5" t="s">
        <v>223</v>
      </c>
      <c r="C11" s="5"/>
      <c r="D11" s="30" t="s">
        <v>224</v>
      </c>
      <c r="E11" s="5"/>
      <c r="F11" s="5" t="s">
        <v>116</v>
      </c>
      <c r="G11" s="5"/>
      <c r="H11" s="5" t="s">
        <v>225</v>
      </c>
      <c r="I11" s="5"/>
      <c r="J11" s="31">
        <v>18</v>
      </c>
      <c r="K11" s="5"/>
      <c r="L11" s="31">
        <v>47600000000</v>
      </c>
      <c r="M11" s="5"/>
      <c r="N11" s="31">
        <v>25000</v>
      </c>
      <c r="O11" s="5"/>
      <c r="P11" s="31">
        <v>8000025000</v>
      </c>
      <c r="Q11" s="5"/>
      <c r="R11" s="31">
        <v>39600000000</v>
      </c>
      <c r="S11" s="5"/>
      <c r="T11" s="34">
        <f>R11/'سرمایه گذاری ها'!$O$17</f>
        <v>0.15940212567096235</v>
      </c>
    </row>
    <row r="12" spans="2:28" s="4" customFormat="1" ht="21.75" customHeight="1" x14ac:dyDescent="0.55000000000000004">
      <c r="B12" s="5" t="s">
        <v>220</v>
      </c>
      <c r="C12" s="5"/>
      <c r="D12" s="30" t="s">
        <v>221</v>
      </c>
      <c r="E12" s="5"/>
      <c r="F12" s="5" t="s">
        <v>48</v>
      </c>
      <c r="G12" s="5"/>
      <c r="H12" s="5" t="s">
        <v>222</v>
      </c>
      <c r="I12" s="5"/>
      <c r="J12" s="31">
        <v>0</v>
      </c>
      <c r="K12" s="5"/>
      <c r="L12" s="31">
        <v>867390997</v>
      </c>
      <c r="M12" s="5"/>
      <c r="N12" s="31">
        <v>34882810227</v>
      </c>
      <c r="O12" s="5"/>
      <c r="P12" s="31">
        <v>35039191865</v>
      </c>
      <c r="Q12" s="5"/>
      <c r="R12" s="31">
        <v>711009359</v>
      </c>
      <c r="S12" s="5"/>
      <c r="T12" s="34">
        <f>R12/'سرمایه گذاری ها'!$O$17</f>
        <v>2.8620303837512216E-3</v>
      </c>
    </row>
    <row r="13" spans="2:28" s="4" customFormat="1" ht="21.75" customHeight="1" x14ac:dyDescent="0.55000000000000004">
      <c r="B13" s="5" t="s">
        <v>49</v>
      </c>
      <c r="C13" s="5"/>
      <c r="D13" s="30" t="s">
        <v>137</v>
      </c>
      <c r="E13" s="5"/>
      <c r="F13" s="5" t="s">
        <v>48</v>
      </c>
      <c r="G13" s="5"/>
      <c r="H13" s="5" t="s">
        <v>136</v>
      </c>
      <c r="I13" s="5"/>
      <c r="J13" s="31">
        <v>0</v>
      </c>
      <c r="K13" s="5"/>
      <c r="L13" s="31">
        <v>7518910</v>
      </c>
      <c r="M13" s="5"/>
      <c r="N13" s="31">
        <v>7703835956</v>
      </c>
      <c r="O13" s="5"/>
      <c r="P13" s="31">
        <v>7090250000</v>
      </c>
      <c r="Q13" s="5"/>
      <c r="R13" s="31">
        <v>621104866</v>
      </c>
      <c r="S13" s="5"/>
      <c r="T13" s="34">
        <f>R13/'سرمایه گذاری ها'!$O$17</f>
        <v>2.5001372703277328E-3</v>
      </c>
    </row>
    <row r="14" spans="2:28" s="4" customFormat="1" ht="21.75" customHeight="1" x14ac:dyDescent="0.55000000000000004">
      <c r="B14" s="5" t="s">
        <v>49</v>
      </c>
      <c r="C14" s="5"/>
      <c r="D14" s="30" t="s">
        <v>135</v>
      </c>
      <c r="E14" s="5"/>
      <c r="F14" s="5" t="s">
        <v>51</v>
      </c>
      <c r="G14" s="5"/>
      <c r="H14" s="5" t="s">
        <v>136</v>
      </c>
      <c r="I14" s="5"/>
      <c r="J14" s="31">
        <v>0</v>
      </c>
      <c r="K14" s="5"/>
      <c r="L14" s="31">
        <v>20000000</v>
      </c>
      <c r="M14" s="5"/>
      <c r="N14" s="31">
        <v>0</v>
      </c>
      <c r="O14" s="5"/>
      <c r="P14" s="31">
        <v>0</v>
      </c>
      <c r="Q14" s="5"/>
      <c r="R14" s="31">
        <v>20000000</v>
      </c>
      <c r="S14" s="5"/>
      <c r="T14" s="34">
        <f>R14/'سرمایه گذاری ها'!$O$17</f>
        <v>8.0506124076243601E-5</v>
      </c>
    </row>
    <row r="15" spans="2:28" s="4" customFormat="1" ht="21.75" customHeight="1" x14ac:dyDescent="0.55000000000000004">
      <c r="B15" s="5" t="s">
        <v>49</v>
      </c>
      <c r="C15" s="5"/>
      <c r="D15" s="30" t="s">
        <v>138</v>
      </c>
      <c r="E15" s="5"/>
      <c r="F15" s="5" t="s">
        <v>48</v>
      </c>
      <c r="G15" s="5"/>
      <c r="H15" s="5" t="s">
        <v>139</v>
      </c>
      <c r="I15" s="5"/>
      <c r="J15" s="31">
        <v>0</v>
      </c>
      <c r="K15" s="5"/>
      <c r="L15" s="31">
        <v>2762113</v>
      </c>
      <c r="M15" s="5"/>
      <c r="N15" s="31">
        <v>2072703</v>
      </c>
      <c r="O15" s="5"/>
      <c r="P15" s="31">
        <v>0</v>
      </c>
      <c r="Q15" s="5"/>
      <c r="R15" s="31">
        <v>4834816</v>
      </c>
      <c r="S15" s="5"/>
      <c r="T15" s="34">
        <f>R15/'سرمایه گذاری ها'!$O$17</f>
        <v>1.9461614839090389E-5</v>
      </c>
    </row>
    <row r="16" spans="2:28" s="4" customFormat="1" ht="21.75" customHeight="1" x14ac:dyDescent="0.55000000000000004">
      <c r="B16" s="5" t="s">
        <v>203</v>
      </c>
      <c r="C16" s="5"/>
      <c r="D16" s="30" t="s">
        <v>204</v>
      </c>
      <c r="E16" s="5"/>
      <c r="F16" s="5" t="s">
        <v>48</v>
      </c>
      <c r="G16" s="5"/>
      <c r="H16" s="5" t="s">
        <v>205</v>
      </c>
      <c r="I16" s="5"/>
      <c r="J16" s="31">
        <v>0</v>
      </c>
      <c r="K16" s="5"/>
      <c r="L16" s="31">
        <v>6328437</v>
      </c>
      <c r="M16" s="5"/>
      <c r="N16" s="31">
        <v>17068136986</v>
      </c>
      <c r="O16" s="5"/>
      <c r="P16" s="31">
        <v>17070964400</v>
      </c>
      <c r="Q16" s="5"/>
      <c r="R16" s="31">
        <v>3501023</v>
      </c>
      <c r="S16" s="5"/>
      <c r="T16" s="34">
        <f>R16/'سرمایه گذاری ها'!$O$17</f>
        <v>1.4092689601589131E-5</v>
      </c>
    </row>
    <row r="17" spans="2:20" s="4" customFormat="1" ht="21.75" customHeight="1" x14ac:dyDescent="0.55000000000000004">
      <c r="B17" s="5" t="s">
        <v>140</v>
      </c>
      <c r="C17" s="5"/>
      <c r="D17" s="30" t="s">
        <v>141</v>
      </c>
      <c r="E17" s="5"/>
      <c r="F17" s="5" t="s">
        <v>51</v>
      </c>
      <c r="G17" s="5"/>
      <c r="H17" s="5" t="s">
        <v>142</v>
      </c>
      <c r="I17" s="5"/>
      <c r="J17" s="31">
        <v>0</v>
      </c>
      <c r="K17" s="5"/>
      <c r="L17" s="31">
        <v>2012363</v>
      </c>
      <c r="M17" s="5"/>
      <c r="N17" s="31">
        <v>29972</v>
      </c>
      <c r="O17" s="5"/>
      <c r="P17" s="31">
        <v>0</v>
      </c>
      <c r="Q17" s="5"/>
      <c r="R17" s="31">
        <v>2042335</v>
      </c>
      <c r="S17" s="5"/>
      <c r="T17" s="34">
        <f>R17/'سرمایه گذاری ها'!$O$17</f>
        <v>8.2210237457627496E-6</v>
      </c>
    </row>
    <row r="18" spans="2:20" s="4" customFormat="1" ht="21.75" customHeight="1" x14ac:dyDescent="0.55000000000000004">
      <c r="B18" s="5" t="s">
        <v>144</v>
      </c>
      <c r="C18" s="5"/>
      <c r="D18" s="30" t="s">
        <v>145</v>
      </c>
      <c r="E18" s="5"/>
      <c r="F18" s="5" t="s">
        <v>116</v>
      </c>
      <c r="G18" s="5"/>
      <c r="H18" s="5" t="s">
        <v>146</v>
      </c>
      <c r="I18" s="5"/>
      <c r="J18" s="31">
        <v>0</v>
      </c>
      <c r="K18" s="5"/>
      <c r="L18" s="31">
        <v>1970356</v>
      </c>
      <c r="M18" s="5"/>
      <c r="N18" s="31">
        <v>0</v>
      </c>
      <c r="O18" s="5"/>
      <c r="P18" s="31">
        <v>0</v>
      </c>
      <c r="Q18" s="5"/>
      <c r="R18" s="31">
        <v>1970356</v>
      </c>
      <c r="S18" s="5"/>
      <c r="T18" s="34">
        <f>R18/'سرمایه گذاری ها'!$O$17</f>
        <v>7.9312862305185527E-6</v>
      </c>
    </row>
    <row r="19" spans="2:20" s="4" customFormat="1" ht="21.75" customHeight="1" x14ac:dyDescent="0.55000000000000004">
      <c r="B19" s="5" t="s">
        <v>120</v>
      </c>
      <c r="C19" s="5"/>
      <c r="D19" s="30" t="s">
        <v>159</v>
      </c>
      <c r="E19" s="5"/>
      <c r="F19" s="5" t="s">
        <v>48</v>
      </c>
      <c r="G19" s="5"/>
      <c r="H19" s="5" t="s">
        <v>158</v>
      </c>
      <c r="I19" s="5"/>
      <c r="J19" s="31">
        <v>0</v>
      </c>
      <c r="K19" s="5"/>
      <c r="L19" s="31">
        <v>1019455</v>
      </c>
      <c r="M19" s="5"/>
      <c r="N19" s="31">
        <v>6660</v>
      </c>
      <c r="O19" s="5"/>
      <c r="P19" s="31">
        <v>0</v>
      </c>
      <c r="Q19" s="5"/>
      <c r="R19" s="31">
        <v>1026115</v>
      </c>
      <c r="S19" s="5"/>
      <c r="T19" s="34">
        <f>R19/'سرمایه گذاری ها'!$O$17</f>
        <v>4.130427075324735E-6</v>
      </c>
    </row>
    <row r="20" spans="2:20" s="4" customFormat="1" ht="21.75" customHeight="1" x14ac:dyDescent="0.55000000000000004">
      <c r="B20" s="5" t="s">
        <v>119</v>
      </c>
      <c r="C20" s="5"/>
      <c r="D20" s="30" t="s">
        <v>154</v>
      </c>
      <c r="E20" s="5"/>
      <c r="F20" s="5" t="s">
        <v>48</v>
      </c>
      <c r="G20" s="5"/>
      <c r="H20" s="5" t="s">
        <v>117</v>
      </c>
      <c r="I20" s="5"/>
      <c r="J20" s="31">
        <v>0</v>
      </c>
      <c r="K20" s="5"/>
      <c r="L20" s="31">
        <v>864283</v>
      </c>
      <c r="M20" s="5"/>
      <c r="N20" s="31">
        <v>7046</v>
      </c>
      <c r="O20" s="5"/>
      <c r="P20" s="31">
        <v>0</v>
      </c>
      <c r="Q20" s="5"/>
      <c r="R20" s="31">
        <v>871329</v>
      </c>
      <c r="S20" s="5"/>
      <c r="T20" s="34">
        <f>R20/'سرمایه گذاری ها'!$O$17</f>
        <v>3.5073660292614634E-6</v>
      </c>
    </row>
    <row r="21" spans="2:20" s="4" customFormat="1" ht="21.75" customHeight="1" x14ac:dyDescent="0.55000000000000004">
      <c r="B21" s="5" t="s">
        <v>151</v>
      </c>
      <c r="C21" s="5"/>
      <c r="D21" s="30" t="s">
        <v>152</v>
      </c>
      <c r="E21" s="5"/>
      <c r="F21" s="5" t="s">
        <v>48</v>
      </c>
      <c r="G21" s="5"/>
      <c r="H21" s="5" t="s">
        <v>153</v>
      </c>
      <c r="I21" s="5"/>
      <c r="J21" s="31">
        <v>0</v>
      </c>
      <c r="K21" s="5"/>
      <c r="L21" s="31">
        <v>435263</v>
      </c>
      <c r="M21" s="5"/>
      <c r="N21" s="31">
        <v>3577</v>
      </c>
      <c r="O21" s="5"/>
      <c r="P21" s="31">
        <v>0</v>
      </c>
      <c r="Q21" s="5"/>
      <c r="R21" s="31">
        <v>438840</v>
      </c>
      <c r="S21" s="5"/>
      <c r="T21" s="34">
        <f>R21/'سرمایه گذاری ها'!$O$17</f>
        <v>1.7664653744809372E-6</v>
      </c>
    </row>
    <row r="22" spans="2:20" s="4" customFormat="1" ht="21.75" customHeight="1" x14ac:dyDescent="0.55000000000000004">
      <c r="B22" s="5" t="s">
        <v>50</v>
      </c>
      <c r="C22" s="5"/>
      <c r="D22" s="30" t="s">
        <v>149</v>
      </c>
      <c r="E22" s="5"/>
      <c r="F22" s="5" t="s">
        <v>48</v>
      </c>
      <c r="G22" s="5"/>
      <c r="H22" s="5" t="s">
        <v>150</v>
      </c>
      <c r="I22" s="5"/>
      <c r="J22" s="31">
        <v>0</v>
      </c>
      <c r="K22" s="5"/>
      <c r="L22" s="31">
        <v>406206</v>
      </c>
      <c r="M22" s="5"/>
      <c r="N22" s="31">
        <v>0</v>
      </c>
      <c r="O22" s="5"/>
      <c r="P22" s="31">
        <v>0</v>
      </c>
      <c r="Q22" s="5"/>
      <c r="R22" s="31">
        <v>406206</v>
      </c>
      <c r="S22" s="5"/>
      <c r="T22" s="34">
        <f>R22/'سرمایه گذاری ها'!$O$17</f>
        <v>1.6351035318257305E-6</v>
      </c>
    </row>
    <row r="23" spans="2:20" s="4" customFormat="1" ht="21.75" customHeight="1" x14ac:dyDescent="0.55000000000000004">
      <c r="B23" s="5" t="s">
        <v>119</v>
      </c>
      <c r="C23" s="5"/>
      <c r="D23" s="30" t="s">
        <v>207</v>
      </c>
      <c r="E23" s="5"/>
      <c r="F23" s="5" t="s">
        <v>51</v>
      </c>
      <c r="G23" s="5"/>
      <c r="H23" s="5" t="s">
        <v>208</v>
      </c>
      <c r="I23" s="5"/>
      <c r="J23" s="31">
        <v>0</v>
      </c>
      <c r="K23" s="5"/>
      <c r="L23" s="31">
        <v>389993</v>
      </c>
      <c r="M23" s="5"/>
      <c r="N23" s="31">
        <v>0</v>
      </c>
      <c r="O23" s="5"/>
      <c r="P23" s="31">
        <v>0</v>
      </c>
      <c r="Q23" s="5"/>
      <c r="R23" s="31">
        <v>389993</v>
      </c>
      <c r="S23" s="5"/>
      <c r="T23" s="34">
        <f>R23/'سرمایه گذاری ها'!$O$17</f>
        <v>1.5698412423433235E-6</v>
      </c>
    </row>
    <row r="24" spans="2:20" s="4" customFormat="1" ht="21.75" customHeight="1" x14ac:dyDescent="0.55000000000000004">
      <c r="B24" s="5" t="s">
        <v>118</v>
      </c>
      <c r="C24" s="5"/>
      <c r="D24" s="30" t="s">
        <v>156</v>
      </c>
      <c r="E24" s="5"/>
      <c r="F24" s="5" t="s">
        <v>48</v>
      </c>
      <c r="G24" s="5"/>
      <c r="H24" s="5" t="s">
        <v>157</v>
      </c>
      <c r="I24" s="5"/>
      <c r="J24" s="31">
        <v>0</v>
      </c>
      <c r="K24" s="5"/>
      <c r="L24" s="31">
        <v>341297</v>
      </c>
      <c r="M24" s="5"/>
      <c r="N24" s="31">
        <v>2805</v>
      </c>
      <c r="O24" s="5"/>
      <c r="P24" s="31">
        <v>0</v>
      </c>
      <c r="Q24" s="5"/>
      <c r="R24" s="31">
        <v>344102</v>
      </c>
      <c r="S24" s="5"/>
      <c r="T24" s="34">
        <f>R24/'سرمایه گذاری ها'!$O$17</f>
        <v>1.3851159153441788E-6</v>
      </c>
    </row>
    <row r="25" spans="2:20" s="4" customFormat="1" ht="21.75" customHeight="1" x14ac:dyDescent="0.55000000000000004">
      <c r="B25" s="5" t="s">
        <v>140</v>
      </c>
      <c r="C25" s="5"/>
      <c r="D25" s="30" t="s">
        <v>143</v>
      </c>
      <c r="E25" s="5"/>
      <c r="F25" s="5" t="s">
        <v>48</v>
      </c>
      <c r="G25" s="5"/>
      <c r="H25" s="5" t="s">
        <v>142</v>
      </c>
      <c r="I25" s="5"/>
      <c r="J25" s="31">
        <v>0</v>
      </c>
      <c r="K25" s="5"/>
      <c r="L25" s="31">
        <v>127362</v>
      </c>
      <c r="M25" s="5"/>
      <c r="N25" s="31">
        <v>1047</v>
      </c>
      <c r="O25" s="5"/>
      <c r="P25" s="31">
        <v>0</v>
      </c>
      <c r="Q25" s="5"/>
      <c r="R25" s="31">
        <v>128409</v>
      </c>
      <c r="S25" s="5"/>
      <c r="T25" s="34">
        <f>R25/'سرمایه گذاری ها'!$O$17</f>
        <v>5.168855443253183E-7</v>
      </c>
    </row>
    <row r="26" spans="2:20" s="4" customFormat="1" ht="21.75" customHeight="1" x14ac:dyDescent="0.55000000000000004">
      <c r="B26" s="5" t="s">
        <v>115</v>
      </c>
      <c r="C26" s="5"/>
      <c r="D26" s="30" t="s">
        <v>147</v>
      </c>
      <c r="E26" s="5"/>
      <c r="F26" s="5" t="s">
        <v>48</v>
      </c>
      <c r="G26" s="5"/>
      <c r="H26" s="5" t="s">
        <v>148</v>
      </c>
      <c r="I26" s="5"/>
      <c r="J26" s="31">
        <v>0</v>
      </c>
      <c r="K26" s="5"/>
      <c r="L26" s="31">
        <v>100000</v>
      </c>
      <c r="M26" s="5"/>
      <c r="N26" s="31">
        <v>822</v>
      </c>
      <c r="O26" s="5"/>
      <c r="P26" s="31">
        <v>822</v>
      </c>
      <c r="Q26" s="5"/>
      <c r="R26" s="31">
        <v>100000</v>
      </c>
      <c r="S26" s="5"/>
      <c r="T26" s="34">
        <f>R26/'سرمایه گذاری ها'!$O$17</f>
        <v>4.0253062038121805E-7</v>
      </c>
    </row>
    <row r="27" spans="2:20" s="4" customFormat="1" ht="21.75" customHeigh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/>
      <c r="M27" s="5"/>
      <c r="N27" s="31"/>
      <c r="O27" s="5"/>
      <c r="P27" s="31"/>
      <c r="Q27" s="5"/>
      <c r="R27" s="31"/>
      <c r="S27" s="5"/>
      <c r="T27" s="34"/>
    </row>
    <row r="28" spans="2:20" ht="21.75" customHeight="1" thickBot="1" x14ac:dyDescent="0.6">
      <c r="B28" s="67" t="s">
        <v>89</v>
      </c>
      <c r="C28" s="67"/>
      <c r="D28" s="67"/>
      <c r="E28" s="67"/>
      <c r="F28" s="67"/>
      <c r="G28" s="67"/>
      <c r="H28" s="67"/>
      <c r="I28" s="67"/>
      <c r="J28" s="67"/>
      <c r="L28" s="10">
        <f t="shared" ref="L28:R28" si="0">SUM(L10:L26)</f>
        <v>108511667035</v>
      </c>
      <c r="M28" s="10">
        <f t="shared" si="0"/>
        <v>0</v>
      </c>
      <c r="N28" s="10">
        <f t="shared" si="0"/>
        <v>59656932801</v>
      </c>
      <c r="O28" s="10">
        <f t="shared" si="0"/>
        <v>0</v>
      </c>
      <c r="P28" s="10">
        <f t="shared" si="0"/>
        <v>83200432087</v>
      </c>
      <c r="Q28" s="10">
        <f t="shared" si="0"/>
        <v>0</v>
      </c>
      <c r="R28" s="10">
        <f t="shared" si="0"/>
        <v>84968167749</v>
      </c>
      <c r="T28" s="33">
        <f>SUM(T10:T26)</f>
        <v>0.34202289276660364</v>
      </c>
    </row>
    <row r="29" spans="2:20" ht="21.75" customHeight="1" thickTop="1" x14ac:dyDescent="0.55000000000000004"/>
    <row r="30" spans="2:20" ht="35.25" customHeight="1" x14ac:dyDescent="0.8">
      <c r="J30" s="57">
        <v>6</v>
      </c>
    </row>
  </sheetData>
  <sortState xmlns:xlrd2="http://schemas.microsoft.com/office/spreadsheetml/2017/richdata2" ref="B10:T26">
    <sortCondition descending="1" ref="R10:R26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view="pageBreakPreview" zoomScale="60" zoomScaleNormal="55" workbookViewId="0">
      <selection activeCell="B18" sqref="B18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59" t="s">
        <v>132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28" ht="35.25" x14ac:dyDescent="0.6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28" ht="35.25" x14ac:dyDescent="0.6">
      <c r="B4" s="159" t="s">
        <v>238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2:28" ht="138.75" customHeight="1" x14ac:dyDescent="0.6"/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1" t="s">
        <v>95</v>
      </c>
      <c r="D8" s="135" t="s">
        <v>239</v>
      </c>
      <c r="E8" s="135" t="s">
        <v>4</v>
      </c>
      <c r="F8" s="135" t="s">
        <v>4</v>
      </c>
      <c r="G8" s="135" t="s">
        <v>4</v>
      </c>
      <c r="H8" s="135" t="s">
        <v>4</v>
      </c>
      <c r="I8" s="135" t="s">
        <v>4</v>
      </c>
      <c r="J8" s="135" t="s">
        <v>4</v>
      </c>
      <c r="K8" s="135" t="s">
        <v>4</v>
      </c>
      <c r="L8" s="135" t="s">
        <v>4</v>
      </c>
      <c r="M8" s="135" t="s">
        <v>4</v>
      </c>
      <c r="N8" s="135" t="s">
        <v>4</v>
      </c>
    </row>
    <row r="9" spans="2:28" ht="30" x14ac:dyDescent="0.6">
      <c r="B9" s="161" t="s">
        <v>1</v>
      </c>
      <c r="D9" s="160" t="s">
        <v>5</v>
      </c>
      <c r="E9" s="25"/>
      <c r="F9" s="160" t="s">
        <v>31</v>
      </c>
      <c r="G9" s="25"/>
      <c r="H9" s="160" t="s">
        <v>32</v>
      </c>
      <c r="I9" s="25"/>
      <c r="J9" s="160" t="s">
        <v>33</v>
      </c>
      <c r="K9" s="25"/>
      <c r="L9" s="156" t="s">
        <v>34</v>
      </c>
      <c r="M9" s="25"/>
      <c r="N9" s="160" t="s">
        <v>35</v>
      </c>
    </row>
    <row r="10" spans="2:28" ht="30" x14ac:dyDescent="0.6">
      <c r="B10" s="134" t="s">
        <v>187</v>
      </c>
      <c r="D10" s="132">
        <v>47500</v>
      </c>
      <c r="E10" s="133"/>
      <c r="F10" s="132">
        <v>945000</v>
      </c>
      <c r="G10" s="133"/>
      <c r="H10" s="132">
        <v>945000</v>
      </c>
      <c r="J10" s="111" t="s">
        <v>217</v>
      </c>
      <c r="L10" s="131">
        <v>44887500000</v>
      </c>
      <c r="N10" s="13" t="s">
        <v>233</v>
      </c>
    </row>
    <row r="11" spans="2:28" ht="30" x14ac:dyDescent="0.6">
      <c r="B11" s="134" t="s">
        <v>191</v>
      </c>
      <c r="D11" s="132">
        <v>30600</v>
      </c>
      <c r="E11" s="133"/>
      <c r="F11" s="132">
        <v>984160</v>
      </c>
      <c r="G11" s="133"/>
      <c r="H11" s="132">
        <v>980000</v>
      </c>
      <c r="J11" s="111" t="s">
        <v>236</v>
      </c>
      <c r="L11" s="131">
        <v>29988000000</v>
      </c>
      <c r="N11" s="13" t="s">
        <v>233</v>
      </c>
    </row>
    <row r="12" spans="2:28" ht="30" x14ac:dyDescent="0.6">
      <c r="B12" s="134" t="s">
        <v>112</v>
      </c>
      <c r="D12" s="132">
        <v>12100</v>
      </c>
      <c r="E12" s="133"/>
      <c r="F12" s="132">
        <v>1000000</v>
      </c>
      <c r="G12" s="133"/>
      <c r="H12" s="132">
        <v>950000</v>
      </c>
      <c r="J12" s="111" t="s">
        <v>241</v>
      </c>
      <c r="L12" s="131">
        <v>11495000000</v>
      </c>
      <c r="N12" s="13" t="s">
        <v>233</v>
      </c>
    </row>
    <row r="13" spans="2:28" ht="30" x14ac:dyDescent="0.6">
      <c r="B13" s="134" t="s">
        <v>200</v>
      </c>
      <c r="D13" s="132">
        <v>7200</v>
      </c>
      <c r="E13" s="133"/>
      <c r="F13" s="132">
        <v>955150</v>
      </c>
      <c r="G13" s="133"/>
      <c r="H13" s="132">
        <v>955150</v>
      </c>
      <c r="J13" s="111" t="s">
        <v>217</v>
      </c>
      <c r="L13" s="131">
        <v>6877080000</v>
      </c>
      <c r="N13" s="13" t="s">
        <v>233</v>
      </c>
    </row>
    <row r="14" spans="2:28" ht="19.5" customHeight="1" x14ac:dyDescent="0.6">
      <c r="B14" s="104"/>
      <c r="D14" s="105"/>
      <c r="E14" s="93"/>
      <c r="F14" s="105"/>
      <c r="G14" s="93"/>
      <c r="H14" s="106"/>
      <c r="J14" s="104"/>
      <c r="L14" s="105"/>
      <c r="N14" s="104"/>
    </row>
    <row r="15" spans="2:28" ht="31.5" thickBot="1" x14ac:dyDescent="0.9">
      <c r="B15" s="92" t="s">
        <v>89</v>
      </c>
      <c r="D15" s="112"/>
      <c r="E15" s="113"/>
      <c r="F15" s="112">
        <f>SUM(F10:F14)</f>
        <v>3884310</v>
      </c>
      <c r="G15" s="113"/>
      <c r="H15" s="112">
        <f>SUM(H10:H14)</f>
        <v>3830150</v>
      </c>
      <c r="I15" s="114"/>
      <c r="J15" s="115">
        <f>SUM(J10:J10)</f>
        <v>0</v>
      </c>
      <c r="K15" s="114"/>
      <c r="L15" s="112">
        <f>SUM(L10:L14)</f>
        <v>93247580000</v>
      </c>
      <c r="M15" s="114"/>
      <c r="N15" s="116"/>
    </row>
    <row r="16" spans="2:28" ht="21.75" thickTop="1" x14ac:dyDescent="0.6"/>
    <row r="21" spans="8:8" ht="30" x14ac:dyDescent="0.6">
      <c r="H21" s="114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B11" sqref="B11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132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52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238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56</v>
      </c>
      <c r="C8" s="40"/>
      <c r="D8" s="162" t="s">
        <v>45</v>
      </c>
      <c r="E8" s="40"/>
      <c r="F8" s="162" t="s">
        <v>77</v>
      </c>
      <c r="G8" s="40"/>
      <c r="H8" s="162" t="s">
        <v>11</v>
      </c>
    </row>
    <row r="9" spans="2:28" s="4" customFormat="1" x14ac:dyDescent="0.55000000000000004">
      <c r="B9" s="4" t="s">
        <v>86</v>
      </c>
      <c r="D9" s="94">
        <f>'سرمایه‌گذاری در سهام'!J33</f>
        <v>6494999591</v>
      </c>
      <c r="F9" s="42">
        <f>D9/$D$14</f>
        <v>1.1109319867676899</v>
      </c>
      <c r="G9" s="6"/>
      <c r="H9" s="42">
        <f>D9/'سرمایه گذاری ها'!$O$17</f>
        <v>2.6144362147409873E-2</v>
      </c>
    </row>
    <row r="10" spans="2:28" s="4" customFormat="1" x14ac:dyDescent="0.55000000000000004">
      <c r="B10" s="4" t="s">
        <v>87</v>
      </c>
      <c r="D10" s="94">
        <f>'سرمایه‌گذاری در اوراق بهادار'!J31</f>
        <v>-2399649039</v>
      </c>
      <c r="F10" s="42">
        <f>D10/$D$14</f>
        <v>-0.41044604192669421</v>
      </c>
      <c r="G10" s="6"/>
      <c r="H10" s="42">
        <f>D10/'سرمایه گذاری ها'!$O$17</f>
        <v>-9.6593221636586367E-3</v>
      </c>
    </row>
    <row r="11" spans="2:28" s="4" customFormat="1" x14ac:dyDescent="0.55000000000000004">
      <c r="B11" s="4" t="s">
        <v>88</v>
      </c>
      <c r="D11" s="94">
        <f>'درآمد سپرده بانکی'!F38</f>
        <v>1751091596</v>
      </c>
      <c r="F11" s="42">
        <f t="shared" ref="F11:F12" si="0">D11/$D$14</f>
        <v>0.29951405515900437</v>
      </c>
      <c r="G11" s="6"/>
      <c r="H11" s="42">
        <f>D11/'سرمایه گذاری ها'!$O$17</f>
        <v>7.0486798648221717E-3</v>
      </c>
    </row>
    <row r="12" spans="2:28" s="4" customFormat="1" x14ac:dyDescent="0.55000000000000004">
      <c r="B12" s="4" t="s">
        <v>84</v>
      </c>
      <c r="D12" s="94">
        <f>'سایر درآمدها'!D14</f>
        <v>705252</v>
      </c>
      <c r="F12" s="42">
        <f t="shared" si="0"/>
        <v>1.2062926171966971E-4</v>
      </c>
      <c r="G12" s="6"/>
      <c r="H12" s="42">
        <f>D12/'سرمایه گذاری ها'!$O$17</f>
        <v>2.8388552508509476E-6</v>
      </c>
    </row>
    <row r="13" spans="2:28" s="4" customFormat="1" ht="12" customHeight="1" x14ac:dyDescent="0.55000000000000004">
      <c r="D13" s="94"/>
      <c r="F13" s="42"/>
      <c r="G13" s="6"/>
      <c r="H13" s="42"/>
    </row>
    <row r="14" spans="2:28" ht="24.75" thickBot="1" x14ac:dyDescent="0.65">
      <c r="B14" s="32" t="s">
        <v>89</v>
      </c>
      <c r="D14" s="95">
        <f>SUM(D9:D11)</f>
        <v>5846442148</v>
      </c>
      <c r="E14" s="26"/>
      <c r="F14" s="72">
        <f>SUM(F9:F11)</f>
        <v>1</v>
      </c>
      <c r="G14" s="66"/>
      <c r="H14" s="73">
        <f>SUM(H9:H12)</f>
        <v>2.3536558703824258E-2</v>
      </c>
    </row>
    <row r="15" spans="2:28" ht="21.75" thickTop="1" x14ac:dyDescent="0.55000000000000004">
      <c r="D15" s="3"/>
    </row>
    <row r="19" spans="4:4" ht="27" customHeight="1" x14ac:dyDescent="0.75">
      <c r="D19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2022-12-24T17:00:25Z</cp:lastPrinted>
  <dcterms:created xsi:type="dcterms:W3CDTF">2021-12-28T12:49:50Z</dcterms:created>
  <dcterms:modified xsi:type="dcterms:W3CDTF">2022-12-25T07:20:33Z</dcterms:modified>
</cp:coreProperties>
</file>