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1\آبان 1401\پایدار\"/>
    </mc:Choice>
  </mc:AlternateContent>
  <xr:revisionPtr revIDLastSave="0" documentId="13_ncr:1_{85996B3B-81A0-41EA-B4C0-3DA3E5796B1B}" xr6:coauthVersionLast="47" xr6:coauthVersionMax="47" xr10:uidLastSave="{00000000-0000-0000-0000-000000000000}"/>
  <bookViews>
    <workbookView xWindow="-60" yWindow="-60" windowWidth="28920" windowHeight="15720" activeTab="1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_FilterDatabase" localSheetId="1" hidden="1">'سرمایه گذاری ها'!$E$12:$Q$16</definedName>
    <definedName name="_xlnm._FilterDatabase" localSheetId="2" hidden="1">سهام!$C$11:$AA$29</definedName>
    <definedName name="_xlnm.Print_Area" localSheetId="4">'اوراق مشارکت'!$A$1:$AN$32</definedName>
    <definedName name="_xlnm.Print_Area" localSheetId="1">'سرمایه گذاری ها'!$A$1:$S$22</definedName>
    <definedName name="_xlnm.Print_Area" localSheetId="0">'صفحه اول '!$A$1:$M$53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5" l="1"/>
  <c r="H12" i="15"/>
  <c r="H11" i="15"/>
  <c r="H10" i="15"/>
  <c r="H9" i="15"/>
  <c r="F9" i="15"/>
  <c r="F10" i="15"/>
  <c r="F11" i="15"/>
  <c r="F12" i="15"/>
  <c r="D12" i="15"/>
  <c r="F14" i="4"/>
  <c r="G30" i="1"/>
  <c r="I30" i="1"/>
  <c r="K30" i="1"/>
  <c r="M30" i="1"/>
  <c r="O30" i="1"/>
  <c r="Q30" i="1"/>
  <c r="S30" i="1"/>
  <c r="U30" i="1"/>
  <c r="W30" i="1"/>
  <c r="Y30" i="1"/>
  <c r="R40" i="10"/>
  <c r="R30" i="6"/>
  <c r="P30" i="6"/>
  <c r="L30" i="6"/>
  <c r="N30" i="6"/>
  <c r="F38" i="13" l="1"/>
  <c r="D11" i="15" s="1"/>
  <c r="J38" i="13"/>
  <c r="D31" i="12"/>
  <c r="E31" i="12"/>
  <c r="F31" i="12"/>
  <c r="G31" i="12"/>
  <c r="H31" i="12"/>
  <c r="I31" i="12"/>
  <c r="J31" i="12"/>
  <c r="D10" i="15" s="1"/>
  <c r="K31" i="12"/>
  <c r="L31" i="12"/>
  <c r="M31" i="12"/>
  <c r="N31" i="12"/>
  <c r="O31" i="12"/>
  <c r="P31" i="12"/>
  <c r="Q31" i="12"/>
  <c r="R31" i="12"/>
  <c r="L40" i="10"/>
  <c r="D40" i="10"/>
  <c r="E40" i="10"/>
  <c r="F40" i="10"/>
  <c r="G40" i="10"/>
  <c r="H40" i="10"/>
  <c r="I40" i="10"/>
  <c r="J40" i="10"/>
  <c r="K40" i="10"/>
  <c r="M40" i="10"/>
  <c r="N40" i="10"/>
  <c r="O40" i="10"/>
  <c r="P40" i="10"/>
  <c r="Q40" i="10"/>
  <c r="R30" i="9"/>
  <c r="T24" i="8"/>
  <c r="L32" i="11"/>
  <c r="D32" i="11"/>
  <c r="F32" i="11"/>
  <c r="H32" i="11"/>
  <c r="J32" i="11"/>
  <c r="D9" i="15" s="1"/>
  <c r="N32" i="11"/>
  <c r="P32" i="11"/>
  <c r="R32" i="11"/>
  <c r="T32" i="11"/>
  <c r="V32" i="11"/>
  <c r="J39" i="7"/>
  <c r="K39" i="7"/>
  <c r="L39" i="7"/>
  <c r="M39" i="7"/>
  <c r="N39" i="7"/>
  <c r="O39" i="7"/>
  <c r="P39" i="7"/>
  <c r="Q39" i="7"/>
  <c r="R39" i="7"/>
  <c r="S39" i="7"/>
  <c r="T39" i="7"/>
  <c r="J14" i="4"/>
  <c r="L14" i="4"/>
  <c r="H14" i="4"/>
  <c r="M30" i="6"/>
  <c r="O30" i="6"/>
  <c r="Q30" i="6"/>
  <c r="AJ25" i="3"/>
  <c r="R24" i="8"/>
  <c r="P24" i="8"/>
  <c r="N24" i="8"/>
  <c r="L24" i="8"/>
  <c r="J24" i="8"/>
  <c r="J30" i="9"/>
  <c r="L30" i="9"/>
  <c r="N30" i="9"/>
  <c r="P30" i="9"/>
  <c r="D30" i="9"/>
  <c r="F30" i="9"/>
  <c r="H30" i="9"/>
  <c r="P25" i="3"/>
  <c r="R25" i="3"/>
  <c r="T25" i="3"/>
  <c r="V25" i="3"/>
  <c r="X25" i="3"/>
  <c r="Z25" i="3"/>
  <c r="AB25" i="3"/>
  <c r="AD25" i="3"/>
  <c r="AH25" i="3"/>
  <c r="D14" i="15" l="1"/>
  <c r="O13" i="16"/>
  <c r="AB15" i="5"/>
  <c r="M15" i="16" s="1"/>
  <c r="O12" i="16"/>
  <c r="F14" i="14"/>
  <c r="D14" i="14"/>
  <c r="E13" i="16"/>
  <c r="G13" i="16" s="1"/>
  <c r="I13" i="16"/>
  <c r="K13" i="16"/>
  <c r="M12" i="16"/>
  <c r="G12" i="16"/>
  <c r="E12" i="16"/>
  <c r="G14" i="16"/>
  <c r="E14" i="16"/>
  <c r="Z15" i="5"/>
  <c r="X15" i="5"/>
  <c r="K15" i="16" s="1"/>
  <c r="V15" i="5"/>
  <c r="L15" i="5"/>
  <c r="N15" i="5"/>
  <c r="E15" i="16" s="1"/>
  <c r="P15" i="5"/>
  <c r="G15" i="16" s="1"/>
  <c r="R15" i="5"/>
  <c r="T15" i="5"/>
  <c r="I15" i="16" s="1"/>
  <c r="AD15" i="5"/>
  <c r="O15" i="16" s="1"/>
  <c r="I14" i="16"/>
  <c r="K14" i="16"/>
  <c r="M14" i="16"/>
  <c r="O14" i="16"/>
  <c r="K12" i="16"/>
  <c r="I12" i="16"/>
  <c r="P17" i="16"/>
  <c r="N17" i="16"/>
  <c r="L17" i="16"/>
  <c r="J17" i="16"/>
  <c r="H17" i="16"/>
  <c r="F17" i="16"/>
  <c r="D17" i="16"/>
  <c r="F14" i="15" l="1"/>
  <c r="G17" i="16"/>
  <c r="O17" i="16"/>
  <c r="E17" i="16"/>
  <c r="M13" i="16"/>
  <c r="M17" i="16" s="1"/>
  <c r="K17" i="16"/>
  <c r="I17" i="16"/>
  <c r="AL14" i="3" l="1"/>
  <c r="AL18" i="3"/>
  <c r="AL22" i="3"/>
  <c r="AL15" i="3"/>
  <c r="AL19" i="3"/>
  <c r="AL23" i="3"/>
  <c r="AL16" i="3"/>
  <c r="AL20" i="3"/>
  <c r="AL17" i="3"/>
  <c r="AL21" i="3"/>
  <c r="AA13" i="1"/>
  <c r="AA14" i="1"/>
  <c r="AA18" i="1"/>
  <c r="AA22" i="1"/>
  <c r="AA26" i="1"/>
  <c r="AA15" i="1"/>
  <c r="AA19" i="1"/>
  <c r="AA23" i="1"/>
  <c r="AA27" i="1"/>
  <c r="AA16" i="1"/>
  <c r="AA20" i="1"/>
  <c r="AA24" i="1"/>
  <c r="AA28" i="1"/>
  <c r="AA17" i="1"/>
  <c r="AA21" i="1"/>
  <c r="AA25" i="1"/>
  <c r="AL13" i="3"/>
  <c r="AA12" i="1"/>
  <c r="AA11" i="1"/>
  <c r="T11" i="6"/>
  <c r="T13" i="6"/>
  <c r="T14" i="6"/>
  <c r="T21" i="6"/>
  <c r="T25" i="6"/>
  <c r="T15" i="6"/>
  <c r="T22" i="6"/>
  <c r="T26" i="6"/>
  <c r="T10" i="6"/>
  <c r="T12" i="6"/>
  <c r="T16" i="6"/>
  <c r="T23" i="6"/>
  <c r="T27" i="6"/>
  <c r="T20" i="6"/>
  <c r="T24" i="6"/>
  <c r="T28" i="6"/>
  <c r="Q17" i="16"/>
  <c r="Q16" i="16"/>
  <c r="Q12" i="16"/>
  <c r="Q13" i="16"/>
  <c r="Q15" i="16"/>
  <c r="Q14" i="16"/>
  <c r="AA30" i="1" l="1"/>
  <c r="T30" i="6"/>
  <c r="AL25" i="3"/>
  <c r="AF15" i="5"/>
</calcChain>
</file>

<file path=xl/sharedStrings.xml><?xml version="1.0" encoding="utf-8"?>
<sst xmlns="http://schemas.openxmlformats.org/spreadsheetml/2006/main" count="1018" uniqueCount="284">
  <si>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</si>
  <si>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</si>
  <si>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</si>
  <si>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</si>
  <si>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</si>
  <si>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</si>
  <si>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</si>
  <si>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</si>
  <si>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</si>
  <si>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</si>
  <si>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</si>
  <si>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</si>
  <si>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</si>
  <si>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توسعه‌معادن‌وفلزات‌</t>
  </si>
  <si>
    <t>س. نفت و گاز و پتروشیمی تأمین</t>
  </si>
  <si>
    <t>سیمان فارس نو</t>
  </si>
  <si>
    <t>سیمان‌ صوفیان‌</t>
  </si>
  <si>
    <t>فولاد مبارکه اصفهان</t>
  </si>
  <si>
    <t>معادن‌ بافق‌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</si>
  <si>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</si>
  <si>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</si>
  <si>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</si>
  <si>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</si>
  <si>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</si>
  <si>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</si>
  <si>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</si>
  <si>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</si>
  <si>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</si>
  <si>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</si>
  <si>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</si>
  <si>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</si>
  <si>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</si>
  <si>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</si>
  <si>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</si>
  <si>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</si>
  <si>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</si>
  <si>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</si>
  <si>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</si>
  <si>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</si>
  <si>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</si>
  <si>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</si>
  <si>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</si>
  <si>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</si>
  <si>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</si>
  <si>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</si>
  <si>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</si>
  <si>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</si>
  <si>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</si>
  <si>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</si>
  <si>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</si>
  <si>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بانک آینده بخارست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</si>
  <si>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</si>
  <si>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</si>
  <si>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</si>
  <si>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</si>
  <si>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</si>
  <si>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</si>
  <si>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</si>
  <si>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</si>
  <si>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</si>
  <si>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</si>
  <si>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</si>
  <si>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</si>
  <si>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</si>
  <si>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</si>
  <si>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</si>
  <si>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</si>
  <si>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</si>
  <si>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1400/04/14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</si>
  <si>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</si>
  <si>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</si>
  <si>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</si>
  <si>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</si>
  <si>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</si>
  <si>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تولید ژلاتین کپسول ایران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</si>
  <si>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</si>
  <si>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</si>
  <si>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</si>
  <si>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</si>
  <si>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</si>
  <si>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</si>
  <si>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</si>
  <si>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</si>
  <si>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</si>
  <si>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</si>
  <si>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</si>
  <si>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</si>
  <si>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</si>
  <si>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</si>
  <si>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</si>
  <si>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</si>
  <si>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</si>
  <si>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</si>
  <si>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</si>
  <si>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</si>
  <si>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</si>
  <si>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</si>
  <si>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</si>
  <si>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</si>
  <si>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</si>
  <si>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</si>
  <si>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</si>
  <si>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</si>
  <si>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</si>
  <si>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</si>
  <si>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بله</t>
  </si>
  <si>
    <t>اسنادخزانه-م1بودجه00-030821</t>
  </si>
  <si>
    <t>1403/08/21</t>
  </si>
  <si>
    <t>اسنادخزانه-م3بودجه00-030418</t>
  </si>
  <si>
    <t>1403/04/18</t>
  </si>
  <si>
    <t>اسنادخزانه-م4بودجه00-030522</t>
  </si>
  <si>
    <t>1400/03/11</t>
  </si>
  <si>
    <t>1403/05/22</t>
  </si>
  <si>
    <t>اسنادخزانه-م6بودجه00-030723</t>
  </si>
  <si>
    <t>1403/07/23</t>
  </si>
  <si>
    <t>اسنادخزانه-م7بودجه00-030912</t>
  </si>
  <si>
    <t>1403/09/12</t>
  </si>
  <si>
    <t>مرابحه عام دولت2-ش.خ سایر0212</t>
  </si>
  <si>
    <t>1398/12/25</t>
  </si>
  <si>
    <t>1402/12/25</t>
  </si>
  <si>
    <t>بانک آینده سمنان</t>
  </si>
  <si>
    <t>سپرده بلند مدت</t>
  </si>
  <si>
    <t>1399/02/15</t>
  </si>
  <si>
    <t>موسسه مالی و اعتباری نور ملاصدرا</t>
  </si>
  <si>
    <t>بانک ایران زمین انقلاب</t>
  </si>
  <si>
    <t>بانک دی ناصرخسرو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</si>
  <si>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</si>
  <si>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</si>
  <si>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</si>
  <si>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</si>
  <si>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</si>
  <si>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</si>
  <si>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</si>
  <si>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</si>
  <si>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</si>
  <si>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</si>
  <si>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</si>
  <si>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صندوق سرمایه‌گذاری مشترک گنجینه الماس پایدار</t>
  </si>
  <si>
    <t>اسنادخزانه-م8بودجه00-030919</t>
  </si>
  <si>
    <t>1400/06/16</t>
  </si>
  <si>
    <t>1403/09/19</t>
  </si>
  <si>
    <t>گواهی سپرده بلند مدت به تاریخ 1402/08/20</t>
  </si>
  <si>
    <t>20100036908606</t>
  </si>
  <si>
    <t>1395/06/27</t>
  </si>
  <si>
    <t>47000235398602</t>
  </si>
  <si>
    <t>47000682641602</t>
  </si>
  <si>
    <t>1397/04/27</t>
  </si>
  <si>
    <t>بانک آینده شهید بهشتی</t>
  </si>
  <si>
    <t>0100306754006</t>
  </si>
  <si>
    <t>1397/11/14</t>
  </si>
  <si>
    <t>0203287125000</t>
  </si>
  <si>
    <t>بانک آینده بهشتی- کاوسی فر</t>
  </si>
  <si>
    <t>0801132999004</t>
  </si>
  <si>
    <t>1398/01/17</t>
  </si>
  <si>
    <t>0203367028007</t>
  </si>
  <si>
    <t>1398/03/19</t>
  </si>
  <si>
    <t>0301966828009</t>
  </si>
  <si>
    <t>1398/04/26</t>
  </si>
  <si>
    <t xml:space="preserve">بانک توسعه تعاون ساوه </t>
  </si>
  <si>
    <t>3501-311-4782812-1</t>
  </si>
  <si>
    <t>1398/09/18</t>
  </si>
  <si>
    <t>114-840-1396320-1</t>
  </si>
  <si>
    <t>114-985-1396320-1</t>
  </si>
  <si>
    <t>0201283315002</t>
  </si>
  <si>
    <t>1399/08/18</t>
  </si>
  <si>
    <t>1400/04/21</t>
  </si>
  <si>
    <t>0205494378008</t>
  </si>
  <si>
    <t>0402666195009</t>
  </si>
  <si>
    <t>تنزیل سود بانک</t>
  </si>
  <si>
    <t>سپرده های بانکی</t>
  </si>
  <si>
    <t>قنداصفهان‌</t>
  </si>
  <si>
    <t>اسنادخزانه-م2بودجه00-031024</t>
  </si>
  <si>
    <t>1403/10/24</t>
  </si>
  <si>
    <t>اسنادخزانه-م17بودجه99-010226</t>
  </si>
  <si>
    <t>اسنادخزانه-م5بودجه00-030626</t>
  </si>
  <si>
    <t>کشت و دامداری فکا</t>
  </si>
  <si>
    <t>اسنادخزانه-م17بودجه98-010512</t>
  </si>
  <si>
    <t>اسنادخزانه-م15بودجه98-010406</t>
  </si>
  <si>
    <t>اسنادخزانه-م14بودجه98-010318</t>
  </si>
  <si>
    <t>اسنادخزانه-م18بودجه99-010323</t>
  </si>
  <si>
    <t>اسناد خزانه-م10بودجه00-031115</t>
  </si>
  <si>
    <t xml:space="preserve">گواهی سپرده بانک دی به تاریخ 1403/02/11 </t>
  </si>
  <si>
    <t>0403339375002</t>
  </si>
  <si>
    <t>0403334459003</t>
  </si>
  <si>
    <t>0403393597000</t>
  </si>
  <si>
    <t>1401/02/28</t>
  </si>
  <si>
    <t>40106946997601</t>
  </si>
  <si>
    <t>1401/02/20</t>
  </si>
  <si>
    <t>1401/02/17</t>
  </si>
  <si>
    <t>کیمیدارو</t>
  </si>
  <si>
    <t>نفت ایرانول</t>
  </si>
  <si>
    <t>صنایع شیمیایی کیمیاگران امروز</t>
  </si>
  <si>
    <t>تراکتورسازی‌ایران‌</t>
  </si>
  <si>
    <t>گروه مپنا (سهامی عام)</t>
  </si>
  <si>
    <t>ح . توسعه‌معادن‌وفلزات‌</t>
  </si>
  <si>
    <t>صنایع پتروشیمی کرمانشاه</t>
  </si>
  <si>
    <t>مرابحه عام دولت105-ش.خ030503</t>
  </si>
  <si>
    <t>1401/03/03</t>
  </si>
  <si>
    <t>1403/05/03</t>
  </si>
  <si>
    <t>اسنادخزانه-م1بودجه99-010621</t>
  </si>
  <si>
    <t>مرابحه عام دولت104-ش.خ020303</t>
  </si>
  <si>
    <t>1402/03/03</t>
  </si>
  <si>
    <t>مرابحه عام دولت69-ش.خ0310</t>
  </si>
  <si>
    <t>گواهی سپرده بانک دی به تاریخ1403/03/19</t>
  </si>
  <si>
    <t>0403425074008</t>
  </si>
  <si>
    <t>1401/03/04</t>
  </si>
  <si>
    <t>40106964403601</t>
  </si>
  <si>
    <t>11491213963201</t>
  </si>
  <si>
    <t>1401/03/28</t>
  </si>
  <si>
    <t>بورس کالای ایران</t>
  </si>
  <si>
    <t>مرابحه عام دولتی6-ش.خ0210</t>
  </si>
  <si>
    <t>1399/09/25</t>
  </si>
  <si>
    <t>1402/10/25</t>
  </si>
  <si>
    <t>بانک سامان ملاصدرا</t>
  </si>
  <si>
    <t>829.810.3953256.1</t>
  </si>
  <si>
    <t>1401/04/20</t>
  </si>
  <si>
    <t>829.111.3953256.1</t>
  </si>
  <si>
    <t>114-13-1396320-1</t>
  </si>
  <si>
    <t>1401/04/21</t>
  </si>
  <si>
    <t>1401/04/22</t>
  </si>
  <si>
    <t>1401/04/29</t>
  </si>
  <si>
    <t>1401/04/30</t>
  </si>
  <si>
    <t>1401/04/15</t>
  </si>
  <si>
    <t>1401/04/14</t>
  </si>
  <si>
    <t>1401/04/26</t>
  </si>
  <si>
    <t>ح . س.نفت وگازوپتروشیمی تأمین</t>
  </si>
  <si>
    <t>اسناد خزانه-م9بودجه00-031101</t>
  </si>
  <si>
    <t>0.00%</t>
  </si>
  <si>
    <t>1401/05/11</t>
  </si>
  <si>
    <t>1401/05/30</t>
  </si>
  <si>
    <t xml:space="preserve">بانک خاورمیانه نیایش </t>
  </si>
  <si>
    <t>1013-10-810-707074698</t>
  </si>
  <si>
    <t>1401/06/09</t>
  </si>
  <si>
    <t>بانک خاورمیانه نیایش</t>
  </si>
  <si>
    <t>1013-60-925-000000675</t>
  </si>
  <si>
    <t>1401/06/10</t>
  </si>
  <si>
    <t>-0.01%</t>
  </si>
  <si>
    <t>1401/07/30</t>
  </si>
  <si>
    <t>-0.38%</t>
  </si>
  <si>
    <t>برای ماه منتهی به 1401/08/30</t>
  </si>
  <si>
    <t>1401/08/30</t>
  </si>
  <si>
    <t>پویا زرکان آق دره</t>
  </si>
  <si>
    <t>پالایش نفت بندرعباس</t>
  </si>
  <si>
    <t>کشتیرانی جمهوری اسلامی ایران</t>
  </si>
  <si>
    <t>1.18%</t>
  </si>
  <si>
    <t>1.01%</t>
  </si>
  <si>
    <t>4.70%</t>
  </si>
  <si>
    <t>کنترل نوسانات</t>
  </si>
  <si>
    <t>بانک توسعه تعاون ساوه</t>
  </si>
  <si>
    <t>8.24%</t>
  </si>
  <si>
    <t>7.99%</t>
  </si>
  <si>
    <t>4.84%</t>
  </si>
  <si>
    <t>2.90%</t>
  </si>
  <si>
    <t>-5.57%</t>
  </si>
  <si>
    <t>1.82%</t>
  </si>
  <si>
    <t>-0.69%</t>
  </si>
  <si>
    <t>1.34%</t>
  </si>
  <si>
    <t>0.40%</t>
  </si>
  <si>
    <t>-4.68%</t>
  </si>
  <si>
    <t>-0.02%</t>
  </si>
  <si>
    <t>2.64%</t>
  </si>
  <si>
    <t>-0.14%</t>
  </si>
  <si>
    <t>-4.13%</t>
  </si>
  <si>
    <t>-0.27%</t>
  </si>
  <si>
    <t>2.33%</t>
  </si>
  <si>
    <t>-0.31%</t>
  </si>
  <si>
    <t>30.84%</t>
  </si>
  <si>
    <t>-0.35%</t>
  </si>
  <si>
    <t>-0.42%</t>
  </si>
  <si>
    <t>5.46%</t>
  </si>
  <si>
    <t>-0.44%</t>
  </si>
  <si>
    <t>-7.71%</t>
  </si>
  <si>
    <t>-0.51%</t>
  </si>
  <si>
    <t>-13.99%</t>
  </si>
  <si>
    <t>-0.93%</t>
  </si>
  <si>
    <t>19.83%</t>
  </si>
  <si>
    <t>-1.05%</t>
  </si>
  <si>
    <t>-17.57%</t>
  </si>
  <si>
    <t>-1.16%</t>
  </si>
  <si>
    <t>3.78%</t>
  </si>
  <si>
    <t>-1.86%</t>
  </si>
  <si>
    <t>-83.04%</t>
  </si>
  <si>
    <t>-2.49%</t>
  </si>
  <si>
    <t>35015194782812/1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</si>
</sst>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3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9" fontId="4" fillId="0" borderId="4" xfId="2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right" vertical="center" indent="1" readingOrder="2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/>
    <xf numFmtId="3" fontId="16" fillId="0" borderId="0" xfId="0" applyNumberFormat="1" applyFont="1"/>
    <xf numFmtId="10" fontId="16" fillId="0" borderId="0" xfId="0" applyNumberFormat="1" applyFont="1" applyAlignment="1">
      <alignment horizontal="right"/>
    </xf>
    <xf numFmtId="3" fontId="16" fillId="0" borderId="4" xfId="0" applyNumberFormat="1" applyFont="1" applyBorder="1"/>
    <xf numFmtId="0" fontId="16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10" fontId="16" fillId="0" borderId="4" xfId="2" applyNumberFormat="1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10" fillId="0" borderId="0" xfId="1" applyNumberFormat="1" applyFont="1"/>
    <xf numFmtId="10" fontId="10" fillId="0" borderId="0" xfId="2" applyNumberFormat="1" applyFont="1" applyAlignment="1">
      <alignment horizontal="center"/>
    </xf>
    <xf numFmtId="164" fontId="10" fillId="0" borderId="4" xfId="0" applyNumberFormat="1" applyFont="1" applyBorder="1"/>
    <xf numFmtId="10" fontId="10" fillId="0" borderId="4" xfId="2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164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9" fillId="0" borderId="4" xfId="0" applyNumberFormat="1" applyFont="1" applyBorder="1" applyAlignment="1">
      <alignment horizontal="center"/>
    </xf>
    <xf numFmtId="10" fontId="4" fillId="0" borderId="4" xfId="2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4" fontId="18" fillId="0" borderId="0" xfId="1" applyNumberFormat="1" applyFont="1" applyBorder="1" applyAlignment="1">
      <alignment horizontal="center" vertical="center"/>
    </xf>
    <xf numFmtId="164" fontId="18" fillId="0" borderId="0" xfId="1" applyNumberFormat="1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10" fontId="3" fillId="0" borderId="0" xfId="0" applyNumberFormat="1" applyFont="1" applyAlignment="1">
      <alignment horizontal="center" vertical="center"/>
    </xf>
    <xf numFmtId="164" fontId="15" fillId="0" borderId="4" xfId="1" applyNumberFormat="1" applyFont="1" applyBorder="1" applyAlignment="1">
      <alignment horizontal="center" vertical="center"/>
    </xf>
    <xf numFmtId="164" fontId="15" fillId="0" borderId="0" xfId="1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15" fillId="0" borderId="4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right" vertical="center" wrapText="1" readingOrder="2"/>
    </xf>
    <xf numFmtId="3" fontId="9" fillId="0" borderId="0" xfId="0" applyNumberFormat="1" applyFont="1" applyAlignment="1">
      <alignment horizontal="center" vertical="center" wrapText="1" readingOrder="2"/>
    </xf>
    <xf numFmtId="3" fontId="9" fillId="0" borderId="0" xfId="0" applyNumberFormat="1" applyFont="1" applyAlignment="1">
      <alignment horizontal="left" vertical="center" wrapText="1" readingOrder="1"/>
    </xf>
    <xf numFmtId="0" fontId="9" fillId="0" borderId="0" xfId="0" applyFont="1" applyAlignment="1">
      <alignment horizontal="left" vertical="center" wrapText="1" readingOrder="1"/>
    </xf>
    <xf numFmtId="3" fontId="9" fillId="0" borderId="4" xfId="0" applyNumberFormat="1" applyFont="1" applyBorder="1" applyAlignment="1">
      <alignment horizontal="center" vertical="center" wrapText="1" readingOrder="2"/>
    </xf>
    <xf numFmtId="164" fontId="11" fillId="0" borderId="3" xfId="1" applyNumberFormat="1" applyFont="1" applyBorder="1" applyAlignment="1">
      <alignment horizontal="center" vertical="center" wrapText="1"/>
    </xf>
    <xf numFmtId="164" fontId="9" fillId="0" borderId="3" xfId="1" applyNumberFormat="1" applyFont="1" applyBorder="1" applyAlignment="1">
      <alignment vertical="center" wrapText="1"/>
    </xf>
    <xf numFmtId="164" fontId="9" fillId="0" borderId="0" xfId="1" applyNumberFormat="1" applyFont="1" applyAlignment="1">
      <alignment vertical="center" wrapText="1"/>
    </xf>
    <xf numFmtId="164" fontId="11" fillId="0" borderId="0" xfId="1" applyNumberFormat="1" applyFont="1" applyBorder="1" applyAlignment="1">
      <alignment horizontal="center" vertical="center" wrapText="1"/>
    </xf>
    <xf numFmtId="164" fontId="9" fillId="0" borderId="0" xfId="1" applyNumberFormat="1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  <xf numFmtId="0" fontId="22" fillId="0" borderId="0" xfId="0" applyFont="1"/>
    <xf numFmtId="164" fontId="3" fillId="0" borderId="0" xfId="1" applyNumberFormat="1" applyFont="1" applyAlignment="1">
      <alignment horizontal="center" vertical="center" wrapText="1"/>
    </xf>
    <xf numFmtId="164" fontId="3" fillId="0" borderId="0" xfId="1" applyNumberFormat="1" applyFont="1" applyAlignment="1">
      <alignment horizontal="center" vertical="center"/>
    </xf>
    <xf numFmtId="164" fontId="2" fillId="0" borderId="0" xfId="1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readingOrder="2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readingOrder="2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 readingOrder="2"/>
    </xf>
    <xf numFmtId="0" fontId="11" fillId="0" borderId="2" xfId="0" applyFont="1" applyBorder="1" applyAlignment="1">
      <alignment horizontal="center" vertical="center" wrapText="1" readingOrder="2"/>
    </xf>
    <xf numFmtId="0" fontId="11" fillId="0" borderId="0" xfId="0" applyFont="1" applyAlignment="1">
      <alignment horizontal="center" vertical="center" wrapText="1" readingOrder="2"/>
    </xf>
    <xf numFmtId="0" fontId="17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 readingOrder="2"/>
    </xf>
    <xf numFmtId="0" fontId="2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9196</xdr:colOff>
      <xdr:row>58</xdr:row>
      <xdr:rowOff>145941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AF813B-D8BC-EDFF-0291-D3970CE80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79752404" y="0"/>
          <a:ext cx="7933996" cy="111949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dimension ref="A1"/>
  <sheetViews>
    <sheetView rightToLeft="1" view="pageBreakPreview" topLeftCell="A19" zoomScaleNormal="100" zoomScaleSheetLayoutView="100" workbookViewId="0">
      <selection activeCell="U33" sqref="U33"/>
    </sheetView>
  </sheetViews>
  <sheetFormatPr defaultRowHeight="15" x14ac:dyDescent="0.25"/>
  <sheetData/>
  <pageMargins left="0.7" right="0.7" top="0.75" bottom="0.75" header="0.3" footer="0.3"/>
  <pageSetup paperSize="9" scale="6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42"/>
  <sheetViews>
    <sheetView rightToLeft="1" view="pageBreakPreview" topLeftCell="A9" zoomScale="60" zoomScaleNormal="55" workbookViewId="0">
      <selection activeCell="A38" sqref="A38:XFD38"/>
    </sheetView>
  </sheetViews>
  <sheetFormatPr defaultRowHeight="21.75" customHeight="1" x14ac:dyDescent="0.25"/>
  <cols>
    <col min="1" max="1" width="2.7109375" style="35" customWidth="1"/>
    <col min="2" max="2" width="38.85546875" style="35" customWidth="1"/>
    <col min="3" max="3" width="1" style="35" customWidth="1"/>
    <col min="4" max="4" width="13.140625" style="35" bestFit="1" customWidth="1"/>
    <col min="5" max="5" width="1" style="35" customWidth="1"/>
    <col min="6" max="6" width="14.85546875" style="35" customWidth="1"/>
    <col min="7" max="7" width="1" style="35" customWidth="1"/>
    <col min="8" max="8" width="5.85546875" style="35" bestFit="1" customWidth="1"/>
    <col min="9" max="9" width="1" style="35" customWidth="1"/>
    <col min="10" max="10" width="16.42578125" style="35" bestFit="1" customWidth="1"/>
    <col min="11" max="11" width="3" style="35" bestFit="1" customWidth="1"/>
    <col min="12" max="12" width="13.140625" style="35" bestFit="1" customWidth="1"/>
    <col min="13" max="13" width="3" style="35" bestFit="1" customWidth="1"/>
    <col min="14" max="14" width="16.42578125" style="35" bestFit="1" customWidth="1"/>
    <col min="15" max="15" width="3" style="35" bestFit="1" customWidth="1"/>
    <col min="16" max="16" width="17.85546875" style="35" bestFit="1" customWidth="1"/>
    <col min="17" max="17" width="3" style="35" bestFit="1" customWidth="1"/>
    <col min="18" max="18" width="11.85546875" style="35" bestFit="1" customWidth="1"/>
    <col min="19" max="19" width="3" style="35" bestFit="1" customWidth="1"/>
    <col min="20" max="20" width="17.85546875" style="35" bestFit="1" customWidth="1"/>
    <col min="21" max="21" width="1" style="35" customWidth="1"/>
    <col min="22" max="22" width="9.140625" style="35" customWidth="1"/>
    <col min="23" max="16384" width="9.140625" style="35"/>
  </cols>
  <sheetData>
    <row r="2" spans="2:28" ht="27" customHeight="1" x14ac:dyDescent="0.25">
      <c r="B2" s="170" t="s">
        <v>137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</row>
    <row r="3" spans="2:28" ht="27" customHeight="1" x14ac:dyDescent="0.25">
      <c r="B3" s="170" t="s">
        <v>52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</row>
    <row r="4" spans="2:28" ht="27" customHeight="1" x14ac:dyDescent="0.25">
      <c r="B4" s="170" t="s">
        <v>239</v>
      </c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</row>
    <row r="5" spans="2:28" s="36" customFormat="1" ht="21.75" customHeight="1" x14ac:dyDescent="0.25"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</row>
    <row r="6" spans="2:28" s="2" customFormat="1" ht="30.75" customHeight="1" x14ac:dyDescent="0.55000000000000004">
      <c r="B6" s="169" t="s">
        <v>129</v>
      </c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64"/>
      <c r="R6" s="64"/>
      <c r="S6" s="64"/>
      <c r="T6" s="64"/>
      <c r="U6" s="13"/>
      <c r="V6" s="13"/>
      <c r="W6" s="13"/>
      <c r="X6" s="13"/>
      <c r="Y6" s="13"/>
      <c r="Z6" s="13"/>
      <c r="AA6" s="13"/>
      <c r="AB6" s="13"/>
    </row>
    <row r="7" spans="2:28" s="2" customFormat="1" ht="21.75" customHeight="1" x14ac:dyDescent="0.6">
      <c r="B7" s="63"/>
      <c r="C7" s="26"/>
      <c r="D7" s="26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13"/>
      <c r="V7" s="13"/>
      <c r="W7" s="13"/>
      <c r="X7" s="13"/>
      <c r="Y7" s="13"/>
      <c r="Z7" s="13"/>
      <c r="AA7" s="13"/>
      <c r="AB7" s="13"/>
    </row>
    <row r="8" spans="2:28" s="36" customFormat="1" ht="21.75" customHeight="1" x14ac:dyDescent="0.25">
      <c r="B8" s="168" t="s">
        <v>53</v>
      </c>
      <c r="C8" s="168" t="s">
        <v>53</v>
      </c>
      <c r="D8" s="168" t="s">
        <v>53</v>
      </c>
      <c r="E8" s="168" t="s">
        <v>53</v>
      </c>
      <c r="F8" s="168" t="s">
        <v>53</v>
      </c>
      <c r="G8" s="168" t="s">
        <v>53</v>
      </c>
      <c r="H8" s="168" t="s">
        <v>53</v>
      </c>
      <c r="I8" s="118"/>
      <c r="J8" s="168" t="s">
        <v>54</v>
      </c>
      <c r="K8" s="168" t="s">
        <v>54</v>
      </c>
      <c r="L8" s="168" t="s">
        <v>54</v>
      </c>
      <c r="M8" s="168" t="s">
        <v>54</v>
      </c>
      <c r="N8" s="168" t="s">
        <v>54</v>
      </c>
      <c r="O8" s="118"/>
      <c r="P8" s="168" t="s">
        <v>55</v>
      </c>
      <c r="Q8" s="168" t="s">
        <v>55</v>
      </c>
      <c r="R8" s="168" t="s">
        <v>55</v>
      </c>
      <c r="S8" s="168" t="s">
        <v>55</v>
      </c>
      <c r="T8" s="168" t="s">
        <v>55</v>
      </c>
    </row>
    <row r="9" spans="2:28" s="37" customFormat="1" ht="58.5" customHeight="1" x14ac:dyDescent="0.25">
      <c r="B9" s="167" t="s">
        <v>56</v>
      </c>
      <c r="C9" s="119"/>
      <c r="D9" s="167" t="s">
        <v>57</v>
      </c>
      <c r="E9" s="119"/>
      <c r="F9" s="167" t="s">
        <v>28</v>
      </c>
      <c r="G9" s="119"/>
      <c r="H9" s="167" t="s">
        <v>29</v>
      </c>
      <c r="I9" s="118"/>
      <c r="J9" s="167" t="s">
        <v>58</v>
      </c>
      <c r="K9" s="119"/>
      <c r="L9" s="167" t="s">
        <v>59</v>
      </c>
      <c r="M9" s="119"/>
      <c r="N9" s="167" t="s">
        <v>60</v>
      </c>
      <c r="O9" s="118"/>
      <c r="P9" s="167" t="s">
        <v>58</v>
      </c>
      <c r="Q9" s="119"/>
      <c r="R9" s="167" t="s">
        <v>59</v>
      </c>
      <c r="S9" s="119"/>
      <c r="T9" s="167" t="s">
        <v>60</v>
      </c>
    </row>
    <row r="10" spans="2:28" s="36" customFormat="1" ht="23.25" customHeight="1" x14ac:dyDescent="0.25">
      <c r="B10" s="120" t="s">
        <v>117</v>
      </c>
      <c r="C10" s="118"/>
      <c r="D10" s="121" t="s">
        <v>61</v>
      </c>
      <c r="E10" s="118"/>
      <c r="F10" s="118" t="s">
        <v>119</v>
      </c>
      <c r="G10" s="118"/>
      <c r="H10" s="121">
        <v>18</v>
      </c>
      <c r="I10" s="118"/>
      <c r="J10" s="122">
        <v>778207315</v>
      </c>
      <c r="K10" s="123"/>
      <c r="L10" s="122" t="s">
        <v>61</v>
      </c>
      <c r="M10" s="123"/>
      <c r="N10" s="122">
        <v>778207315</v>
      </c>
      <c r="O10" s="123"/>
      <c r="P10" s="122">
        <v>11236381688</v>
      </c>
      <c r="Q10" s="123"/>
      <c r="R10" s="122" t="s">
        <v>61</v>
      </c>
      <c r="S10" s="123"/>
      <c r="T10" s="122">
        <v>11236381688</v>
      </c>
    </row>
    <row r="11" spans="2:28" s="36" customFormat="1" ht="23.25" customHeight="1" x14ac:dyDescent="0.25">
      <c r="B11" s="120" t="s">
        <v>213</v>
      </c>
      <c r="C11" s="118"/>
      <c r="D11" s="121">
        <v>20</v>
      </c>
      <c r="E11" s="118"/>
      <c r="F11" s="118" t="s">
        <v>61</v>
      </c>
      <c r="G11" s="118"/>
      <c r="H11" s="121">
        <v>18</v>
      </c>
      <c r="I11" s="118"/>
      <c r="J11" s="122">
        <v>1182739735</v>
      </c>
      <c r="K11" s="123"/>
      <c r="L11" s="122">
        <v>-818796</v>
      </c>
      <c r="M11" s="123"/>
      <c r="N11" s="122">
        <v>1183558531</v>
      </c>
      <c r="O11" s="123"/>
      <c r="P11" s="122">
        <v>5424804014</v>
      </c>
      <c r="Q11" s="123"/>
      <c r="R11" s="122">
        <v>2889868</v>
      </c>
      <c r="S11" s="123"/>
      <c r="T11" s="122">
        <v>5421914146</v>
      </c>
    </row>
    <row r="12" spans="2:28" s="36" customFormat="1" ht="23.25" customHeight="1" x14ac:dyDescent="0.25">
      <c r="B12" s="120" t="s">
        <v>196</v>
      </c>
      <c r="C12" s="118"/>
      <c r="D12" s="121" t="s">
        <v>61</v>
      </c>
      <c r="E12" s="118"/>
      <c r="F12" s="118" t="s">
        <v>198</v>
      </c>
      <c r="G12" s="118"/>
      <c r="H12" s="121">
        <v>18</v>
      </c>
      <c r="I12" s="118"/>
      <c r="J12" s="122">
        <v>753889962</v>
      </c>
      <c r="K12" s="123"/>
      <c r="L12" s="122" t="s">
        <v>61</v>
      </c>
      <c r="M12" s="123"/>
      <c r="N12" s="122">
        <v>753889962</v>
      </c>
      <c r="O12" s="123"/>
      <c r="P12" s="122">
        <v>3989596371</v>
      </c>
      <c r="Q12" s="123"/>
      <c r="R12" s="122" t="s">
        <v>61</v>
      </c>
      <c r="S12" s="123"/>
      <c r="T12" s="122">
        <v>3989596371</v>
      </c>
    </row>
    <row r="13" spans="2:28" s="36" customFormat="1" ht="23.25" customHeight="1" x14ac:dyDescent="0.25">
      <c r="B13" s="120" t="s">
        <v>49</v>
      </c>
      <c r="C13" s="118"/>
      <c r="D13" s="121">
        <v>29</v>
      </c>
      <c r="E13" s="118"/>
      <c r="F13" s="118" t="s">
        <v>61</v>
      </c>
      <c r="G13" s="118"/>
      <c r="H13" s="121">
        <v>18</v>
      </c>
      <c r="I13" s="118"/>
      <c r="J13" s="122">
        <v>25446573</v>
      </c>
      <c r="K13" s="123"/>
      <c r="L13" s="122">
        <v>-235330</v>
      </c>
      <c r="M13" s="123"/>
      <c r="N13" s="122">
        <v>25681903</v>
      </c>
      <c r="O13" s="123"/>
      <c r="P13" s="122">
        <v>2757372017</v>
      </c>
      <c r="Q13" s="123"/>
      <c r="R13" s="122">
        <v>0</v>
      </c>
      <c r="S13" s="123"/>
      <c r="T13" s="122">
        <v>2757372017</v>
      </c>
    </row>
    <row r="14" spans="2:28" s="36" customFormat="1" ht="23.25" customHeight="1" x14ac:dyDescent="0.25">
      <c r="B14" s="120" t="s">
        <v>200</v>
      </c>
      <c r="C14" s="118"/>
      <c r="D14" s="121" t="s">
        <v>61</v>
      </c>
      <c r="E14" s="118"/>
      <c r="F14" s="118" t="s">
        <v>201</v>
      </c>
      <c r="G14" s="118"/>
      <c r="H14" s="121">
        <v>18</v>
      </c>
      <c r="I14" s="118"/>
      <c r="J14" s="122">
        <v>485663849</v>
      </c>
      <c r="K14" s="123"/>
      <c r="L14" s="122" t="s">
        <v>61</v>
      </c>
      <c r="M14" s="123"/>
      <c r="N14" s="122">
        <v>485663849</v>
      </c>
      <c r="O14" s="123"/>
      <c r="P14" s="122">
        <v>2630896880</v>
      </c>
      <c r="Q14" s="123"/>
      <c r="R14" s="122" t="s">
        <v>61</v>
      </c>
      <c r="S14" s="123"/>
      <c r="T14" s="122">
        <v>2630896880</v>
      </c>
    </row>
    <row r="15" spans="2:28" s="36" customFormat="1" ht="23.25" customHeight="1" x14ac:dyDescent="0.25">
      <c r="B15" s="120" t="s">
        <v>233</v>
      </c>
      <c r="C15" s="118"/>
      <c r="D15" s="121">
        <v>10</v>
      </c>
      <c r="E15" s="118"/>
      <c r="F15" s="118" t="s">
        <v>61</v>
      </c>
      <c r="G15" s="118"/>
      <c r="H15" s="121">
        <v>18</v>
      </c>
      <c r="I15" s="118"/>
      <c r="J15" s="122">
        <v>879870994</v>
      </c>
      <c r="K15" s="123"/>
      <c r="L15" s="122">
        <v>-121002</v>
      </c>
      <c r="M15" s="123"/>
      <c r="N15" s="122">
        <v>879991996</v>
      </c>
      <c r="O15" s="123"/>
      <c r="P15" s="122">
        <v>2511437421</v>
      </c>
      <c r="Q15" s="123"/>
      <c r="R15" s="122">
        <v>0</v>
      </c>
      <c r="S15" s="123"/>
      <c r="T15" s="122">
        <v>2511437421</v>
      </c>
    </row>
    <row r="16" spans="2:28" s="36" customFormat="1" ht="23.25" customHeight="1" x14ac:dyDescent="0.25">
      <c r="B16" s="120" t="s">
        <v>124</v>
      </c>
      <c r="C16" s="118"/>
      <c r="D16" s="121">
        <v>30</v>
      </c>
      <c r="E16" s="118"/>
      <c r="F16" s="118" t="s">
        <v>61</v>
      </c>
      <c r="G16" s="118"/>
      <c r="H16" s="121">
        <v>18</v>
      </c>
      <c r="I16" s="118"/>
      <c r="J16" s="122">
        <v>0</v>
      </c>
      <c r="K16" s="123"/>
      <c r="L16" s="122">
        <v>0</v>
      </c>
      <c r="M16" s="123"/>
      <c r="N16" s="122">
        <v>0</v>
      </c>
      <c r="O16" s="123"/>
      <c r="P16" s="122">
        <v>1892917808</v>
      </c>
      <c r="Q16" s="123"/>
      <c r="R16" s="122">
        <v>0</v>
      </c>
      <c r="S16" s="123"/>
      <c r="T16" s="122">
        <v>1892917808</v>
      </c>
    </row>
    <row r="17" spans="2:20" s="36" customFormat="1" ht="23.25" customHeight="1" x14ac:dyDescent="0.25">
      <c r="B17" s="120" t="s">
        <v>120</v>
      </c>
      <c r="C17" s="118"/>
      <c r="D17" s="121">
        <v>4</v>
      </c>
      <c r="E17" s="118"/>
      <c r="F17" s="118" t="s">
        <v>61</v>
      </c>
      <c r="G17" s="118"/>
      <c r="H17" s="121">
        <v>18</v>
      </c>
      <c r="I17" s="118"/>
      <c r="J17" s="122">
        <v>0</v>
      </c>
      <c r="K17" s="123"/>
      <c r="L17" s="122">
        <v>0</v>
      </c>
      <c r="M17" s="123"/>
      <c r="N17" s="122">
        <v>0</v>
      </c>
      <c r="O17" s="123"/>
      <c r="P17" s="122">
        <v>1798904106</v>
      </c>
      <c r="Q17" s="123"/>
      <c r="R17" s="122">
        <v>0</v>
      </c>
      <c r="S17" s="123"/>
      <c r="T17" s="122">
        <v>1798904106</v>
      </c>
    </row>
    <row r="18" spans="2:20" s="36" customFormat="1" ht="23.25" customHeight="1" x14ac:dyDescent="0.25">
      <c r="B18" s="120" t="s">
        <v>49</v>
      </c>
      <c r="C18" s="118"/>
      <c r="D18" s="121">
        <v>4</v>
      </c>
      <c r="E18" s="118"/>
      <c r="F18" s="118" t="s">
        <v>61</v>
      </c>
      <c r="G18" s="118"/>
      <c r="H18" s="121">
        <v>18</v>
      </c>
      <c r="I18" s="118"/>
      <c r="J18" s="122">
        <v>14807130</v>
      </c>
      <c r="K18" s="123"/>
      <c r="L18" s="122">
        <v>-262136</v>
      </c>
      <c r="M18" s="123"/>
      <c r="N18" s="122">
        <v>15069266</v>
      </c>
      <c r="O18" s="123"/>
      <c r="P18" s="122">
        <v>1725492039</v>
      </c>
      <c r="Q18" s="123"/>
      <c r="R18" s="122">
        <v>0</v>
      </c>
      <c r="S18" s="123"/>
      <c r="T18" s="122">
        <v>1725492039</v>
      </c>
    </row>
    <row r="19" spans="2:20" s="36" customFormat="1" ht="23.25" customHeight="1" x14ac:dyDescent="0.25">
      <c r="B19" s="120" t="s">
        <v>124</v>
      </c>
      <c r="C19" s="118"/>
      <c r="D19" s="121">
        <v>23</v>
      </c>
      <c r="E19" s="118"/>
      <c r="F19" s="118" t="s">
        <v>61</v>
      </c>
      <c r="G19" s="118"/>
      <c r="H19" s="121">
        <v>18</v>
      </c>
      <c r="I19" s="118"/>
      <c r="J19" s="122">
        <v>0</v>
      </c>
      <c r="K19" s="123"/>
      <c r="L19" s="122">
        <v>0</v>
      </c>
      <c r="M19" s="123"/>
      <c r="N19" s="122">
        <v>0</v>
      </c>
      <c r="O19" s="123"/>
      <c r="P19" s="122">
        <v>1152520602</v>
      </c>
      <c r="Q19" s="123"/>
      <c r="R19" s="122">
        <v>0</v>
      </c>
      <c r="S19" s="123"/>
      <c r="T19" s="122">
        <v>1152520602</v>
      </c>
    </row>
    <row r="20" spans="2:20" s="36" customFormat="1" ht="23.25" customHeight="1" x14ac:dyDescent="0.25">
      <c r="B20" s="120" t="s">
        <v>120</v>
      </c>
      <c r="C20" s="118"/>
      <c r="D20" s="121">
        <v>8</v>
      </c>
      <c r="E20" s="118"/>
      <c r="F20" s="118" t="s">
        <v>61</v>
      </c>
      <c r="G20" s="118"/>
      <c r="H20" s="121">
        <v>18</v>
      </c>
      <c r="I20" s="118"/>
      <c r="J20" s="122">
        <v>0</v>
      </c>
      <c r="K20" s="123"/>
      <c r="L20" s="122">
        <v>0</v>
      </c>
      <c r="M20" s="123"/>
      <c r="N20" s="122">
        <v>0</v>
      </c>
      <c r="O20" s="123"/>
      <c r="P20" s="122">
        <v>736986307</v>
      </c>
      <c r="Q20" s="123"/>
      <c r="R20" s="122">
        <v>0</v>
      </c>
      <c r="S20" s="123"/>
      <c r="T20" s="122">
        <v>736986307</v>
      </c>
    </row>
    <row r="21" spans="2:20" s="36" customFormat="1" ht="23.25" customHeight="1" x14ac:dyDescent="0.25">
      <c r="B21" s="120" t="s">
        <v>120</v>
      </c>
      <c r="C21" s="118"/>
      <c r="D21" s="121">
        <v>28</v>
      </c>
      <c r="E21" s="118"/>
      <c r="F21" s="118" t="s">
        <v>61</v>
      </c>
      <c r="G21" s="118"/>
      <c r="H21" s="121">
        <v>18</v>
      </c>
      <c r="I21" s="118"/>
      <c r="J21" s="122">
        <v>0</v>
      </c>
      <c r="K21" s="123"/>
      <c r="L21" s="122">
        <v>0</v>
      </c>
      <c r="M21" s="123"/>
      <c r="N21" s="122">
        <v>0</v>
      </c>
      <c r="O21" s="123"/>
      <c r="P21" s="122">
        <v>656800835</v>
      </c>
      <c r="Q21" s="123"/>
      <c r="R21" s="122">
        <v>0</v>
      </c>
      <c r="S21" s="123"/>
      <c r="T21" s="122">
        <v>656800835</v>
      </c>
    </row>
    <row r="22" spans="2:20" s="36" customFormat="1" ht="23.25" customHeight="1" x14ac:dyDescent="0.25">
      <c r="B22" s="120" t="s">
        <v>210</v>
      </c>
      <c r="C22" s="118"/>
      <c r="D22" s="121" t="s">
        <v>61</v>
      </c>
      <c r="E22" s="118"/>
      <c r="F22" s="118" t="s">
        <v>212</v>
      </c>
      <c r="G22" s="118"/>
      <c r="H22" s="121">
        <v>17</v>
      </c>
      <c r="I22" s="118"/>
      <c r="J22" s="122">
        <v>105462456</v>
      </c>
      <c r="K22" s="123"/>
      <c r="L22" s="122" t="s">
        <v>61</v>
      </c>
      <c r="M22" s="123"/>
      <c r="N22" s="122">
        <v>105462456</v>
      </c>
      <c r="O22" s="123"/>
      <c r="P22" s="122">
        <v>505458949</v>
      </c>
      <c r="Q22" s="123"/>
      <c r="R22" s="122" t="s">
        <v>61</v>
      </c>
      <c r="S22" s="123"/>
      <c r="T22" s="122">
        <v>505458949</v>
      </c>
    </row>
    <row r="23" spans="2:20" s="36" customFormat="1" ht="23.25" customHeight="1" x14ac:dyDescent="0.25">
      <c r="B23" s="120" t="s">
        <v>120</v>
      </c>
      <c r="C23" s="118"/>
      <c r="D23" s="121">
        <v>11</v>
      </c>
      <c r="E23" s="118"/>
      <c r="F23" s="118" t="s">
        <v>61</v>
      </c>
      <c r="G23" s="118"/>
      <c r="H23" s="121">
        <v>18</v>
      </c>
      <c r="I23" s="118"/>
      <c r="J23" s="122">
        <v>0</v>
      </c>
      <c r="K23" s="123"/>
      <c r="L23" s="122">
        <v>0</v>
      </c>
      <c r="M23" s="123"/>
      <c r="N23" s="122">
        <v>0</v>
      </c>
      <c r="O23" s="123"/>
      <c r="P23" s="122">
        <v>359452050</v>
      </c>
      <c r="Q23" s="123"/>
      <c r="R23" s="122">
        <v>0</v>
      </c>
      <c r="S23" s="123"/>
      <c r="T23" s="122">
        <v>359452050</v>
      </c>
    </row>
    <row r="24" spans="2:20" s="36" customFormat="1" ht="23.25" customHeight="1" x14ac:dyDescent="0.25">
      <c r="B24" s="120" t="s">
        <v>120</v>
      </c>
      <c r="C24" s="118"/>
      <c r="D24" s="121">
        <v>11</v>
      </c>
      <c r="E24" s="118"/>
      <c r="F24" s="118" t="s">
        <v>61</v>
      </c>
      <c r="G24" s="118"/>
      <c r="H24" s="121">
        <v>18</v>
      </c>
      <c r="I24" s="118"/>
      <c r="J24" s="122">
        <v>0</v>
      </c>
      <c r="K24" s="123"/>
      <c r="L24" s="122">
        <v>0</v>
      </c>
      <c r="M24" s="123"/>
      <c r="N24" s="122">
        <v>0</v>
      </c>
      <c r="O24" s="123"/>
      <c r="P24" s="122">
        <v>227391780</v>
      </c>
      <c r="Q24" s="123"/>
      <c r="R24" s="122">
        <v>0</v>
      </c>
      <c r="S24" s="123"/>
      <c r="T24" s="122">
        <v>227391780</v>
      </c>
    </row>
    <row r="25" spans="2:20" s="36" customFormat="1" ht="23.25" customHeight="1" x14ac:dyDescent="0.25">
      <c r="B25" s="120" t="s">
        <v>124</v>
      </c>
      <c r="C25" s="118"/>
      <c r="D25" s="121">
        <v>17</v>
      </c>
      <c r="E25" s="118"/>
      <c r="F25" s="118" t="s">
        <v>61</v>
      </c>
      <c r="G25" s="118"/>
      <c r="H25" s="121">
        <v>0</v>
      </c>
      <c r="I25" s="118"/>
      <c r="J25" s="122">
        <v>0</v>
      </c>
      <c r="K25" s="123"/>
      <c r="L25" s="122">
        <v>0</v>
      </c>
      <c r="M25" s="123"/>
      <c r="N25" s="122">
        <v>0</v>
      </c>
      <c r="O25" s="123"/>
      <c r="P25" s="122">
        <v>150328767</v>
      </c>
      <c r="Q25" s="123"/>
      <c r="R25" s="122">
        <v>0</v>
      </c>
      <c r="S25" s="123"/>
      <c r="T25" s="122">
        <v>150328767</v>
      </c>
    </row>
    <row r="26" spans="2:20" s="36" customFormat="1" ht="23.25" customHeight="1" x14ac:dyDescent="0.25">
      <c r="B26" s="120" t="s">
        <v>49</v>
      </c>
      <c r="C26" s="118"/>
      <c r="D26" s="121">
        <v>27</v>
      </c>
      <c r="E26" s="118"/>
      <c r="F26" s="118" t="s">
        <v>61</v>
      </c>
      <c r="G26" s="118"/>
      <c r="H26" s="121">
        <v>0</v>
      </c>
      <c r="I26" s="118"/>
      <c r="J26" s="122">
        <v>21424686</v>
      </c>
      <c r="K26" s="123"/>
      <c r="L26" s="122">
        <v>0</v>
      </c>
      <c r="M26" s="123"/>
      <c r="N26" s="122">
        <v>21424686</v>
      </c>
      <c r="O26" s="123"/>
      <c r="P26" s="122">
        <v>51251054</v>
      </c>
      <c r="Q26" s="123"/>
      <c r="R26" s="122">
        <v>0</v>
      </c>
      <c r="S26" s="123"/>
      <c r="T26" s="122">
        <v>51251054</v>
      </c>
    </row>
    <row r="27" spans="2:20" s="36" customFormat="1" ht="23.25" customHeight="1" x14ac:dyDescent="0.25">
      <c r="B27" s="120" t="s">
        <v>151</v>
      </c>
      <c r="C27" s="118"/>
      <c r="D27" s="121">
        <v>13</v>
      </c>
      <c r="E27" s="118"/>
      <c r="F27" s="118" t="s">
        <v>61</v>
      </c>
      <c r="G27" s="118"/>
      <c r="H27" s="121">
        <v>0</v>
      </c>
      <c r="I27" s="118"/>
      <c r="J27" s="122">
        <v>0</v>
      </c>
      <c r="K27" s="123"/>
      <c r="L27" s="122">
        <v>0</v>
      </c>
      <c r="M27" s="123"/>
      <c r="N27" s="122">
        <v>0</v>
      </c>
      <c r="O27" s="123"/>
      <c r="P27" s="122">
        <v>2541514</v>
      </c>
      <c r="Q27" s="123"/>
      <c r="R27" s="122">
        <v>0</v>
      </c>
      <c r="S27" s="123"/>
      <c r="T27" s="122">
        <v>2541514</v>
      </c>
    </row>
    <row r="28" spans="2:20" s="36" customFormat="1" ht="23.25" customHeight="1" x14ac:dyDescent="0.25">
      <c r="B28" s="120" t="s">
        <v>213</v>
      </c>
      <c r="C28" s="118"/>
      <c r="D28" s="121">
        <v>20</v>
      </c>
      <c r="E28" s="118"/>
      <c r="F28" s="118" t="s">
        <v>61</v>
      </c>
      <c r="G28" s="118"/>
      <c r="H28" s="121">
        <v>0</v>
      </c>
      <c r="I28" s="118"/>
      <c r="J28" s="122">
        <v>1581</v>
      </c>
      <c r="K28" s="123"/>
      <c r="L28" s="122">
        <v>0</v>
      </c>
      <c r="M28" s="123"/>
      <c r="N28" s="122">
        <v>1581</v>
      </c>
      <c r="O28" s="123"/>
      <c r="P28" s="122">
        <v>785369</v>
      </c>
      <c r="Q28" s="123"/>
      <c r="R28" s="122">
        <v>0</v>
      </c>
      <c r="S28" s="123"/>
      <c r="T28" s="122">
        <v>785369</v>
      </c>
    </row>
    <row r="29" spans="2:20" s="36" customFormat="1" ht="23.25" customHeight="1" x14ac:dyDescent="0.25">
      <c r="B29" s="120" t="s">
        <v>125</v>
      </c>
      <c r="C29" s="118"/>
      <c r="D29" s="121">
        <v>21</v>
      </c>
      <c r="E29" s="118"/>
      <c r="F29" s="118" t="s">
        <v>61</v>
      </c>
      <c r="G29" s="118"/>
      <c r="H29" s="121">
        <v>0</v>
      </c>
      <c r="I29" s="118"/>
      <c r="J29" s="122">
        <v>6679</v>
      </c>
      <c r="K29" s="123"/>
      <c r="L29" s="122">
        <v>0</v>
      </c>
      <c r="M29" s="123"/>
      <c r="N29" s="122">
        <v>6679</v>
      </c>
      <c r="O29" s="123"/>
      <c r="P29" s="122">
        <v>525462</v>
      </c>
      <c r="Q29" s="123"/>
      <c r="R29" s="122">
        <v>0</v>
      </c>
      <c r="S29" s="123"/>
      <c r="T29" s="122">
        <v>525462</v>
      </c>
    </row>
    <row r="30" spans="2:20" s="36" customFormat="1" ht="23.25" customHeight="1" x14ac:dyDescent="0.25">
      <c r="B30" s="120" t="s">
        <v>49</v>
      </c>
      <c r="C30" s="118"/>
      <c r="D30" s="121">
        <v>24</v>
      </c>
      <c r="E30" s="118"/>
      <c r="F30" s="118" t="s">
        <v>61</v>
      </c>
      <c r="G30" s="118"/>
      <c r="H30" s="121">
        <v>0</v>
      </c>
      <c r="I30" s="118"/>
      <c r="J30" s="122">
        <v>61295</v>
      </c>
      <c r="K30" s="123"/>
      <c r="L30" s="122">
        <v>0</v>
      </c>
      <c r="M30" s="123"/>
      <c r="N30" s="122">
        <v>61295</v>
      </c>
      <c r="O30" s="123"/>
      <c r="P30" s="122">
        <v>266253</v>
      </c>
      <c r="Q30" s="123"/>
      <c r="R30" s="122">
        <v>0</v>
      </c>
      <c r="S30" s="123"/>
      <c r="T30" s="122">
        <v>266253</v>
      </c>
    </row>
    <row r="31" spans="2:20" s="36" customFormat="1" ht="23.25" customHeight="1" x14ac:dyDescent="0.25">
      <c r="B31" s="120" t="s">
        <v>124</v>
      </c>
      <c r="C31" s="118"/>
      <c r="D31" s="121">
        <v>23</v>
      </c>
      <c r="E31" s="118"/>
      <c r="F31" s="118" t="s">
        <v>61</v>
      </c>
      <c r="G31" s="118"/>
      <c r="H31" s="121">
        <v>0</v>
      </c>
      <c r="I31" s="118"/>
      <c r="J31" s="122">
        <v>7046</v>
      </c>
      <c r="K31" s="123"/>
      <c r="L31" s="122">
        <v>0</v>
      </c>
      <c r="M31" s="123"/>
      <c r="N31" s="122">
        <v>7046</v>
      </c>
      <c r="O31" s="123"/>
      <c r="P31" s="122">
        <v>172539</v>
      </c>
      <c r="Q31" s="123"/>
      <c r="R31" s="122">
        <v>0</v>
      </c>
      <c r="S31" s="123"/>
      <c r="T31" s="122">
        <v>172539</v>
      </c>
    </row>
    <row r="32" spans="2:20" s="36" customFormat="1" ht="23.25" customHeight="1" x14ac:dyDescent="0.25">
      <c r="B32" s="120" t="s">
        <v>120</v>
      </c>
      <c r="C32" s="118"/>
      <c r="D32" s="121">
        <v>18</v>
      </c>
      <c r="E32" s="118"/>
      <c r="F32" s="118" t="s">
        <v>61</v>
      </c>
      <c r="G32" s="118"/>
      <c r="H32" s="121">
        <v>0</v>
      </c>
      <c r="I32" s="118"/>
      <c r="J32" s="122">
        <v>822</v>
      </c>
      <c r="K32" s="123"/>
      <c r="L32" s="122">
        <v>0</v>
      </c>
      <c r="M32" s="123"/>
      <c r="N32" s="122">
        <v>822</v>
      </c>
      <c r="O32" s="123"/>
      <c r="P32" s="122">
        <v>169119</v>
      </c>
      <c r="Q32" s="123"/>
      <c r="R32" s="122">
        <v>0</v>
      </c>
      <c r="S32" s="123"/>
      <c r="T32" s="122">
        <v>169119</v>
      </c>
    </row>
    <row r="33" spans="2:20" s="36" customFormat="1" ht="23.25" customHeight="1" x14ac:dyDescent="0.25">
      <c r="B33" s="120" t="s">
        <v>158</v>
      </c>
      <c r="C33" s="118"/>
      <c r="D33" s="121">
        <v>17</v>
      </c>
      <c r="E33" s="118"/>
      <c r="F33" s="118" t="s">
        <v>61</v>
      </c>
      <c r="G33" s="118"/>
      <c r="H33" s="121">
        <v>0</v>
      </c>
      <c r="I33" s="118"/>
      <c r="J33" s="122">
        <v>0</v>
      </c>
      <c r="K33" s="123"/>
      <c r="L33" s="122">
        <v>0</v>
      </c>
      <c r="M33" s="123"/>
      <c r="N33" s="122">
        <v>0</v>
      </c>
      <c r="O33" s="123"/>
      <c r="P33" s="122">
        <v>70640</v>
      </c>
      <c r="Q33" s="123"/>
      <c r="R33" s="122">
        <v>0</v>
      </c>
      <c r="S33" s="123"/>
      <c r="T33" s="122">
        <v>70640</v>
      </c>
    </row>
    <row r="34" spans="2:20" s="36" customFormat="1" ht="23.25" customHeight="1" x14ac:dyDescent="0.25">
      <c r="B34" s="120" t="s">
        <v>147</v>
      </c>
      <c r="C34" s="118"/>
      <c r="D34" s="121">
        <v>13</v>
      </c>
      <c r="E34" s="118"/>
      <c r="F34" s="118" t="s">
        <v>61</v>
      </c>
      <c r="G34" s="118"/>
      <c r="H34" s="121">
        <v>0</v>
      </c>
      <c r="I34" s="118"/>
      <c r="J34" s="122">
        <v>7886</v>
      </c>
      <c r="K34" s="123"/>
      <c r="L34" s="122">
        <v>0</v>
      </c>
      <c r="M34" s="123"/>
      <c r="N34" s="122">
        <v>7886</v>
      </c>
      <c r="O34" s="123"/>
      <c r="P34" s="122">
        <v>57920</v>
      </c>
      <c r="Q34" s="123"/>
      <c r="R34" s="122">
        <v>0</v>
      </c>
      <c r="S34" s="123"/>
      <c r="T34" s="122">
        <v>57920</v>
      </c>
    </row>
    <row r="35" spans="2:20" s="36" customFormat="1" ht="23.25" customHeight="1" x14ac:dyDescent="0.25">
      <c r="B35" s="120" t="s">
        <v>123</v>
      </c>
      <c r="C35" s="118"/>
      <c r="D35" s="121">
        <v>18</v>
      </c>
      <c r="E35" s="118"/>
      <c r="F35" s="118" t="s">
        <v>61</v>
      </c>
      <c r="G35" s="118"/>
      <c r="H35" s="121">
        <v>0</v>
      </c>
      <c r="I35" s="118"/>
      <c r="J35" s="122">
        <v>2782</v>
      </c>
      <c r="K35" s="123"/>
      <c r="L35" s="122">
        <v>0</v>
      </c>
      <c r="M35" s="123"/>
      <c r="N35" s="122">
        <v>2782</v>
      </c>
      <c r="O35" s="123"/>
      <c r="P35" s="122">
        <v>43425</v>
      </c>
      <c r="Q35" s="123"/>
      <c r="R35" s="122">
        <v>0</v>
      </c>
      <c r="S35" s="123"/>
      <c r="T35" s="122">
        <v>43425</v>
      </c>
    </row>
    <row r="36" spans="2:20" s="36" customFormat="1" ht="23.25" customHeight="1" x14ac:dyDescent="0.25">
      <c r="B36" s="120" t="s">
        <v>147</v>
      </c>
      <c r="C36" s="118"/>
      <c r="D36" s="121">
        <v>13</v>
      </c>
      <c r="E36" s="118"/>
      <c r="F36" s="118" t="s">
        <v>61</v>
      </c>
      <c r="G36" s="118"/>
      <c r="H36" s="121">
        <v>0</v>
      </c>
      <c r="I36" s="118"/>
      <c r="J36" s="122">
        <v>29150</v>
      </c>
      <c r="K36" s="123"/>
      <c r="L36" s="122">
        <v>0</v>
      </c>
      <c r="M36" s="123"/>
      <c r="N36" s="122">
        <v>29150</v>
      </c>
      <c r="O36" s="123"/>
      <c r="P36" s="122">
        <v>29150</v>
      </c>
      <c r="Q36" s="123"/>
      <c r="R36" s="122">
        <v>0</v>
      </c>
      <c r="S36" s="123"/>
      <c r="T36" s="122">
        <v>29150</v>
      </c>
    </row>
    <row r="37" spans="2:20" s="36" customFormat="1" ht="23.25" customHeight="1" x14ac:dyDescent="0.25">
      <c r="B37" s="120" t="s">
        <v>248</v>
      </c>
      <c r="C37" s="118"/>
      <c r="D37" s="121">
        <v>24</v>
      </c>
      <c r="E37" s="118"/>
      <c r="F37" s="118" t="s">
        <v>61</v>
      </c>
      <c r="G37" s="118"/>
      <c r="H37" s="121">
        <v>18</v>
      </c>
      <c r="I37" s="118"/>
      <c r="J37" s="122">
        <v>6972</v>
      </c>
      <c r="K37" s="123"/>
      <c r="L37" s="122">
        <v>0</v>
      </c>
      <c r="M37" s="123"/>
      <c r="N37" s="122">
        <v>6972</v>
      </c>
      <c r="O37" s="123"/>
      <c r="P37" s="122">
        <v>6972</v>
      </c>
      <c r="Q37" s="123"/>
      <c r="R37" s="122">
        <v>0</v>
      </c>
      <c r="S37" s="123"/>
      <c r="T37" s="122">
        <v>6972</v>
      </c>
    </row>
    <row r="38" spans="2:20" s="36" customFormat="1" ht="21.75" customHeight="1" x14ac:dyDescent="0.25">
      <c r="B38" s="118"/>
      <c r="C38" s="118"/>
      <c r="D38" s="121"/>
      <c r="E38" s="118"/>
      <c r="F38" s="118"/>
      <c r="G38" s="118"/>
      <c r="H38" s="121"/>
      <c r="I38" s="118"/>
      <c r="J38" s="122"/>
      <c r="K38" s="123"/>
      <c r="L38" s="122"/>
      <c r="M38" s="123"/>
      <c r="N38" s="122"/>
      <c r="O38" s="123"/>
      <c r="P38" s="122"/>
      <c r="Q38" s="123"/>
      <c r="R38" s="122"/>
      <c r="S38" s="123"/>
      <c r="T38" s="122"/>
    </row>
    <row r="39" spans="2:20" s="36" customFormat="1" ht="21.75" customHeight="1" thickBot="1" x14ac:dyDescent="0.3">
      <c r="B39" s="166" t="s">
        <v>90</v>
      </c>
      <c r="C39" s="166"/>
      <c r="D39" s="166"/>
      <c r="E39" s="166"/>
      <c r="F39" s="166"/>
      <c r="G39" s="166"/>
      <c r="H39" s="166"/>
      <c r="I39" s="118"/>
      <c r="J39" s="124">
        <f>SUM(J10:J37)</f>
        <v>4247636913</v>
      </c>
      <c r="K39" s="124">
        <f>SUM(K10:K37)</f>
        <v>0</v>
      </c>
      <c r="L39" s="124">
        <f>SUM(L10:L37)</f>
        <v>-1437264</v>
      </c>
      <c r="M39" s="124">
        <f>SUM(M10:M37)</f>
        <v>0</v>
      </c>
      <c r="N39" s="124">
        <f>SUM(N10:N37)</f>
        <v>4249074177</v>
      </c>
      <c r="O39" s="124">
        <f>SUM(O10:O37)</f>
        <v>0</v>
      </c>
      <c r="P39" s="124">
        <f>SUM(P10:P37)</f>
        <v>37812661051</v>
      </c>
      <c r="Q39" s="124">
        <f>SUM(Q10:Q37)</f>
        <v>0</v>
      </c>
      <c r="R39" s="124">
        <f>SUM(R10:R37)</f>
        <v>2889868</v>
      </c>
      <c r="S39" s="124">
        <f>SUM(S10:S37)</f>
        <v>0</v>
      </c>
      <c r="T39" s="124">
        <f>SUM(T10:T37)</f>
        <v>37809771183</v>
      </c>
    </row>
    <row r="40" spans="2:20" ht="21.75" customHeight="1" thickTop="1" x14ac:dyDescent="0.25"/>
    <row r="42" spans="2:20" ht="21.75" customHeight="1" x14ac:dyDescent="0.25">
      <c r="J42" s="62">
        <v>9</v>
      </c>
    </row>
  </sheetData>
  <sortState xmlns:xlrd2="http://schemas.microsoft.com/office/spreadsheetml/2017/richdata2" ref="B10:T37">
    <sortCondition descending="1" ref="T10:T37"/>
  </sortState>
  <mergeCells count="18">
    <mergeCell ref="B6:P6"/>
    <mergeCell ref="B8:H8"/>
    <mergeCell ref="B2:T2"/>
    <mergeCell ref="B3:T3"/>
    <mergeCell ref="B4:T4"/>
    <mergeCell ref="B39:H39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  <mergeCell ref="H9"/>
  </mergeCells>
  <printOptions horizontalCentered="1" verticalCentered="1"/>
  <pageMargins left="0" right="0" top="0.75" bottom="0.75" header="0.3" footer="0.3"/>
  <pageSetup paperSize="9" scale="4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34"/>
  <sheetViews>
    <sheetView rightToLeft="1" view="pageBreakPreview" topLeftCell="A4" zoomScale="60" zoomScaleNormal="70" workbookViewId="0">
      <selection activeCell="A31" sqref="A31:XFD31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285156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 x14ac:dyDescent="0.55000000000000004">
      <c r="B2" s="171" t="s">
        <v>137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</row>
    <row r="3" spans="2:28" ht="35.25" x14ac:dyDescent="0.55000000000000004">
      <c r="B3" s="171" t="s">
        <v>52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</row>
    <row r="4" spans="2:28" ht="35.25" x14ac:dyDescent="0.55000000000000004">
      <c r="B4" s="171" t="s">
        <v>239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</row>
    <row r="7" spans="2:28" s="2" customFormat="1" ht="30" x14ac:dyDescent="0.55000000000000004">
      <c r="B7" s="14" t="s">
        <v>130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1.5" customHeight="1" x14ac:dyDescent="0.55000000000000004">
      <c r="B8" s="139" t="s">
        <v>1</v>
      </c>
      <c r="D8" s="140" t="s">
        <v>54</v>
      </c>
      <c r="E8" s="140" t="s">
        <v>54</v>
      </c>
      <c r="F8" s="140" t="s">
        <v>54</v>
      </c>
      <c r="G8" s="140" t="s">
        <v>54</v>
      </c>
      <c r="H8" s="140" t="s">
        <v>54</v>
      </c>
      <c r="I8" s="140" t="s">
        <v>54</v>
      </c>
      <c r="J8" s="140" t="s">
        <v>54</v>
      </c>
      <c r="K8" s="140" t="s">
        <v>54</v>
      </c>
      <c r="L8" s="140" t="s">
        <v>54</v>
      </c>
      <c r="N8" s="140" t="s">
        <v>55</v>
      </c>
      <c r="O8" s="140" t="s">
        <v>55</v>
      </c>
      <c r="P8" s="140" t="s">
        <v>55</v>
      </c>
      <c r="Q8" s="140" t="s">
        <v>55</v>
      </c>
      <c r="R8" s="140" t="s">
        <v>55</v>
      </c>
      <c r="S8" s="140" t="s">
        <v>55</v>
      </c>
      <c r="T8" s="140" t="s">
        <v>55</v>
      </c>
      <c r="U8" s="140" t="s">
        <v>55</v>
      </c>
      <c r="V8" s="140" t="s">
        <v>55</v>
      </c>
    </row>
    <row r="9" spans="2:28" s="43" customFormat="1" ht="55.5" customHeight="1" x14ac:dyDescent="0.25">
      <c r="B9" s="139" t="s">
        <v>1</v>
      </c>
      <c r="D9" s="172" t="s">
        <v>75</v>
      </c>
      <c r="E9" s="44"/>
      <c r="F9" s="172" t="s">
        <v>76</v>
      </c>
      <c r="G9" s="44"/>
      <c r="H9" s="172" t="s">
        <v>77</v>
      </c>
      <c r="I9" s="44"/>
      <c r="J9" s="172" t="s">
        <v>45</v>
      </c>
      <c r="K9" s="44"/>
      <c r="L9" s="172" t="s">
        <v>78</v>
      </c>
      <c r="N9" s="172" t="s">
        <v>75</v>
      </c>
      <c r="O9" s="44"/>
      <c r="P9" s="172" t="s">
        <v>76</v>
      </c>
      <c r="Q9" s="44"/>
      <c r="R9" s="172" t="s">
        <v>77</v>
      </c>
      <c r="S9" s="44"/>
      <c r="T9" s="172" t="s">
        <v>45</v>
      </c>
      <c r="U9" s="44"/>
      <c r="V9" s="172" t="s">
        <v>78</v>
      </c>
    </row>
    <row r="10" spans="2:28" x14ac:dyDescent="0.55000000000000004">
      <c r="B10" s="4" t="s">
        <v>15</v>
      </c>
      <c r="D10" s="29">
        <v>0</v>
      </c>
      <c r="F10" s="29">
        <v>0</v>
      </c>
      <c r="H10" s="29">
        <v>0</v>
      </c>
      <c r="J10" s="29">
        <v>0</v>
      </c>
      <c r="L10" s="49" t="s">
        <v>227</v>
      </c>
      <c r="N10" s="29">
        <v>1850130000</v>
      </c>
      <c r="P10" s="29">
        <v>0</v>
      </c>
      <c r="R10" s="29">
        <v>2931812802</v>
      </c>
      <c r="T10" s="29">
        <v>4781942802</v>
      </c>
      <c r="V10" s="42" t="s">
        <v>249</v>
      </c>
    </row>
    <row r="11" spans="2:28" x14ac:dyDescent="0.55000000000000004">
      <c r="B11" s="4" t="s">
        <v>170</v>
      </c>
      <c r="D11" s="29">
        <v>0</v>
      </c>
      <c r="F11" s="29">
        <v>0</v>
      </c>
      <c r="H11" s="29">
        <v>0</v>
      </c>
      <c r="J11" s="29">
        <v>0</v>
      </c>
      <c r="L11" s="49" t="s">
        <v>227</v>
      </c>
      <c r="N11" s="29">
        <v>492866242</v>
      </c>
      <c r="P11" s="29">
        <v>0</v>
      </c>
      <c r="R11" s="29">
        <v>4143549212</v>
      </c>
      <c r="T11" s="29">
        <v>4636415454</v>
      </c>
      <c r="V11" s="42" t="s">
        <v>250</v>
      </c>
    </row>
    <row r="12" spans="2:28" x14ac:dyDescent="0.55000000000000004">
      <c r="B12" s="4" t="s">
        <v>16</v>
      </c>
      <c r="D12" s="29">
        <v>0</v>
      </c>
      <c r="F12" s="29">
        <v>0</v>
      </c>
      <c r="H12" s="29">
        <v>185825544</v>
      </c>
      <c r="J12" s="29">
        <v>185825544</v>
      </c>
      <c r="L12" s="49" t="s">
        <v>251</v>
      </c>
      <c r="N12" s="29">
        <v>436000000</v>
      </c>
      <c r="P12" s="29">
        <v>0</v>
      </c>
      <c r="R12" s="29">
        <v>1249025376</v>
      </c>
      <c r="T12" s="29">
        <v>1685025376</v>
      </c>
      <c r="V12" s="42" t="s">
        <v>252</v>
      </c>
    </row>
    <row r="13" spans="2:28" x14ac:dyDescent="0.55000000000000004">
      <c r="B13" s="4" t="s">
        <v>14</v>
      </c>
      <c r="D13" s="29">
        <v>0</v>
      </c>
      <c r="F13" s="29">
        <v>0</v>
      </c>
      <c r="H13" s="29">
        <v>-213886425</v>
      </c>
      <c r="J13" s="29">
        <v>-213886425</v>
      </c>
      <c r="L13" s="49" t="s">
        <v>253</v>
      </c>
      <c r="N13" s="29">
        <v>534275000</v>
      </c>
      <c r="P13" s="29">
        <v>0</v>
      </c>
      <c r="R13" s="29">
        <v>523081287</v>
      </c>
      <c r="T13" s="29">
        <v>1057356287</v>
      </c>
      <c r="V13" s="42" t="s">
        <v>254</v>
      </c>
    </row>
    <row r="14" spans="2:28" x14ac:dyDescent="0.55000000000000004">
      <c r="B14" s="4" t="s">
        <v>209</v>
      </c>
      <c r="D14" s="29">
        <v>0</v>
      </c>
      <c r="F14" s="29">
        <v>0</v>
      </c>
      <c r="H14" s="29">
        <v>-26571545</v>
      </c>
      <c r="J14" s="29">
        <v>-26571545</v>
      </c>
      <c r="L14" s="49" t="s">
        <v>255</v>
      </c>
      <c r="N14" s="29">
        <v>21360000</v>
      </c>
      <c r="P14" s="29">
        <v>0</v>
      </c>
      <c r="R14" s="29">
        <v>756806287</v>
      </c>
      <c r="T14" s="29">
        <v>778166287</v>
      </c>
      <c r="V14" s="42" t="s">
        <v>256</v>
      </c>
    </row>
    <row r="15" spans="2:28" x14ac:dyDescent="0.55000000000000004">
      <c r="B15" s="4" t="s">
        <v>74</v>
      </c>
      <c r="D15" s="29">
        <v>0</v>
      </c>
      <c r="F15" s="29">
        <v>0</v>
      </c>
      <c r="H15" s="29">
        <v>0</v>
      </c>
      <c r="J15" s="29">
        <v>0</v>
      </c>
      <c r="L15" s="49" t="s">
        <v>227</v>
      </c>
      <c r="N15" s="29">
        <v>0</v>
      </c>
      <c r="P15" s="29">
        <v>0</v>
      </c>
      <c r="R15" s="29">
        <v>232792809</v>
      </c>
      <c r="T15" s="29">
        <v>232792809</v>
      </c>
      <c r="V15" s="42" t="s">
        <v>257</v>
      </c>
    </row>
    <row r="16" spans="2:28" x14ac:dyDescent="0.55000000000000004">
      <c r="B16" s="4" t="s">
        <v>194</v>
      </c>
      <c r="D16" s="29">
        <v>0</v>
      </c>
      <c r="F16" s="29">
        <v>-10722</v>
      </c>
      <c r="H16" s="29">
        <v>0</v>
      </c>
      <c r="J16" s="29">
        <v>-10722</v>
      </c>
      <c r="L16" s="49" t="s">
        <v>227</v>
      </c>
      <c r="N16" s="29">
        <v>0</v>
      </c>
      <c r="P16" s="29">
        <v>166716</v>
      </c>
      <c r="R16" s="29">
        <v>0</v>
      </c>
      <c r="T16" s="29">
        <v>166716</v>
      </c>
      <c r="V16" s="42" t="s">
        <v>227</v>
      </c>
    </row>
    <row r="17" spans="2:22" x14ac:dyDescent="0.55000000000000004">
      <c r="B17" s="4" t="s">
        <v>13</v>
      </c>
      <c r="D17" s="29">
        <v>0</v>
      </c>
      <c r="F17" s="29">
        <v>-21330</v>
      </c>
      <c r="H17" s="29">
        <v>0</v>
      </c>
      <c r="J17" s="29">
        <v>-21330</v>
      </c>
      <c r="L17" s="49" t="s">
        <v>227</v>
      </c>
      <c r="N17" s="29">
        <v>235913</v>
      </c>
      <c r="P17" s="29">
        <v>-1953419</v>
      </c>
      <c r="R17" s="29">
        <v>-5367863</v>
      </c>
      <c r="T17" s="29">
        <v>-7085369</v>
      </c>
      <c r="V17" s="42" t="s">
        <v>236</v>
      </c>
    </row>
    <row r="18" spans="2:22" x14ac:dyDescent="0.55000000000000004">
      <c r="B18" s="4" t="s">
        <v>192</v>
      </c>
      <c r="D18" s="29">
        <v>0</v>
      </c>
      <c r="F18" s="29">
        <v>124101741</v>
      </c>
      <c r="H18" s="29">
        <v>-303850010</v>
      </c>
      <c r="J18" s="29">
        <v>-179748269</v>
      </c>
      <c r="L18" s="49" t="s">
        <v>258</v>
      </c>
      <c r="N18" s="29">
        <v>233100000</v>
      </c>
      <c r="P18" s="29">
        <v>59980643</v>
      </c>
      <c r="R18" s="29">
        <v>-303850010</v>
      </c>
      <c r="T18" s="29">
        <v>-10769367</v>
      </c>
      <c r="V18" s="42" t="s">
        <v>259</v>
      </c>
    </row>
    <row r="19" spans="2:22" x14ac:dyDescent="0.55000000000000004">
      <c r="B19" s="4" t="s">
        <v>225</v>
      </c>
      <c r="D19" s="29">
        <v>0</v>
      </c>
      <c r="F19" s="29">
        <v>101232332</v>
      </c>
      <c r="H19" s="29">
        <v>0</v>
      </c>
      <c r="J19" s="29">
        <v>101232332</v>
      </c>
      <c r="L19" s="49" t="s">
        <v>260</v>
      </c>
      <c r="N19" s="29">
        <v>0</v>
      </c>
      <c r="P19" s="29">
        <v>-82348285</v>
      </c>
      <c r="R19" s="29">
        <v>0</v>
      </c>
      <c r="T19" s="29">
        <v>-82348285</v>
      </c>
      <c r="V19" s="42" t="s">
        <v>261</v>
      </c>
    </row>
    <row r="20" spans="2:22" x14ac:dyDescent="0.55000000000000004">
      <c r="B20" s="4" t="s">
        <v>241</v>
      </c>
      <c r="D20" s="29">
        <v>0</v>
      </c>
      <c r="F20" s="29">
        <v>-158462194</v>
      </c>
      <c r="H20" s="29">
        <v>0</v>
      </c>
      <c r="J20" s="29">
        <v>-158462194</v>
      </c>
      <c r="L20" s="49" t="s">
        <v>262</v>
      </c>
      <c r="N20" s="29">
        <v>0</v>
      </c>
      <c r="P20" s="29">
        <v>-158462194</v>
      </c>
      <c r="R20" s="29">
        <v>0</v>
      </c>
      <c r="T20" s="29">
        <v>-158462194</v>
      </c>
      <c r="V20" s="42" t="s">
        <v>263</v>
      </c>
    </row>
    <row r="21" spans="2:22" x14ac:dyDescent="0.55000000000000004">
      <c r="B21" s="4" t="s">
        <v>190</v>
      </c>
      <c r="D21" s="29">
        <v>0</v>
      </c>
      <c r="F21" s="29">
        <v>831180037</v>
      </c>
      <c r="H21" s="29">
        <v>-741861289</v>
      </c>
      <c r="J21" s="29">
        <v>89318748</v>
      </c>
      <c r="L21" s="49" t="s">
        <v>264</v>
      </c>
      <c r="N21" s="29">
        <v>771260870</v>
      </c>
      <c r="P21" s="29">
        <v>-209995266</v>
      </c>
      <c r="R21" s="29">
        <v>-741861289</v>
      </c>
      <c r="T21" s="29">
        <v>-180595685</v>
      </c>
      <c r="V21" s="42" t="s">
        <v>265</v>
      </c>
    </row>
    <row r="22" spans="2:22" x14ac:dyDescent="0.55000000000000004">
      <c r="B22" s="4" t="s">
        <v>175</v>
      </c>
      <c r="D22" s="29">
        <v>0</v>
      </c>
      <c r="F22" s="29">
        <v>1184211765</v>
      </c>
      <c r="H22" s="29">
        <v>0</v>
      </c>
      <c r="J22" s="29">
        <v>1184211765</v>
      </c>
      <c r="L22" s="49" t="s">
        <v>266</v>
      </c>
      <c r="N22" s="29">
        <v>699969012</v>
      </c>
      <c r="P22" s="29">
        <v>-900532809</v>
      </c>
      <c r="R22" s="29">
        <v>0</v>
      </c>
      <c r="T22" s="29">
        <v>-200563797</v>
      </c>
      <c r="V22" s="42" t="s">
        <v>267</v>
      </c>
    </row>
    <row r="23" spans="2:22" x14ac:dyDescent="0.55000000000000004">
      <c r="B23" s="4" t="s">
        <v>193</v>
      </c>
      <c r="D23" s="29">
        <v>0</v>
      </c>
      <c r="F23" s="29">
        <v>-16045159</v>
      </c>
      <c r="H23" s="29">
        <v>0</v>
      </c>
      <c r="J23" s="29">
        <v>-16045159</v>
      </c>
      <c r="L23" s="49" t="s">
        <v>268</v>
      </c>
      <c r="N23" s="29">
        <v>16453527</v>
      </c>
      <c r="P23" s="29">
        <v>-237825754</v>
      </c>
      <c r="R23" s="29">
        <v>0</v>
      </c>
      <c r="T23" s="29">
        <v>-221372227</v>
      </c>
      <c r="V23" s="42" t="s">
        <v>238</v>
      </c>
    </row>
    <row r="24" spans="2:22" x14ac:dyDescent="0.55000000000000004">
      <c r="B24" s="4" t="s">
        <v>195</v>
      </c>
      <c r="D24" s="29">
        <v>0</v>
      </c>
      <c r="F24" s="29">
        <v>209684907</v>
      </c>
      <c r="H24" s="29">
        <v>0</v>
      </c>
      <c r="J24" s="29">
        <v>209684907</v>
      </c>
      <c r="L24" s="49" t="s">
        <v>269</v>
      </c>
      <c r="N24" s="29">
        <v>604200000</v>
      </c>
      <c r="P24" s="29">
        <v>-857719232</v>
      </c>
      <c r="R24" s="29">
        <v>0</v>
      </c>
      <c r="T24" s="29">
        <v>-253519232</v>
      </c>
      <c r="V24" s="42" t="s">
        <v>270</v>
      </c>
    </row>
    <row r="25" spans="2:22" x14ac:dyDescent="0.55000000000000004">
      <c r="B25" s="4" t="s">
        <v>242</v>
      </c>
      <c r="D25" s="29">
        <v>0</v>
      </c>
      <c r="F25" s="29">
        <v>-295947939</v>
      </c>
      <c r="H25" s="29">
        <v>0</v>
      </c>
      <c r="J25" s="29">
        <v>-295947939</v>
      </c>
      <c r="L25" s="49" t="s">
        <v>271</v>
      </c>
      <c r="N25" s="29">
        <v>0</v>
      </c>
      <c r="P25" s="29">
        <v>-295947939</v>
      </c>
      <c r="R25" s="29">
        <v>0</v>
      </c>
      <c r="T25" s="29">
        <v>-295947939</v>
      </c>
      <c r="V25" s="42" t="s">
        <v>272</v>
      </c>
    </row>
    <row r="26" spans="2:22" x14ac:dyDescent="0.55000000000000004">
      <c r="B26" s="4" t="s">
        <v>189</v>
      </c>
      <c r="D26" s="29">
        <v>0</v>
      </c>
      <c r="F26" s="29">
        <v>0</v>
      </c>
      <c r="H26" s="29">
        <v>-537312289</v>
      </c>
      <c r="J26" s="29">
        <v>-537312289</v>
      </c>
      <c r="L26" s="49" t="s">
        <v>273</v>
      </c>
      <c r="N26" s="29">
        <v>0</v>
      </c>
      <c r="P26" s="29">
        <v>0</v>
      </c>
      <c r="R26" s="29">
        <v>-537312289</v>
      </c>
      <c r="T26" s="29">
        <v>-537312289</v>
      </c>
      <c r="V26" s="42" t="s">
        <v>274</v>
      </c>
    </row>
    <row r="27" spans="2:22" x14ac:dyDescent="0.55000000000000004">
      <c r="B27" s="4" t="s">
        <v>18</v>
      </c>
      <c r="D27" s="29">
        <v>0</v>
      </c>
      <c r="F27" s="29">
        <v>761467152</v>
      </c>
      <c r="H27" s="29">
        <v>0</v>
      </c>
      <c r="J27" s="29">
        <v>761467152</v>
      </c>
      <c r="L27" s="49" t="s">
        <v>275</v>
      </c>
      <c r="N27" s="29">
        <v>292268000</v>
      </c>
      <c r="P27" s="29">
        <v>-902045702</v>
      </c>
      <c r="R27" s="29">
        <v>0</v>
      </c>
      <c r="T27" s="29">
        <v>-609777702</v>
      </c>
      <c r="V27" s="42" t="s">
        <v>276</v>
      </c>
    </row>
    <row r="28" spans="2:22" x14ac:dyDescent="0.55000000000000004">
      <c r="B28" s="4" t="s">
        <v>243</v>
      </c>
      <c r="D28" s="29">
        <v>0</v>
      </c>
      <c r="F28" s="29">
        <v>-674809460</v>
      </c>
      <c r="H28" s="29">
        <v>0</v>
      </c>
      <c r="J28" s="29">
        <v>-674809460</v>
      </c>
      <c r="L28" s="49" t="s">
        <v>277</v>
      </c>
      <c r="N28" s="29">
        <v>0</v>
      </c>
      <c r="P28" s="29">
        <v>-674809460</v>
      </c>
      <c r="R28" s="29">
        <v>0</v>
      </c>
      <c r="T28" s="29">
        <v>-674809460</v>
      </c>
      <c r="V28" s="42" t="s">
        <v>278</v>
      </c>
    </row>
    <row r="29" spans="2:22" x14ac:dyDescent="0.55000000000000004">
      <c r="B29" s="4" t="s">
        <v>191</v>
      </c>
      <c r="D29" s="29">
        <v>0</v>
      </c>
      <c r="F29" s="29">
        <v>145293211</v>
      </c>
      <c r="H29" s="29">
        <v>0</v>
      </c>
      <c r="J29" s="29">
        <v>145293211</v>
      </c>
      <c r="L29" s="49" t="s">
        <v>279</v>
      </c>
      <c r="N29" s="29">
        <v>61885161</v>
      </c>
      <c r="P29" s="29">
        <v>-1139667367</v>
      </c>
      <c r="R29" s="29">
        <v>0</v>
      </c>
      <c r="T29" s="29">
        <v>-1077782206</v>
      </c>
      <c r="V29" s="42" t="s">
        <v>280</v>
      </c>
    </row>
    <row r="30" spans="2:22" x14ac:dyDescent="0.55000000000000004">
      <c r="B30" s="4" t="s">
        <v>17</v>
      </c>
      <c r="D30" s="29">
        <v>0</v>
      </c>
      <c r="F30" s="29">
        <v>0</v>
      </c>
      <c r="H30" s="29">
        <v>-3188718902</v>
      </c>
      <c r="J30" s="29">
        <v>-3188718902</v>
      </c>
      <c r="L30" s="49" t="s">
        <v>281</v>
      </c>
      <c r="N30" s="29">
        <v>1744674300</v>
      </c>
      <c r="P30" s="29">
        <v>0</v>
      </c>
      <c r="R30" s="29">
        <v>-3188718902</v>
      </c>
      <c r="T30" s="29">
        <v>-1444044602</v>
      </c>
      <c r="V30" s="42" t="s">
        <v>282</v>
      </c>
    </row>
    <row r="31" spans="2:22" x14ac:dyDescent="0.55000000000000004">
      <c r="D31" s="29"/>
      <c r="F31" s="29"/>
      <c r="H31" s="29"/>
      <c r="J31" s="29"/>
      <c r="L31" s="49"/>
      <c r="N31" s="29"/>
      <c r="P31" s="29"/>
      <c r="R31" s="29"/>
      <c r="T31" s="29"/>
      <c r="V31" s="42"/>
    </row>
    <row r="32" spans="2:22" ht="21.75" thickBot="1" x14ac:dyDescent="0.6">
      <c r="B32" s="46" t="s">
        <v>90</v>
      </c>
      <c r="D32" s="48">
        <f>SUM(D10:D30)</f>
        <v>0</v>
      </c>
      <c r="F32" s="48">
        <f>SUM(F10:F30)</f>
        <v>2211874341</v>
      </c>
      <c r="H32" s="48">
        <f>SUM(H10:H30)</f>
        <v>-4826374916</v>
      </c>
      <c r="J32" s="48">
        <f>SUM(J10:J30)</f>
        <v>-2614500575</v>
      </c>
      <c r="L32" s="50">
        <f>SUM(L10:L30)</f>
        <v>0</v>
      </c>
      <c r="N32" s="48">
        <f>SUM(N10:N30)</f>
        <v>7758678025</v>
      </c>
      <c r="P32" s="48">
        <f>SUM(P10:P30)</f>
        <v>-5401160068</v>
      </c>
      <c r="R32" s="48">
        <f>SUM(R10:R30)</f>
        <v>5059957420</v>
      </c>
      <c r="T32" s="48">
        <f>SUM(T10:T30)</f>
        <v>7417475377</v>
      </c>
      <c r="V32" s="96">
        <f>SUM(V10:V30)</f>
        <v>0</v>
      </c>
    </row>
    <row r="33" spans="12:12" ht="21.75" thickTop="1" x14ac:dyDescent="0.55000000000000004"/>
    <row r="34" spans="12:12" ht="30" x14ac:dyDescent="0.75">
      <c r="L34" s="60">
        <v>10</v>
      </c>
    </row>
  </sheetData>
  <sortState xmlns:xlrd2="http://schemas.microsoft.com/office/spreadsheetml/2017/richdata2" ref="B10:V30">
    <sortCondition descending="1" ref="T10:T30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.7" right="0.7" top="0.75" bottom="0.75" header="0.3" footer="0.3"/>
  <pageSetup paperSize="9" scale="6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26"/>
  <sheetViews>
    <sheetView rightToLeft="1" view="pageBreakPreview" zoomScale="60" zoomScaleNormal="55" workbookViewId="0">
      <selection activeCell="A23" sqref="A23:XFD26"/>
    </sheetView>
  </sheetViews>
  <sheetFormatPr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3.7109375" style="2" bestFit="1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7.85546875" style="2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38" t="s">
        <v>137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</row>
    <row r="3" spans="2:28" ht="30" x14ac:dyDescent="0.55000000000000004">
      <c r="B3" s="138" t="s">
        <v>52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</row>
    <row r="4" spans="2:28" ht="30" x14ac:dyDescent="0.55000000000000004">
      <c r="B4" s="138" t="s">
        <v>239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</row>
    <row r="5" spans="2:28" ht="67.5" customHeight="1" x14ac:dyDescent="0.55000000000000004"/>
    <row r="6" spans="2:28" ht="30" x14ac:dyDescent="0.55000000000000004">
      <c r="B6" s="155" t="s">
        <v>131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40" customFormat="1" ht="24" x14ac:dyDescent="0.6">
      <c r="B7" s="176" t="s">
        <v>1</v>
      </c>
      <c r="D7" s="175" t="s">
        <v>62</v>
      </c>
      <c r="E7" s="175" t="s">
        <v>62</v>
      </c>
      <c r="F7" s="175" t="s">
        <v>62</v>
      </c>
      <c r="G7" s="175" t="s">
        <v>62</v>
      </c>
      <c r="H7" s="175" t="s">
        <v>62</v>
      </c>
      <c r="J7" s="175" t="s">
        <v>54</v>
      </c>
      <c r="K7" s="175" t="s">
        <v>54</v>
      </c>
      <c r="L7" s="175" t="s">
        <v>54</v>
      </c>
      <c r="M7" s="175" t="s">
        <v>54</v>
      </c>
      <c r="N7" s="175" t="s">
        <v>54</v>
      </c>
      <c r="P7" s="175" t="s">
        <v>55</v>
      </c>
      <c r="Q7" s="175" t="s">
        <v>55</v>
      </c>
      <c r="R7" s="175" t="s">
        <v>55</v>
      </c>
      <c r="S7" s="175" t="s">
        <v>55</v>
      </c>
      <c r="T7" s="175" t="s">
        <v>55</v>
      </c>
    </row>
    <row r="8" spans="2:28" s="40" customFormat="1" ht="63.75" customHeight="1" x14ac:dyDescent="0.6">
      <c r="B8" s="176" t="s">
        <v>1</v>
      </c>
      <c r="D8" s="174" t="s">
        <v>63</v>
      </c>
      <c r="E8" s="61"/>
      <c r="F8" s="174" t="s">
        <v>64</v>
      </c>
      <c r="G8" s="61"/>
      <c r="H8" s="174" t="s">
        <v>65</v>
      </c>
      <c r="J8" s="174" t="s">
        <v>66</v>
      </c>
      <c r="K8" s="61"/>
      <c r="L8" s="174" t="s">
        <v>59</v>
      </c>
      <c r="M8" s="61"/>
      <c r="N8" s="174" t="s">
        <v>67</v>
      </c>
      <c r="P8" s="174" t="s">
        <v>66</v>
      </c>
      <c r="Q8" s="61"/>
      <c r="R8" s="174" t="s">
        <v>59</v>
      </c>
      <c r="S8" s="61"/>
      <c r="T8" s="174" t="s">
        <v>67</v>
      </c>
    </row>
    <row r="9" spans="2:28" s="40" customFormat="1" ht="24" x14ac:dyDescent="0.6">
      <c r="B9" s="108" t="s">
        <v>15</v>
      </c>
      <c r="C9" s="109"/>
      <c r="D9" s="107" t="s">
        <v>188</v>
      </c>
      <c r="E9" s="110"/>
      <c r="F9" s="125">
        <v>366000</v>
      </c>
      <c r="G9" s="126"/>
      <c r="H9" s="125">
        <v>5055</v>
      </c>
      <c r="I9" s="127"/>
      <c r="J9" s="125">
        <v>0</v>
      </c>
      <c r="K9" s="127"/>
      <c r="L9" s="125">
        <v>0</v>
      </c>
      <c r="M9" s="127"/>
      <c r="N9" s="125">
        <v>0</v>
      </c>
      <c r="O9" s="127"/>
      <c r="P9" s="125">
        <v>1850130000</v>
      </c>
      <c r="Q9" s="127"/>
      <c r="R9" s="125">
        <v>0</v>
      </c>
      <c r="S9" s="127"/>
      <c r="T9" s="125">
        <v>1850130000</v>
      </c>
    </row>
    <row r="10" spans="2:28" s="40" customFormat="1" ht="24" x14ac:dyDescent="0.6">
      <c r="B10" s="108" t="s">
        <v>17</v>
      </c>
      <c r="C10" s="109"/>
      <c r="D10" s="108" t="s">
        <v>228</v>
      </c>
      <c r="E10" s="109"/>
      <c r="F10" s="128">
        <v>1026279</v>
      </c>
      <c r="G10" s="129"/>
      <c r="H10" s="128">
        <v>1700</v>
      </c>
      <c r="I10" s="129"/>
      <c r="J10" s="128">
        <v>0</v>
      </c>
      <c r="K10" s="129"/>
      <c r="L10" s="128">
        <v>0</v>
      </c>
      <c r="M10" s="129"/>
      <c r="N10" s="128">
        <v>0</v>
      </c>
      <c r="O10" s="129"/>
      <c r="P10" s="128">
        <v>1744674300</v>
      </c>
      <c r="Q10" s="129"/>
      <c r="R10" s="128">
        <v>0</v>
      </c>
      <c r="S10" s="129"/>
      <c r="T10" s="128">
        <v>1744674300</v>
      </c>
    </row>
    <row r="11" spans="2:28" s="40" customFormat="1" ht="24" x14ac:dyDescent="0.6">
      <c r="B11" s="108" t="s">
        <v>190</v>
      </c>
      <c r="C11" s="109"/>
      <c r="D11" s="108" t="s">
        <v>223</v>
      </c>
      <c r="E11" s="109"/>
      <c r="F11" s="128">
        <v>108000</v>
      </c>
      <c r="G11" s="129"/>
      <c r="H11" s="128">
        <v>7650</v>
      </c>
      <c r="I11" s="129"/>
      <c r="J11" s="128">
        <v>0</v>
      </c>
      <c r="K11" s="129"/>
      <c r="L11" s="128">
        <v>0</v>
      </c>
      <c r="M11" s="129"/>
      <c r="N11" s="128">
        <v>0</v>
      </c>
      <c r="O11" s="129"/>
      <c r="P11" s="128">
        <v>826200000</v>
      </c>
      <c r="Q11" s="129"/>
      <c r="R11" s="128">
        <v>54939130</v>
      </c>
      <c r="S11" s="129"/>
      <c r="T11" s="128">
        <v>771260870</v>
      </c>
    </row>
    <row r="12" spans="2:28" s="40" customFormat="1" ht="24" x14ac:dyDescent="0.6">
      <c r="B12" s="108" t="s">
        <v>175</v>
      </c>
      <c r="C12" s="109"/>
      <c r="D12" s="108" t="s">
        <v>208</v>
      </c>
      <c r="E12" s="109"/>
      <c r="F12" s="128">
        <v>1083000</v>
      </c>
      <c r="G12" s="129"/>
      <c r="H12" s="128">
        <v>672</v>
      </c>
      <c r="I12" s="129"/>
      <c r="J12" s="128">
        <v>0</v>
      </c>
      <c r="K12" s="129"/>
      <c r="L12" s="128">
        <v>0</v>
      </c>
      <c r="M12" s="129"/>
      <c r="N12" s="128">
        <v>0</v>
      </c>
      <c r="O12" s="129"/>
      <c r="P12" s="128">
        <v>727776000</v>
      </c>
      <c r="Q12" s="129"/>
      <c r="R12" s="128">
        <v>27806988</v>
      </c>
      <c r="S12" s="129"/>
      <c r="T12" s="128">
        <v>699969012</v>
      </c>
    </row>
    <row r="13" spans="2:28" s="40" customFormat="1" ht="24" x14ac:dyDescent="0.6">
      <c r="B13" s="137" t="s">
        <v>195</v>
      </c>
      <c r="C13" s="109"/>
      <c r="D13" s="137" t="s">
        <v>222</v>
      </c>
      <c r="E13" s="109"/>
      <c r="F13" s="128">
        <v>106000</v>
      </c>
      <c r="G13" s="129"/>
      <c r="H13" s="128">
        <v>5700</v>
      </c>
      <c r="I13" s="129"/>
      <c r="J13" s="128">
        <v>0</v>
      </c>
      <c r="K13" s="129"/>
      <c r="L13" s="128">
        <v>0</v>
      </c>
      <c r="M13" s="129"/>
      <c r="N13" s="128">
        <v>0</v>
      </c>
      <c r="O13" s="129"/>
      <c r="P13" s="128">
        <v>604200000</v>
      </c>
      <c r="Q13" s="129"/>
      <c r="R13" s="128">
        <v>0</v>
      </c>
      <c r="S13" s="129"/>
      <c r="T13" s="128">
        <v>604200000</v>
      </c>
    </row>
    <row r="14" spans="2:28" s="40" customFormat="1" ht="24" x14ac:dyDescent="0.6">
      <c r="B14" s="137" t="s">
        <v>14</v>
      </c>
      <c r="C14" s="109"/>
      <c r="D14" s="137" t="s">
        <v>229</v>
      </c>
      <c r="E14" s="109"/>
      <c r="F14" s="128">
        <v>248500</v>
      </c>
      <c r="G14" s="129"/>
      <c r="H14" s="128">
        <v>2150</v>
      </c>
      <c r="I14" s="129"/>
      <c r="J14" s="128">
        <v>0</v>
      </c>
      <c r="K14" s="129"/>
      <c r="L14" s="128">
        <v>0</v>
      </c>
      <c r="M14" s="129"/>
      <c r="N14" s="128">
        <v>0</v>
      </c>
      <c r="O14" s="129"/>
      <c r="P14" s="128">
        <v>534275000</v>
      </c>
      <c r="Q14" s="129"/>
      <c r="R14" s="128">
        <v>0</v>
      </c>
      <c r="S14" s="129"/>
      <c r="T14" s="128">
        <v>534275000</v>
      </c>
    </row>
    <row r="15" spans="2:28" s="40" customFormat="1" ht="24" x14ac:dyDescent="0.6">
      <c r="B15" s="137" t="s">
        <v>170</v>
      </c>
      <c r="C15" s="109"/>
      <c r="D15" s="137" t="s">
        <v>221</v>
      </c>
      <c r="E15" s="109"/>
      <c r="F15" s="128">
        <v>100000</v>
      </c>
      <c r="G15" s="129"/>
      <c r="H15" s="128">
        <v>5300</v>
      </c>
      <c r="I15" s="129"/>
      <c r="J15" s="128">
        <v>0</v>
      </c>
      <c r="K15" s="129"/>
      <c r="L15" s="128">
        <v>0</v>
      </c>
      <c r="M15" s="129"/>
      <c r="N15" s="128">
        <v>0</v>
      </c>
      <c r="O15" s="129"/>
      <c r="P15" s="128">
        <v>530000000</v>
      </c>
      <c r="Q15" s="129"/>
      <c r="R15" s="128">
        <v>37133758</v>
      </c>
      <c r="S15" s="129"/>
      <c r="T15" s="128">
        <v>492866242</v>
      </c>
    </row>
    <row r="16" spans="2:28" s="40" customFormat="1" ht="24" x14ac:dyDescent="0.6">
      <c r="B16" s="137" t="s">
        <v>16</v>
      </c>
      <c r="C16" s="109"/>
      <c r="D16" s="137" t="s">
        <v>187</v>
      </c>
      <c r="E16" s="109"/>
      <c r="F16" s="128">
        <v>200000</v>
      </c>
      <c r="G16" s="129"/>
      <c r="H16" s="128">
        <v>2180</v>
      </c>
      <c r="I16" s="129"/>
      <c r="J16" s="128">
        <v>0</v>
      </c>
      <c r="K16" s="129"/>
      <c r="L16" s="128">
        <v>0</v>
      </c>
      <c r="M16" s="129"/>
      <c r="N16" s="128">
        <v>0</v>
      </c>
      <c r="O16" s="129"/>
      <c r="P16" s="128">
        <v>436000000</v>
      </c>
      <c r="Q16" s="129"/>
      <c r="R16" s="128">
        <v>0</v>
      </c>
      <c r="S16" s="129"/>
      <c r="T16" s="128">
        <v>436000000</v>
      </c>
    </row>
    <row r="17" spans="2:20" s="40" customFormat="1" ht="24" x14ac:dyDescent="0.6">
      <c r="B17" s="108" t="s">
        <v>18</v>
      </c>
      <c r="C17" s="109"/>
      <c r="D17" s="108" t="s">
        <v>220</v>
      </c>
      <c r="E17" s="109"/>
      <c r="F17" s="128">
        <v>235700</v>
      </c>
      <c r="G17" s="129"/>
      <c r="H17" s="128">
        <v>1240</v>
      </c>
      <c r="I17" s="129"/>
      <c r="J17" s="128">
        <v>0</v>
      </c>
      <c r="K17" s="129"/>
      <c r="L17" s="128">
        <v>0</v>
      </c>
      <c r="M17" s="129"/>
      <c r="N17" s="128">
        <v>0</v>
      </c>
      <c r="O17" s="129"/>
      <c r="P17" s="128">
        <v>292268000</v>
      </c>
      <c r="Q17" s="129"/>
      <c r="R17" s="128">
        <v>0</v>
      </c>
      <c r="S17" s="129"/>
      <c r="T17" s="128">
        <v>292268000</v>
      </c>
    </row>
    <row r="18" spans="2:20" s="40" customFormat="1" ht="24" x14ac:dyDescent="0.6">
      <c r="B18" s="108" t="s">
        <v>192</v>
      </c>
      <c r="C18" s="109"/>
      <c r="D18" s="108" t="s">
        <v>219</v>
      </c>
      <c r="E18" s="109"/>
      <c r="F18" s="128">
        <v>333000</v>
      </c>
      <c r="G18" s="129"/>
      <c r="H18" s="128">
        <v>700</v>
      </c>
      <c r="I18" s="129"/>
      <c r="J18" s="128">
        <v>0</v>
      </c>
      <c r="K18" s="129"/>
      <c r="L18" s="128">
        <v>0</v>
      </c>
      <c r="M18" s="129"/>
      <c r="N18" s="128">
        <v>0</v>
      </c>
      <c r="O18" s="129"/>
      <c r="P18" s="128">
        <v>233100000</v>
      </c>
      <c r="Q18" s="129"/>
      <c r="R18" s="128">
        <v>0</v>
      </c>
      <c r="S18" s="129"/>
      <c r="T18" s="128">
        <v>233100000</v>
      </c>
    </row>
    <row r="19" spans="2:20" s="40" customFormat="1" ht="24" x14ac:dyDescent="0.6">
      <c r="B19" s="108" t="s">
        <v>191</v>
      </c>
      <c r="C19" s="109"/>
      <c r="D19" s="108" t="s">
        <v>215</v>
      </c>
      <c r="E19" s="109"/>
      <c r="F19" s="128">
        <v>146000</v>
      </c>
      <c r="G19" s="129"/>
      <c r="H19" s="128">
        <v>450</v>
      </c>
      <c r="I19" s="129"/>
      <c r="J19" s="128">
        <v>0</v>
      </c>
      <c r="K19" s="129"/>
      <c r="L19" s="128">
        <v>0</v>
      </c>
      <c r="M19" s="129"/>
      <c r="N19" s="128">
        <v>0</v>
      </c>
      <c r="O19" s="129"/>
      <c r="P19" s="128">
        <v>65700000</v>
      </c>
      <c r="Q19" s="129"/>
      <c r="R19" s="128">
        <v>3814839</v>
      </c>
      <c r="S19" s="129"/>
      <c r="T19" s="128">
        <v>61885161</v>
      </c>
    </row>
    <row r="20" spans="2:20" s="40" customFormat="1" ht="24" x14ac:dyDescent="0.6">
      <c r="B20" s="108" t="s">
        <v>209</v>
      </c>
      <c r="C20" s="109"/>
      <c r="D20" s="108" t="s">
        <v>224</v>
      </c>
      <c r="E20" s="109"/>
      <c r="F20" s="128">
        <v>267000</v>
      </c>
      <c r="G20" s="129"/>
      <c r="H20" s="128">
        <v>80</v>
      </c>
      <c r="I20" s="129"/>
      <c r="J20" s="128">
        <v>0</v>
      </c>
      <c r="K20" s="129"/>
      <c r="L20" s="128">
        <v>0</v>
      </c>
      <c r="M20" s="129"/>
      <c r="N20" s="128">
        <v>0</v>
      </c>
      <c r="O20" s="129"/>
      <c r="P20" s="128">
        <v>21360000</v>
      </c>
      <c r="Q20" s="129"/>
      <c r="R20" s="128">
        <v>0</v>
      </c>
      <c r="S20" s="129"/>
      <c r="T20" s="128">
        <v>21360000</v>
      </c>
    </row>
    <row r="21" spans="2:20" s="40" customFormat="1" ht="24" x14ac:dyDescent="0.6">
      <c r="B21" s="108" t="s">
        <v>193</v>
      </c>
      <c r="C21" s="109"/>
      <c r="D21" s="108" t="s">
        <v>237</v>
      </c>
      <c r="E21" s="109"/>
      <c r="F21" s="128">
        <v>53804</v>
      </c>
      <c r="G21" s="129"/>
      <c r="H21" s="128">
        <v>350</v>
      </c>
      <c r="I21" s="129"/>
      <c r="J21" s="128">
        <v>0</v>
      </c>
      <c r="K21" s="129"/>
      <c r="L21" s="128">
        <v>0</v>
      </c>
      <c r="M21" s="129"/>
      <c r="N21" s="128">
        <v>0</v>
      </c>
      <c r="O21" s="129"/>
      <c r="P21" s="128">
        <v>18831400</v>
      </c>
      <c r="Q21" s="129"/>
      <c r="R21" s="128">
        <v>2377873</v>
      </c>
      <c r="S21" s="129"/>
      <c r="T21" s="128">
        <v>16453527</v>
      </c>
    </row>
    <row r="22" spans="2:20" s="40" customFormat="1" ht="24" x14ac:dyDescent="0.6">
      <c r="B22" s="108" t="s">
        <v>13</v>
      </c>
      <c r="C22" s="109"/>
      <c r="D22" s="108" t="s">
        <v>219</v>
      </c>
      <c r="E22" s="109"/>
      <c r="F22" s="128">
        <v>612</v>
      </c>
      <c r="G22" s="129"/>
      <c r="H22" s="128">
        <v>400</v>
      </c>
      <c r="I22" s="129"/>
      <c r="J22" s="128">
        <v>0</v>
      </c>
      <c r="K22" s="129"/>
      <c r="L22" s="128">
        <v>0</v>
      </c>
      <c r="M22" s="129"/>
      <c r="N22" s="128">
        <v>0</v>
      </c>
      <c r="O22" s="129"/>
      <c r="P22" s="128">
        <v>244800</v>
      </c>
      <c r="Q22" s="129"/>
      <c r="R22" s="128">
        <v>8887</v>
      </c>
      <c r="S22" s="129"/>
      <c r="T22" s="128">
        <v>235913</v>
      </c>
    </row>
    <row r="23" spans="2:20" s="40" customFormat="1" ht="24" x14ac:dyDescent="0.6">
      <c r="B23" s="108"/>
      <c r="C23" s="109"/>
      <c r="D23" s="108"/>
      <c r="E23" s="109"/>
      <c r="F23" s="108"/>
      <c r="G23" s="109"/>
      <c r="H23" s="108"/>
      <c r="I23" s="109"/>
      <c r="J23" s="108"/>
      <c r="K23" s="109"/>
      <c r="L23" s="108"/>
      <c r="M23" s="109"/>
      <c r="N23" s="108"/>
      <c r="O23" s="109"/>
      <c r="P23" s="108"/>
      <c r="Q23" s="109"/>
      <c r="R23" s="108"/>
      <c r="S23" s="109"/>
      <c r="T23" s="108"/>
    </row>
    <row r="24" spans="2:20" ht="21.75" thickBot="1" x14ac:dyDescent="0.6">
      <c r="B24" s="173" t="s">
        <v>90</v>
      </c>
      <c r="C24" s="173"/>
      <c r="D24" s="173"/>
      <c r="E24" s="173"/>
      <c r="F24" s="173"/>
      <c r="G24" s="173"/>
      <c r="H24" s="173"/>
      <c r="I24" s="101"/>
      <c r="J24" s="100">
        <f>SUM(J9:J23)</f>
        <v>0</v>
      </c>
      <c r="K24" s="101"/>
      <c r="L24" s="100">
        <f>SUM(L9:L23)</f>
        <v>0</v>
      </c>
      <c r="M24" s="101"/>
      <c r="N24" s="100">
        <f>SUM(N9:N23)</f>
        <v>0</v>
      </c>
      <c r="O24" s="101"/>
      <c r="P24" s="100">
        <f>SUM(P9:P23)</f>
        <v>7884759500</v>
      </c>
      <c r="Q24" s="101"/>
      <c r="R24" s="100">
        <f>SUM(R9:R23)</f>
        <v>126081475</v>
      </c>
      <c r="S24" s="101"/>
      <c r="T24" s="100">
        <f>SUM(T9:T23)</f>
        <v>7758678025</v>
      </c>
    </row>
    <row r="25" spans="2:20" ht="21.75" thickTop="1" x14ac:dyDescent="0.55000000000000004"/>
    <row r="26" spans="2:20" ht="30" x14ac:dyDescent="0.75">
      <c r="J26" s="55">
        <v>11</v>
      </c>
    </row>
  </sheetData>
  <sortState xmlns:xlrd2="http://schemas.microsoft.com/office/spreadsheetml/2017/richdata2" ref="B9:T22">
    <sortCondition ref="N9:N22"/>
  </sortState>
  <mergeCells count="18">
    <mergeCell ref="B6:M6"/>
    <mergeCell ref="D7:H7"/>
    <mergeCell ref="B2:T2"/>
    <mergeCell ref="B3:T3"/>
    <mergeCell ref="B4:T4"/>
    <mergeCell ref="B24:H24"/>
    <mergeCell ref="R8"/>
    <mergeCell ref="T8"/>
    <mergeCell ref="P7:T7"/>
    <mergeCell ref="J8"/>
    <mergeCell ref="L8"/>
    <mergeCell ref="N8"/>
    <mergeCell ref="J7:N7"/>
    <mergeCell ref="P8"/>
    <mergeCell ref="B7:B8"/>
    <mergeCell ref="D8"/>
    <mergeCell ref="F8"/>
    <mergeCell ref="H8"/>
  </mergeCells>
  <printOptions horizontalCentered="1" verticalCentered="1"/>
  <pageMargins left="0.7" right="0.7" top="0.75" bottom="0.75" header="0.3" footer="0.3"/>
  <pageSetup paperSize="9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32"/>
  <sheetViews>
    <sheetView rightToLeft="1" view="pageBreakPreview" topLeftCell="A7" zoomScale="60" zoomScaleNormal="70" workbookViewId="0">
      <selection activeCell="R30" sqref="R30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40" t="s">
        <v>137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</row>
    <row r="3" spans="2:28" ht="30" x14ac:dyDescent="0.55000000000000004">
      <c r="B3" s="140" t="s">
        <v>52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</row>
    <row r="4" spans="2:28" ht="30" x14ac:dyDescent="0.55000000000000004">
      <c r="B4" s="140" t="s">
        <v>239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</row>
    <row r="5" spans="2:28" ht="61.5" customHeight="1" x14ac:dyDescent="0.55000000000000004"/>
    <row r="6" spans="2:28" s="2" customFormat="1" ht="30" x14ac:dyDescent="0.55000000000000004">
      <c r="B6" s="14" t="s">
        <v>132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4.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x14ac:dyDescent="0.55000000000000004">
      <c r="B8" s="139" t="s">
        <v>1</v>
      </c>
      <c r="D8" s="140" t="s">
        <v>54</v>
      </c>
      <c r="E8" s="140" t="s">
        <v>54</v>
      </c>
      <c r="F8" s="140" t="s">
        <v>54</v>
      </c>
      <c r="G8" s="140" t="s">
        <v>54</v>
      </c>
      <c r="H8" s="140" t="s">
        <v>54</v>
      </c>
      <c r="I8" s="140" t="s">
        <v>54</v>
      </c>
      <c r="J8" s="140" t="s">
        <v>54</v>
      </c>
      <c r="L8" s="140" t="s">
        <v>55</v>
      </c>
      <c r="M8" s="140" t="s">
        <v>55</v>
      </c>
      <c r="N8" s="140" t="s">
        <v>55</v>
      </c>
      <c r="O8" s="140" t="s">
        <v>55</v>
      </c>
      <c r="P8" s="140" t="s">
        <v>55</v>
      </c>
      <c r="Q8" s="140" t="s">
        <v>55</v>
      </c>
      <c r="R8" s="140" t="s">
        <v>55</v>
      </c>
    </row>
    <row r="9" spans="2:28" ht="57" customHeight="1" x14ac:dyDescent="0.65">
      <c r="B9" s="139" t="s">
        <v>1</v>
      </c>
      <c r="D9" s="143" t="s">
        <v>5</v>
      </c>
      <c r="E9" s="53"/>
      <c r="F9" s="143" t="s">
        <v>70</v>
      </c>
      <c r="G9" s="53"/>
      <c r="H9" s="143" t="s">
        <v>71</v>
      </c>
      <c r="I9" s="53"/>
      <c r="J9" s="143" t="s">
        <v>72</v>
      </c>
      <c r="K9" s="39"/>
      <c r="L9" s="143" t="s">
        <v>5</v>
      </c>
      <c r="M9" s="53"/>
      <c r="N9" s="143" t="s">
        <v>70</v>
      </c>
      <c r="O9" s="53"/>
      <c r="P9" s="143" t="s">
        <v>71</v>
      </c>
      <c r="Q9" s="53"/>
      <c r="R9" s="174" t="s">
        <v>72</v>
      </c>
    </row>
    <row r="10" spans="2:28" ht="21.75" customHeight="1" x14ac:dyDescent="0.55000000000000004">
      <c r="B10" s="130" t="s">
        <v>196</v>
      </c>
      <c r="D10" s="97">
        <v>47500</v>
      </c>
      <c r="E10" s="6"/>
      <c r="F10" s="97">
        <v>46874002546</v>
      </c>
      <c r="G10" s="6"/>
      <c r="H10" s="97">
        <v>45690517092</v>
      </c>
      <c r="I10" s="6"/>
      <c r="J10" s="97">
        <v>1183485454</v>
      </c>
      <c r="K10" s="6"/>
      <c r="L10" s="97">
        <v>47500</v>
      </c>
      <c r="M10" s="6"/>
      <c r="N10" s="97">
        <v>46874002546</v>
      </c>
      <c r="O10" s="6"/>
      <c r="P10" s="97">
        <v>45255000000</v>
      </c>
      <c r="Q10" s="6"/>
      <c r="R10" s="97">
        <v>1619002546</v>
      </c>
    </row>
    <row r="11" spans="2:28" ht="21.75" customHeight="1" x14ac:dyDescent="0.55000000000000004">
      <c r="B11" s="30" t="s">
        <v>108</v>
      </c>
      <c r="D11" s="98">
        <v>14991</v>
      </c>
      <c r="E11" s="6"/>
      <c r="F11" s="98">
        <v>10392575584</v>
      </c>
      <c r="G11" s="6"/>
      <c r="H11" s="98">
        <v>10400669256</v>
      </c>
      <c r="I11" s="6"/>
      <c r="J11" s="98">
        <v>-8093671</v>
      </c>
      <c r="K11" s="6"/>
      <c r="L11" s="98">
        <v>14991</v>
      </c>
      <c r="M11" s="6"/>
      <c r="N11" s="98">
        <v>10392575584</v>
      </c>
      <c r="O11" s="6"/>
      <c r="P11" s="98">
        <v>9591540292</v>
      </c>
      <c r="Q11" s="6"/>
      <c r="R11" s="98">
        <v>801035292</v>
      </c>
    </row>
    <row r="12" spans="2:28" ht="21.75" customHeight="1" x14ac:dyDescent="0.55000000000000004">
      <c r="B12" s="30" t="s">
        <v>200</v>
      </c>
      <c r="D12" s="98">
        <v>30600</v>
      </c>
      <c r="E12" s="6"/>
      <c r="F12" s="98">
        <v>30594453750</v>
      </c>
      <c r="G12" s="6"/>
      <c r="H12" s="98">
        <v>30238334308</v>
      </c>
      <c r="I12" s="6"/>
      <c r="J12" s="98">
        <v>356119442</v>
      </c>
      <c r="K12" s="6"/>
      <c r="L12" s="98">
        <v>30600</v>
      </c>
      <c r="M12" s="6"/>
      <c r="N12" s="98">
        <v>30594453750</v>
      </c>
      <c r="O12" s="6"/>
      <c r="P12" s="98">
        <v>29964744000</v>
      </c>
      <c r="Q12" s="6"/>
      <c r="R12" s="98">
        <v>629709750</v>
      </c>
    </row>
    <row r="13" spans="2:28" ht="21.75" customHeight="1" x14ac:dyDescent="0.55000000000000004">
      <c r="B13" s="30" t="s">
        <v>210</v>
      </c>
      <c r="D13" s="98">
        <v>7200</v>
      </c>
      <c r="E13" s="6"/>
      <c r="F13" s="98">
        <v>7198695000</v>
      </c>
      <c r="G13" s="6"/>
      <c r="H13" s="98">
        <v>7090714575</v>
      </c>
      <c r="I13" s="6"/>
      <c r="J13" s="98">
        <v>107980425</v>
      </c>
      <c r="K13" s="6"/>
      <c r="L13" s="98">
        <v>7200</v>
      </c>
      <c r="M13" s="6"/>
      <c r="N13" s="98">
        <v>7198695000</v>
      </c>
      <c r="O13" s="6"/>
      <c r="P13" s="98">
        <v>6772827352</v>
      </c>
      <c r="Q13" s="6"/>
      <c r="R13" s="98">
        <v>425867648</v>
      </c>
    </row>
    <row r="14" spans="2:28" ht="21.75" customHeight="1" x14ac:dyDescent="0.55000000000000004">
      <c r="B14" s="30" t="s">
        <v>117</v>
      </c>
      <c r="D14" s="98">
        <v>12100</v>
      </c>
      <c r="E14" s="6"/>
      <c r="F14" s="98">
        <v>12097806875</v>
      </c>
      <c r="G14" s="6"/>
      <c r="H14" s="98">
        <v>12801679266</v>
      </c>
      <c r="I14" s="6"/>
      <c r="J14" s="98">
        <v>-703872391</v>
      </c>
      <c r="K14" s="6"/>
      <c r="L14" s="98">
        <v>12100</v>
      </c>
      <c r="M14" s="6"/>
      <c r="N14" s="98">
        <v>12097806875</v>
      </c>
      <c r="O14" s="6"/>
      <c r="P14" s="98">
        <v>11722774853</v>
      </c>
      <c r="Q14" s="6"/>
      <c r="R14" s="98">
        <v>375032022</v>
      </c>
    </row>
    <row r="15" spans="2:28" ht="21.75" customHeight="1" x14ac:dyDescent="0.55000000000000004">
      <c r="B15" s="30" t="s">
        <v>113</v>
      </c>
      <c r="D15" s="98">
        <v>10210</v>
      </c>
      <c r="E15" s="6"/>
      <c r="F15" s="98">
        <v>6653978047</v>
      </c>
      <c r="G15" s="6"/>
      <c r="H15" s="98">
        <v>6849741629</v>
      </c>
      <c r="I15" s="6"/>
      <c r="J15" s="98">
        <v>-195763581</v>
      </c>
      <c r="K15" s="6"/>
      <c r="L15" s="98">
        <v>10210</v>
      </c>
      <c r="M15" s="6"/>
      <c r="N15" s="98">
        <v>6653978047</v>
      </c>
      <c r="O15" s="6"/>
      <c r="P15" s="98">
        <v>6525898165</v>
      </c>
      <c r="Q15" s="6"/>
      <c r="R15" s="98">
        <v>128079882</v>
      </c>
    </row>
    <row r="16" spans="2:28" ht="21.75" customHeight="1" x14ac:dyDescent="0.55000000000000004">
      <c r="B16" s="30" t="s">
        <v>192</v>
      </c>
      <c r="D16" s="98">
        <v>35157</v>
      </c>
      <c r="E16" s="6"/>
      <c r="F16" s="98">
        <v>693364666</v>
      </c>
      <c r="G16" s="6"/>
      <c r="H16" s="98">
        <v>569262925</v>
      </c>
      <c r="I16" s="6"/>
      <c r="J16" s="98">
        <v>124101741</v>
      </c>
      <c r="K16" s="6"/>
      <c r="L16" s="98">
        <v>35157</v>
      </c>
      <c r="M16" s="6"/>
      <c r="N16" s="98">
        <v>693364666</v>
      </c>
      <c r="O16" s="6"/>
      <c r="P16" s="98">
        <v>633384023</v>
      </c>
      <c r="Q16" s="6"/>
      <c r="R16" s="98">
        <v>59980643</v>
      </c>
    </row>
    <row r="17" spans="2:18" ht="21.75" customHeight="1" x14ac:dyDescent="0.55000000000000004">
      <c r="B17" s="30" t="s">
        <v>194</v>
      </c>
      <c r="D17" s="98">
        <v>469</v>
      </c>
      <c r="E17" s="6"/>
      <c r="F17" s="98">
        <v>1530099</v>
      </c>
      <c r="G17" s="6"/>
      <c r="H17" s="98">
        <v>1540822</v>
      </c>
      <c r="I17" s="6"/>
      <c r="J17" s="98">
        <v>-10722</v>
      </c>
      <c r="K17" s="6"/>
      <c r="L17" s="98">
        <v>469</v>
      </c>
      <c r="M17" s="6"/>
      <c r="N17" s="98">
        <v>1530099</v>
      </c>
      <c r="O17" s="6"/>
      <c r="P17" s="98">
        <v>1363383</v>
      </c>
      <c r="Q17" s="6"/>
      <c r="R17" s="98">
        <v>166716</v>
      </c>
    </row>
    <row r="18" spans="2:18" ht="21.75" customHeight="1" x14ac:dyDescent="0.55000000000000004">
      <c r="B18" s="30" t="s">
        <v>13</v>
      </c>
      <c r="D18" s="98">
        <v>933</v>
      </c>
      <c r="E18" s="6"/>
      <c r="F18" s="98">
        <v>3971335</v>
      </c>
      <c r="G18" s="6"/>
      <c r="H18" s="98">
        <v>3992666</v>
      </c>
      <c r="I18" s="6"/>
      <c r="J18" s="98">
        <v>-21330</v>
      </c>
      <c r="K18" s="6"/>
      <c r="L18" s="98">
        <v>933</v>
      </c>
      <c r="M18" s="6"/>
      <c r="N18" s="98">
        <v>3971335</v>
      </c>
      <c r="O18" s="6"/>
      <c r="P18" s="98">
        <v>5924755</v>
      </c>
      <c r="Q18" s="6"/>
      <c r="R18" s="98">
        <v>-1953419</v>
      </c>
    </row>
    <row r="19" spans="2:18" ht="21.75" customHeight="1" x14ac:dyDescent="0.55000000000000004">
      <c r="B19" s="30" t="s">
        <v>225</v>
      </c>
      <c r="D19" s="98">
        <v>60981</v>
      </c>
      <c r="E19" s="6"/>
      <c r="F19" s="98">
        <v>615274354</v>
      </c>
      <c r="G19" s="6"/>
      <c r="H19" s="98">
        <v>514042022</v>
      </c>
      <c r="I19" s="6"/>
      <c r="J19" s="98">
        <v>101232332</v>
      </c>
      <c r="K19" s="6"/>
      <c r="L19" s="98">
        <v>60981</v>
      </c>
      <c r="M19" s="6"/>
      <c r="N19" s="98">
        <v>615274354</v>
      </c>
      <c r="O19" s="6"/>
      <c r="P19" s="98">
        <v>697622640</v>
      </c>
      <c r="Q19" s="6"/>
      <c r="R19" s="98">
        <v>-82348285</v>
      </c>
    </row>
    <row r="20" spans="2:18" ht="21.75" customHeight="1" x14ac:dyDescent="0.55000000000000004">
      <c r="B20" s="30" t="s">
        <v>241</v>
      </c>
      <c r="D20" s="98">
        <v>181950</v>
      </c>
      <c r="E20" s="6"/>
      <c r="F20" s="98">
        <v>4078559813</v>
      </c>
      <c r="G20" s="6"/>
      <c r="H20" s="98">
        <v>4237022008</v>
      </c>
      <c r="I20" s="6"/>
      <c r="J20" s="98">
        <v>-158462194</v>
      </c>
      <c r="K20" s="6"/>
      <c r="L20" s="98">
        <v>181950</v>
      </c>
      <c r="M20" s="6"/>
      <c r="N20" s="98">
        <v>4078559813</v>
      </c>
      <c r="O20" s="6"/>
      <c r="P20" s="98">
        <v>4237022008</v>
      </c>
      <c r="Q20" s="6"/>
      <c r="R20" s="98">
        <v>-158462194</v>
      </c>
    </row>
    <row r="21" spans="2:18" ht="21.75" customHeight="1" x14ac:dyDescent="0.55000000000000004">
      <c r="B21" s="30" t="s">
        <v>190</v>
      </c>
      <c r="D21" s="98">
        <v>36434</v>
      </c>
      <c r="E21" s="6"/>
      <c r="F21" s="98">
        <v>1792752276</v>
      </c>
      <c r="G21" s="6"/>
      <c r="H21" s="98">
        <v>961572239</v>
      </c>
      <c r="I21" s="6"/>
      <c r="J21" s="98">
        <v>831180037</v>
      </c>
      <c r="K21" s="6"/>
      <c r="L21" s="98">
        <v>36434</v>
      </c>
      <c r="M21" s="6"/>
      <c r="N21" s="98">
        <v>1792752276</v>
      </c>
      <c r="O21" s="6"/>
      <c r="P21" s="98">
        <v>2002747543</v>
      </c>
      <c r="Q21" s="6"/>
      <c r="R21" s="98">
        <v>-209995266</v>
      </c>
    </row>
    <row r="22" spans="2:18" ht="21.75" customHeight="1" x14ac:dyDescent="0.55000000000000004">
      <c r="B22" s="30" t="s">
        <v>193</v>
      </c>
      <c r="D22" s="98">
        <v>53804</v>
      </c>
      <c r="E22" s="6"/>
      <c r="F22" s="98">
        <v>755727029</v>
      </c>
      <c r="G22" s="6"/>
      <c r="H22" s="98">
        <v>771772189</v>
      </c>
      <c r="I22" s="6"/>
      <c r="J22" s="98">
        <v>-16045159</v>
      </c>
      <c r="K22" s="6"/>
      <c r="L22" s="98">
        <v>53804</v>
      </c>
      <c r="M22" s="6"/>
      <c r="N22" s="98">
        <v>755727029</v>
      </c>
      <c r="O22" s="6"/>
      <c r="P22" s="98">
        <v>993552784</v>
      </c>
      <c r="Q22" s="6"/>
      <c r="R22" s="98">
        <v>-237825754</v>
      </c>
    </row>
    <row r="23" spans="2:18" ht="21.75" customHeight="1" x14ac:dyDescent="0.55000000000000004">
      <c r="B23" s="30" t="s">
        <v>242</v>
      </c>
      <c r="D23" s="98">
        <v>520000</v>
      </c>
      <c r="E23" s="6"/>
      <c r="F23" s="98">
        <v>4683168360</v>
      </c>
      <c r="G23" s="6"/>
      <c r="H23" s="98">
        <v>4979116299</v>
      </c>
      <c r="I23" s="6"/>
      <c r="J23" s="98">
        <v>-295947939</v>
      </c>
      <c r="K23" s="6"/>
      <c r="L23" s="98">
        <v>520000</v>
      </c>
      <c r="M23" s="6"/>
      <c r="N23" s="98">
        <v>4683168360</v>
      </c>
      <c r="O23" s="6"/>
      <c r="P23" s="98">
        <v>4979116299</v>
      </c>
      <c r="Q23" s="6"/>
      <c r="R23" s="98">
        <v>-295947939</v>
      </c>
    </row>
    <row r="24" spans="2:18" ht="21.75" customHeight="1" x14ac:dyDescent="0.55000000000000004">
      <c r="B24" s="30" t="s">
        <v>243</v>
      </c>
      <c r="D24" s="98">
        <v>400000</v>
      </c>
      <c r="E24" s="6"/>
      <c r="F24" s="98">
        <v>9169117200</v>
      </c>
      <c r="G24" s="6"/>
      <c r="H24" s="98">
        <v>9843926660</v>
      </c>
      <c r="I24" s="6"/>
      <c r="J24" s="98">
        <v>-674809460</v>
      </c>
      <c r="K24" s="6"/>
      <c r="L24" s="98">
        <v>400000</v>
      </c>
      <c r="M24" s="6"/>
      <c r="N24" s="98">
        <v>9169117200</v>
      </c>
      <c r="O24" s="6"/>
      <c r="P24" s="98">
        <v>9843926660</v>
      </c>
      <c r="Q24" s="6"/>
      <c r="R24" s="98">
        <v>-674809460</v>
      </c>
    </row>
    <row r="25" spans="2:18" ht="21.75" customHeight="1" x14ac:dyDescent="0.55000000000000004">
      <c r="B25" s="30" t="s">
        <v>195</v>
      </c>
      <c r="D25" s="98">
        <v>106000</v>
      </c>
      <c r="E25" s="6"/>
      <c r="F25" s="98">
        <v>6197822226</v>
      </c>
      <c r="G25" s="6"/>
      <c r="H25" s="98">
        <v>5988137319</v>
      </c>
      <c r="I25" s="6"/>
      <c r="J25" s="98">
        <v>209684907</v>
      </c>
      <c r="K25" s="6"/>
      <c r="L25" s="98">
        <v>106000</v>
      </c>
      <c r="M25" s="6"/>
      <c r="N25" s="98">
        <v>6197822226</v>
      </c>
      <c r="O25" s="6"/>
      <c r="P25" s="98">
        <v>7055541458</v>
      </c>
      <c r="Q25" s="6"/>
      <c r="R25" s="98">
        <v>-857719232</v>
      </c>
    </row>
    <row r="26" spans="2:18" ht="21.75" customHeight="1" x14ac:dyDescent="0.55000000000000004">
      <c r="B26" s="30" t="s">
        <v>175</v>
      </c>
      <c r="D26" s="98">
        <v>1083000</v>
      </c>
      <c r="E26" s="6"/>
      <c r="F26" s="98">
        <v>9290679574</v>
      </c>
      <c r="G26" s="6"/>
      <c r="H26" s="98">
        <v>8106467809</v>
      </c>
      <c r="I26" s="6"/>
      <c r="J26" s="98">
        <v>1184211765</v>
      </c>
      <c r="K26" s="6"/>
      <c r="L26" s="98">
        <v>1083000</v>
      </c>
      <c r="M26" s="6"/>
      <c r="N26" s="98">
        <v>9290679574</v>
      </c>
      <c r="O26" s="6"/>
      <c r="P26" s="98">
        <v>10191212384</v>
      </c>
      <c r="Q26" s="6"/>
      <c r="R26" s="98">
        <v>-900532809</v>
      </c>
    </row>
    <row r="27" spans="2:18" ht="21.75" customHeight="1" x14ac:dyDescent="0.55000000000000004">
      <c r="B27" s="30" t="s">
        <v>18</v>
      </c>
      <c r="D27" s="98">
        <v>235700</v>
      </c>
      <c r="E27" s="6"/>
      <c r="F27" s="98">
        <v>5810580108</v>
      </c>
      <c r="G27" s="6"/>
      <c r="H27" s="98">
        <v>5049112956</v>
      </c>
      <c r="I27" s="6"/>
      <c r="J27" s="98">
        <v>761467152</v>
      </c>
      <c r="K27" s="6"/>
      <c r="L27" s="98">
        <v>235700</v>
      </c>
      <c r="M27" s="6"/>
      <c r="N27" s="98">
        <v>5810580108</v>
      </c>
      <c r="O27" s="6"/>
      <c r="P27" s="98">
        <v>6712625810</v>
      </c>
      <c r="Q27" s="6"/>
      <c r="R27" s="98">
        <v>-902045702</v>
      </c>
    </row>
    <row r="28" spans="2:18" ht="21.75" customHeight="1" x14ac:dyDescent="0.55000000000000004">
      <c r="B28" s="30" t="s">
        <v>191</v>
      </c>
      <c r="D28" s="98">
        <v>648889</v>
      </c>
      <c r="E28" s="6"/>
      <c r="F28" s="98">
        <v>3824371666</v>
      </c>
      <c r="G28" s="6"/>
      <c r="H28" s="98">
        <v>3679078455</v>
      </c>
      <c r="I28" s="6"/>
      <c r="J28" s="98">
        <v>145293211</v>
      </c>
      <c r="K28" s="6"/>
      <c r="L28" s="98">
        <v>648889</v>
      </c>
      <c r="M28" s="6"/>
      <c r="N28" s="98">
        <v>3824371666</v>
      </c>
      <c r="O28" s="6"/>
      <c r="P28" s="98">
        <v>4964039034</v>
      </c>
      <c r="Q28" s="6"/>
      <c r="R28" s="98">
        <v>-1139667367</v>
      </c>
    </row>
    <row r="29" spans="2:18" ht="21.75" customHeight="1" x14ac:dyDescent="0.55000000000000004">
      <c r="D29" s="98"/>
      <c r="E29" s="6"/>
      <c r="F29" s="98"/>
      <c r="G29" s="6"/>
      <c r="H29" s="98"/>
      <c r="I29" s="6"/>
      <c r="J29" s="98"/>
      <c r="K29" s="6"/>
      <c r="L29" s="98"/>
      <c r="M29" s="6"/>
      <c r="N29" s="98"/>
      <c r="O29" s="6"/>
      <c r="P29" s="98"/>
      <c r="Q29" s="6"/>
      <c r="R29" s="98"/>
    </row>
    <row r="30" spans="2:18" ht="21.75" thickBot="1" x14ac:dyDescent="0.6">
      <c r="B30" s="47" t="s">
        <v>90</v>
      </c>
      <c r="D30" s="99">
        <f>SUM(D10:D28)</f>
        <v>3485918</v>
      </c>
      <c r="E30" s="6"/>
      <c r="F30" s="99">
        <f>SUM(F10:F28)</f>
        <v>160728430508</v>
      </c>
      <c r="G30" s="6"/>
      <c r="H30" s="99">
        <f>SUM(H10:H28)</f>
        <v>157776700495</v>
      </c>
      <c r="I30" s="6"/>
      <c r="J30" s="99">
        <f>SUM(J10:J28)</f>
        <v>2951730019</v>
      </c>
      <c r="K30" s="6"/>
      <c r="L30" s="99">
        <f>SUM(L10:L28)</f>
        <v>3485918</v>
      </c>
      <c r="M30" s="6"/>
      <c r="N30" s="99">
        <f>SUM(N10:N28)</f>
        <v>160728430508</v>
      </c>
      <c r="O30" s="6"/>
      <c r="P30" s="99">
        <f>SUM(P10:P28)</f>
        <v>162150863443</v>
      </c>
      <c r="Q30" s="6"/>
      <c r="R30" s="99">
        <f>SUM(R10:R28)</f>
        <v>-1422432928</v>
      </c>
    </row>
    <row r="31" spans="2:18" ht="21.75" thickTop="1" x14ac:dyDescent="0.55000000000000004"/>
    <row r="32" spans="2:18" ht="30" x14ac:dyDescent="0.75">
      <c r="J32" s="60">
        <v>12</v>
      </c>
    </row>
  </sheetData>
  <sortState xmlns:xlrd2="http://schemas.microsoft.com/office/spreadsheetml/2017/richdata2" ref="B10:R28">
    <sortCondition descending="1" ref="R10:R28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7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42"/>
  <sheetViews>
    <sheetView rightToLeft="1" view="pageBreakPreview" topLeftCell="A7" zoomScale="60" zoomScaleNormal="70" workbookViewId="0">
      <selection activeCell="B10" sqref="B10:R38"/>
    </sheetView>
  </sheetViews>
  <sheetFormatPr defaultRowHeight="21" x14ac:dyDescent="0.55000000000000004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38" t="s">
        <v>137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</row>
    <row r="3" spans="2:28" ht="30" x14ac:dyDescent="0.55000000000000004">
      <c r="B3" s="138" t="s">
        <v>52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</row>
    <row r="4" spans="2:28" ht="30" x14ac:dyDescent="0.55000000000000004">
      <c r="B4" s="138" t="s">
        <v>239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</row>
    <row r="6" spans="2:28" ht="30" x14ac:dyDescent="0.55000000000000004">
      <c r="B6" s="14" t="s">
        <v>133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64" t="s">
        <v>1</v>
      </c>
      <c r="D8" s="138" t="s">
        <v>54</v>
      </c>
      <c r="E8" s="138" t="s">
        <v>54</v>
      </c>
      <c r="F8" s="138" t="s">
        <v>54</v>
      </c>
      <c r="G8" s="138" t="s">
        <v>54</v>
      </c>
      <c r="H8" s="138" t="s">
        <v>54</v>
      </c>
      <c r="I8" s="138" t="s">
        <v>54</v>
      </c>
      <c r="J8" s="138" t="s">
        <v>54</v>
      </c>
      <c r="L8" s="138" t="s">
        <v>55</v>
      </c>
      <c r="M8" s="138" t="s">
        <v>55</v>
      </c>
      <c r="N8" s="138" t="s">
        <v>55</v>
      </c>
      <c r="O8" s="138" t="s">
        <v>55</v>
      </c>
      <c r="P8" s="138" t="s">
        <v>55</v>
      </c>
      <c r="Q8" s="138" t="s">
        <v>55</v>
      </c>
      <c r="R8" s="138" t="s">
        <v>55</v>
      </c>
    </row>
    <row r="9" spans="2:28" s="4" customFormat="1" ht="63" customHeight="1" x14ac:dyDescent="0.55000000000000004">
      <c r="B9" s="164" t="s">
        <v>1</v>
      </c>
      <c r="D9" s="141" t="s">
        <v>5</v>
      </c>
      <c r="E9" s="45"/>
      <c r="F9" s="141" t="s">
        <v>70</v>
      </c>
      <c r="G9" s="45"/>
      <c r="H9" s="141" t="s">
        <v>71</v>
      </c>
      <c r="I9" s="45"/>
      <c r="J9" s="141" t="s">
        <v>73</v>
      </c>
      <c r="L9" s="141" t="s">
        <v>5</v>
      </c>
      <c r="M9" s="45"/>
      <c r="N9" s="141" t="s">
        <v>70</v>
      </c>
      <c r="O9" s="45"/>
      <c r="P9" s="141" t="s">
        <v>71</v>
      </c>
      <c r="Q9" s="45"/>
      <c r="R9" s="141" t="s">
        <v>73</v>
      </c>
    </row>
    <row r="10" spans="2:28" x14ac:dyDescent="0.55000000000000004">
      <c r="B10" s="41" t="s">
        <v>170</v>
      </c>
      <c r="D10" s="9">
        <v>0</v>
      </c>
      <c r="F10" s="9">
        <v>0</v>
      </c>
      <c r="H10" s="9">
        <v>0</v>
      </c>
      <c r="J10" s="9">
        <v>0</v>
      </c>
      <c r="L10" s="9">
        <v>168973</v>
      </c>
      <c r="N10" s="9">
        <v>15645971189</v>
      </c>
      <c r="P10" s="9">
        <v>11502421977</v>
      </c>
      <c r="R10" s="9">
        <v>4143549212</v>
      </c>
    </row>
    <row r="11" spans="2:28" x14ac:dyDescent="0.55000000000000004">
      <c r="B11" s="2" t="s">
        <v>15</v>
      </c>
      <c r="D11" s="3">
        <v>0</v>
      </c>
      <c r="F11" s="3">
        <v>0</v>
      </c>
      <c r="H11" s="3">
        <v>0</v>
      </c>
      <c r="J11" s="3">
        <v>0</v>
      </c>
      <c r="L11" s="3">
        <v>366000</v>
      </c>
      <c r="N11" s="3">
        <v>12769567794</v>
      </c>
      <c r="P11" s="3">
        <v>9837754992</v>
      </c>
      <c r="R11" s="3">
        <v>2931812802</v>
      </c>
    </row>
    <row r="12" spans="2:28" x14ac:dyDescent="0.55000000000000004">
      <c r="B12" s="2" t="s">
        <v>110</v>
      </c>
      <c r="D12" s="3">
        <v>7887</v>
      </c>
      <c r="F12" s="3">
        <v>5257859978</v>
      </c>
      <c r="H12" s="3">
        <v>5101456373</v>
      </c>
      <c r="J12" s="3">
        <v>156403605</v>
      </c>
      <c r="L12" s="3">
        <v>78949</v>
      </c>
      <c r="N12" s="3">
        <v>52021819670</v>
      </c>
      <c r="P12" s="3">
        <v>50036250177</v>
      </c>
      <c r="R12" s="3">
        <v>1985569493</v>
      </c>
    </row>
    <row r="13" spans="2:28" x14ac:dyDescent="0.55000000000000004">
      <c r="B13" s="2" t="s">
        <v>113</v>
      </c>
      <c r="D13" s="3">
        <v>10000</v>
      </c>
      <c r="F13" s="3">
        <v>6407447445</v>
      </c>
      <c r="H13" s="3">
        <v>6391673029</v>
      </c>
      <c r="J13" s="3">
        <v>15774416</v>
      </c>
      <c r="L13" s="3">
        <v>153067</v>
      </c>
      <c r="N13" s="3">
        <v>95905442995</v>
      </c>
      <c r="P13" s="3">
        <v>94150150330</v>
      </c>
      <c r="R13" s="3">
        <v>1755292665</v>
      </c>
    </row>
    <row r="14" spans="2:28" x14ac:dyDescent="0.55000000000000004">
      <c r="B14" s="2" t="s">
        <v>16</v>
      </c>
      <c r="D14" s="3">
        <v>200000</v>
      </c>
      <c r="F14" s="3">
        <v>3380702247</v>
      </c>
      <c r="H14" s="3">
        <v>3194876703</v>
      </c>
      <c r="J14" s="3">
        <v>185825544</v>
      </c>
      <c r="L14" s="3">
        <v>459000</v>
      </c>
      <c r="N14" s="3">
        <v>8581267402</v>
      </c>
      <c r="P14" s="3">
        <v>7332242026</v>
      </c>
      <c r="R14" s="3">
        <v>1249025376</v>
      </c>
    </row>
    <row r="15" spans="2:28" x14ac:dyDescent="0.55000000000000004">
      <c r="B15" s="2" t="s">
        <v>138</v>
      </c>
      <c r="D15" s="3">
        <v>3650</v>
      </c>
      <c r="F15" s="3">
        <v>2259481397</v>
      </c>
      <c r="H15" s="3">
        <v>2154068823</v>
      </c>
      <c r="J15" s="3">
        <v>105412574</v>
      </c>
      <c r="L15" s="3">
        <v>22650</v>
      </c>
      <c r="N15" s="3">
        <v>14160677425</v>
      </c>
      <c r="P15" s="3">
        <v>13309658477</v>
      </c>
      <c r="R15" s="3">
        <v>851018948</v>
      </c>
    </row>
    <row r="16" spans="2:28" x14ac:dyDescent="0.55000000000000004">
      <c r="B16" s="2" t="s">
        <v>209</v>
      </c>
      <c r="D16" s="3">
        <v>177220</v>
      </c>
      <c r="F16" s="3">
        <v>2367050080</v>
      </c>
      <c r="H16" s="3">
        <v>2393621625</v>
      </c>
      <c r="J16" s="3">
        <v>-26571545</v>
      </c>
      <c r="L16" s="3">
        <v>443220</v>
      </c>
      <c r="N16" s="3">
        <v>6743156453</v>
      </c>
      <c r="P16" s="3">
        <v>5986350166</v>
      </c>
      <c r="R16" s="3">
        <v>756806287</v>
      </c>
    </row>
    <row r="17" spans="2:18" x14ac:dyDescent="0.55000000000000004">
      <c r="B17" s="2" t="s">
        <v>106</v>
      </c>
      <c r="D17" s="3">
        <v>7</v>
      </c>
      <c r="F17" s="3">
        <v>4474571</v>
      </c>
      <c r="H17" s="3">
        <v>4525314</v>
      </c>
      <c r="J17" s="3">
        <v>-50743</v>
      </c>
      <c r="L17" s="3">
        <v>44107</v>
      </c>
      <c r="N17" s="3">
        <v>27204567681</v>
      </c>
      <c r="P17" s="3">
        <v>26608795259</v>
      </c>
      <c r="R17" s="3">
        <v>595772422</v>
      </c>
    </row>
    <row r="18" spans="2:18" x14ac:dyDescent="0.55000000000000004">
      <c r="B18" s="2" t="s">
        <v>174</v>
      </c>
      <c r="D18" s="3">
        <v>9600</v>
      </c>
      <c r="F18" s="3">
        <v>6260273121</v>
      </c>
      <c r="H18" s="3">
        <v>6167104550</v>
      </c>
      <c r="J18" s="3">
        <v>93168571</v>
      </c>
      <c r="L18" s="3">
        <v>50100</v>
      </c>
      <c r="N18" s="3">
        <v>32037801867</v>
      </c>
      <c r="P18" s="3">
        <v>31445084786</v>
      </c>
      <c r="R18" s="3">
        <v>592717081</v>
      </c>
    </row>
    <row r="19" spans="2:18" x14ac:dyDescent="0.55000000000000004">
      <c r="B19" s="2" t="s">
        <v>14</v>
      </c>
      <c r="D19" s="3">
        <v>248500</v>
      </c>
      <c r="F19" s="3">
        <v>2324471612</v>
      </c>
      <c r="H19" s="3">
        <v>2538358037</v>
      </c>
      <c r="J19" s="3">
        <v>-213886425</v>
      </c>
      <c r="L19" s="3">
        <v>558500</v>
      </c>
      <c r="N19" s="3">
        <v>7098276364</v>
      </c>
      <c r="P19" s="3">
        <v>6575195077</v>
      </c>
      <c r="R19" s="3">
        <v>523081287</v>
      </c>
    </row>
    <row r="20" spans="2:18" x14ac:dyDescent="0.55000000000000004">
      <c r="B20" s="2" t="s">
        <v>178</v>
      </c>
      <c r="D20" s="3">
        <v>0</v>
      </c>
      <c r="F20" s="3">
        <v>0</v>
      </c>
      <c r="H20" s="3">
        <v>0</v>
      </c>
      <c r="J20" s="3">
        <v>0</v>
      </c>
      <c r="L20" s="3">
        <v>26500</v>
      </c>
      <c r="N20" s="3">
        <v>26500000000</v>
      </c>
      <c r="P20" s="3">
        <v>26135566211</v>
      </c>
      <c r="R20" s="3">
        <v>364433789</v>
      </c>
    </row>
    <row r="21" spans="2:18" x14ac:dyDescent="0.55000000000000004">
      <c r="B21" s="2" t="s">
        <v>171</v>
      </c>
      <c r="D21" s="3">
        <v>0</v>
      </c>
      <c r="F21" s="3">
        <v>0</v>
      </c>
      <c r="H21" s="3">
        <v>0</v>
      </c>
      <c r="J21" s="3">
        <v>0</v>
      </c>
      <c r="L21" s="3">
        <v>57113</v>
      </c>
      <c r="N21" s="3">
        <v>33558500003</v>
      </c>
      <c r="P21" s="3">
        <v>33219589457</v>
      </c>
      <c r="R21" s="3">
        <v>338910546</v>
      </c>
    </row>
    <row r="22" spans="2:18" x14ac:dyDescent="0.55000000000000004">
      <c r="B22" s="2" t="s">
        <v>173</v>
      </c>
      <c r="D22" s="3">
        <v>0</v>
      </c>
      <c r="F22" s="3">
        <v>0</v>
      </c>
      <c r="H22" s="3">
        <v>0</v>
      </c>
      <c r="J22" s="3">
        <v>0</v>
      </c>
      <c r="L22" s="3">
        <v>30204</v>
      </c>
      <c r="N22" s="3">
        <v>30203994182</v>
      </c>
      <c r="P22" s="3">
        <v>29965633036</v>
      </c>
      <c r="R22" s="3">
        <v>238361146</v>
      </c>
    </row>
    <row r="23" spans="2:18" x14ac:dyDescent="0.55000000000000004">
      <c r="B23" s="2" t="s">
        <v>74</v>
      </c>
      <c r="D23" s="3">
        <v>0</v>
      </c>
      <c r="F23" s="3">
        <v>0</v>
      </c>
      <c r="H23" s="3">
        <v>0</v>
      </c>
      <c r="J23" s="3">
        <v>0</v>
      </c>
      <c r="L23" s="3">
        <v>43000</v>
      </c>
      <c r="N23" s="3">
        <v>1621977684</v>
      </c>
      <c r="P23" s="3">
        <v>1389184875</v>
      </c>
      <c r="R23" s="3">
        <v>232792809</v>
      </c>
    </row>
    <row r="24" spans="2:18" x14ac:dyDescent="0.55000000000000004">
      <c r="B24" s="2" t="s">
        <v>115</v>
      </c>
      <c r="D24" s="3">
        <v>61</v>
      </c>
      <c r="F24" s="3">
        <v>38491347</v>
      </c>
      <c r="H24" s="3">
        <v>36849566</v>
      </c>
      <c r="J24" s="3">
        <v>1641781</v>
      </c>
      <c r="L24" s="3">
        <v>16361</v>
      </c>
      <c r="N24" s="3">
        <v>9659583212</v>
      </c>
      <c r="P24" s="3">
        <v>9465482847</v>
      </c>
      <c r="R24" s="3">
        <v>194100365</v>
      </c>
    </row>
    <row r="25" spans="2:18" x14ac:dyDescent="0.55000000000000004">
      <c r="B25" s="2" t="s">
        <v>177</v>
      </c>
      <c r="D25" s="3">
        <v>0</v>
      </c>
      <c r="F25" s="3">
        <v>0</v>
      </c>
      <c r="H25" s="3">
        <v>0</v>
      </c>
      <c r="J25" s="3">
        <v>0</v>
      </c>
      <c r="L25" s="3">
        <v>31200</v>
      </c>
      <c r="N25" s="3">
        <v>31050382108</v>
      </c>
      <c r="P25" s="3">
        <v>30921958583</v>
      </c>
      <c r="R25" s="3">
        <v>128423525</v>
      </c>
    </row>
    <row r="26" spans="2:18" x14ac:dyDescent="0.55000000000000004">
      <c r="B26" s="2" t="s">
        <v>179</v>
      </c>
      <c r="D26" s="3">
        <v>0</v>
      </c>
      <c r="F26" s="3">
        <v>0</v>
      </c>
      <c r="H26" s="3">
        <v>0</v>
      </c>
      <c r="J26" s="3">
        <v>0</v>
      </c>
      <c r="L26" s="3">
        <v>800</v>
      </c>
      <c r="N26" s="3">
        <v>798302181</v>
      </c>
      <c r="P26" s="3">
        <v>787708742</v>
      </c>
      <c r="R26" s="3">
        <v>10593439</v>
      </c>
    </row>
    <row r="27" spans="2:18" x14ac:dyDescent="0.55000000000000004">
      <c r="B27" s="2" t="s">
        <v>108</v>
      </c>
      <c r="D27" s="3">
        <v>0</v>
      </c>
      <c r="F27" s="3">
        <v>0</v>
      </c>
      <c r="H27" s="3">
        <v>0</v>
      </c>
      <c r="J27" s="3">
        <v>0</v>
      </c>
      <c r="L27" s="3">
        <v>950</v>
      </c>
      <c r="N27" s="3">
        <v>601146024</v>
      </c>
      <c r="P27" s="3">
        <v>590988090</v>
      </c>
      <c r="R27" s="3">
        <v>10157934</v>
      </c>
    </row>
    <row r="28" spans="2:18" x14ac:dyDescent="0.55000000000000004">
      <c r="B28" s="2" t="s">
        <v>176</v>
      </c>
      <c r="D28" s="3">
        <v>0</v>
      </c>
      <c r="F28" s="3">
        <v>0</v>
      </c>
      <c r="H28" s="3">
        <v>0</v>
      </c>
      <c r="J28" s="3">
        <v>0</v>
      </c>
      <c r="L28" s="3">
        <v>3000</v>
      </c>
      <c r="N28" s="3">
        <v>2880677783</v>
      </c>
      <c r="P28" s="3">
        <v>2872570558</v>
      </c>
      <c r="R28" s="3">
        <v>8107225</v>
      </c>
    </row>
    <row r="29" spans="2:18" x14ac:dyDescent="0.55000000000000004">
      <c r="B29" s="2" t="s">
        <v>199</v>
      </c>
      <c r="D29" s="3">
        <v>0</v>
      </c>
      <c r="F29" s="3">
        <v>0</v>
      </c>
      <c r="H29" s="3">
        <v>0</v>
      </c>
      <c r="J29" s="3">
        <v>0</v>
      </c>
      <c r="L29" s="3">
        <v>600</v>
      </c>
      <c r="N29" s="3">
        <v>572098290</v>
      </c>
      <c r="P29" s="3">
        <v>568609036</v>
      </c>
      <c r="R29" s="3">
        <v>3489254</v>
      </c>
    </row>
    <row r="30" spans="2:18" x14ac:dyDescent="0.55000000000000004">
      <c r="B30" s="2" t="s">
        <v>226</v>
      </c>
      <c r="D30" s="3">
        <v>0</v>
      </c>
      <c r="F30" s="3">
        <v>0</v>
      </c>
      <c r="H30" s="3">
        <v>0</v>
      </c>
      <c r="J30" s="3">
        <v>0</v>
      </c>
      <c r="L30" s="3">
        <v>5000</v>
      </c>
      <c r="N30" s="3">
        <v>2977460238</v>
      </c>
      <c r="P30" s="3">
        <v>2976139322</v>
      </c>
      <c r="R30" s="3">
        <v>1320916</v>
      </c>
    </row>
    <row r="31" spans="2:18" x14ac:dyDescent="0.55000000000000004">
      <c r="B31" s="2" t="s">
        <v>180</v>
      </c>
      <c r="D31" s="3">
        <v>0</v>
      </c>
      <c r="F31" s="3">
        <v>0</v>
      </c>
      <c r="H31" s="3">
        <v>0</v>
      </c>
      <c r="J31" s="3">
        <v>0</v>
      </c>
      <c r="L31" s="3">
        <v>5000</v>
      </c>
      <c r="N31" s="3">
        <v>2819988786</v>
      </c>
      <c r="P31" s="3">
        <v>2821011214</v>
      </c>
      <c r="R31" s="3">
        <v>-1022428</v>
      </c>
    </row>
    <row r="32" spans="2:18" x14ac:dyDescent="0.55000000000000004">
      <c r="B32" s="2" t="s">
        <v>13</v>
      </c>
      <c r="D32" s="3">
        <v>0</v>
      </c>
      <c r="F32" s="3">
        <v>0</v>
      </c>
      <c r="H32" s="3">
        <v>0</v>
      </c>
      <c r="J32" s="3">
        <v>0</v>
      </c>
      <c r="L32" s="3">
        <v>20000</v>
      </c>
      <c r="N32" s="3">
        <v>232806515</v>
      </c>
      <c r="P32" s="3">
        <v>238174378</v>
      </c>
      <c r="R32" s="3">
        <v>-5367863</v>
      </c>
    </row>
    <row r="33" spans="2:18" x14ac:dyDescent="0.55000000000000004">
      <c r="B33" s="2" t="s">
        <v>202</v>
      </c>
      <c r="D33" s="3">
        <v>0</v>
      </c>
      <c r="F33" s="3">
        <v>0</v>
      </c>
      <c r="H33" s="3">
        <v>0</v>
      </c>
      <c r="J33" s="3">
        <v>0</v>
      </c>
      <c r="L33" s="3">
        <v>25000</v>
      </c>
      <c r="N33" s="3">
        <v>23732947625</v>
      </c>
      <c r="P33" s="3">
        <v>23754304687</v>
      </c>
      <c r="R33" s="3">
        <v>-21357062</v>
      </c>
    </row>
    <row r="34" spans="2:18" x14ac:dyDescent="0.55000000000000004">
      <c r="B34" s="2" t="s">
        <v>192</v>
      </c>
      <c r="D34" s="3">
        <v>297843</v>
      </c>
      <c r="F34" s="3">
        <v>5062051459</v>
      </c>
      <c r="H34" s="3">
        <v>5365901469</v>
      </c>
      <c r="J34" s="3">
        <v>-303850010</v>
      </c>
      <c r="L34" s="3">
        <v>297843</v>
      </c>
      <c r="N34" s="3">
        <v>5062051459</v>
      </c>
      <c r="P34" s="3">
        <v>5365901469</v>
      </c>
      <c r="R34" s="3">
        <v>-303850010</v>
      </c>
    </row>
    <row r="35" spans="2:18" x14ac:dyDescent="0.55000000000000004">
      <c r="B35" s="2" t="s">
        <v>117</v>
      </c>
      <c r="D35" s="3">
        <v>86000</v>
      </c>
      <c r="F35" s="3">
        <v>82975022064</v>
      </c>
      <c r="H35" s="3">
        <v>83318895721</v>
      </c>
      <c r="J35" s="3">
        <v>-343873657</v>
      </c>
      <c r="L35" s="3">
        <v>95900</v>
      </c>
      <c r="N35" s="3">
        <v>92432307621</v>
      </c>
      <c r="P35" s="3">
        <v>92910256972</v>
      </c>
      <c r="R35" s="3">
        <v>-477949351</v>
      </c>
    </row>
    <row r="36" spans="2:18" x14ac:dyDescent="0.55000000000000004">
      <c r="B36" s="2" t="s">
        <v>189</v>
      </c>
      <c r="D36" s="3">
        <v>327366</v>
      </c>
      <c r="F36" s="3">
        <v>6504074496</v>
      </c>
      <c r="H36" s="3">
        <v>7041386785</v>
      </c>
      <c r="J36" s="3">
        <v>-537312289</v>
      </c>
      <c r="L36" s="3">
        <v>327366</v>
      </c>
      <c r="N36" s="3">
        <v>6504074496</v>
      </c>
      <c r="P36" s="3">
        <v>7041386785</v>
      </c>
      <c r="R36" s="3">
        <v>-537312289</v>
      </c>
    </row>
    <row r="37" spans="2:18" x14ac:dyDescent="0.55000000000000004">
      <c r="B37" s="2" t="s">
        <v>190</v>
      </c>
      <c r="D37" s="3">
        <v>71566</v>
      </c>
      <c r="F37" s="3">
        <v>3192063912</v>
      </c>
      <c r="H37" s="3">
        <v>3933925201</v>
      </c>
      <c r="J37" s="3">
        <v>-741861289</v>
      </c>
      <c r="L37" s="3">
        <v>71566</v>
      </c>
      <c r="N37" s="3">
        <v>3192063912</v>
      </c>
      <c r="P37" s="3">
        <v>3933925201</v>
      </c>
      <c r="R37" s="3">
        <v>-741861289</v>
      </c>
    </row>
    <row r="38" spans="2:18" x14ac:dyDescent="0.55000000000000004">
      <c r="B38" s="2" t="s">
        <v>17</v>
      </c>
      <c r="D38" s="3">
        <v>1856409</v>
      </c>
      <c r="F38" s="3">
        <v>7971969779</v>
      </c>
      <c r="H38" s="3">
        <v>11160688681</v>
      </c>
      <c r="J38" s="3">
        <v>-3188718902</v>
      </c>
      <c r="L38" s="3">
        <v>1856409</v>
      </c>
      <c r="N38" s="3">
        <v>7971969779</v>
      </c>
      <c r="P38" s="3">
        <v>11160688681</v>
      </c>
      <c r="R38" s="3">
        <v>-3188718902</v>
      </c>
    </row>
    <row r="39" spans="2:18" x14ac:dyDescent="0.55000000000000004">
      <c r="D39" s="3"/>
      <c r="F39" s="3"/>
      <c r="H39" s="3"/>
      <c r="J39" s="3"/>
      <c r="L39" s="3"/>
      <c r="N39" s="3"/>
      <c r="P39" s="3"/>
      <c r="R39" s="3"/>
    </row>
    <row r="40" spans="2:18" ht="21.75" thickBot="1" x14ac:dyDescent="0.6">
      <c r="B40" s="32" t="s">
        <v>90</v>
      </c>
      <c r="D40" s="10">
        <f t="shared" ref="D40:R40" si="0">SUM(D10:D38)</f>
        <v>3296109</v>
      </c>
      <c r="E40" s="10">
        <f t="shared" si="0"/>
        <v>0</v>
      </c>
      <c r="F40" s="10">
        <f t="shared" si="0"/>
        <v>134005433508</v>
      </c>
      <c r="G40" s="10">
        <f t="shared" si="0"/>
        <v>0</v>
      </c>
      <c r="H40" s="10">
        <f t="shared" si="0"/>
        <v>138803331877</v>
      </c>
      <c r="I40" s="10">
        <f t="shared" si="0"/>
        <v>0</v>
      </c>
      <c r="J40" s="10">
        <f t="shared" si="0"/>
        <v>-4797898369</v>
      </c>
      <c r="K40" s="10">
        <f t="shared" si="0"/>
        <v>0</v>
      </c>
      <c r="L40" s="10">
        <f t="shared" si="0"/>
        <v>5258378</v>
      </c>
      <c r="M40" s="10">
        <f t="shared" si="0"/>
        <v>0</v>
      </c>
      <c r="N40" s="10">
        <f t="shared" si="0"/>
        <v>554540880738</v>
      </c>
      <c r="O40" s="10">
        <f t="shared" si="0"/>
        <v>0</v>
      </c>
      <c r="P40" s="10">
        <f t="shared" si="0"/>
        <v>542902983411</v>
      </c>
      <c r="Q40" s="10">
        <f t="shared" si="0"/>
        <v>0</v>
      </c>
      <c r="R40" s="10">
        <f t="shared" si="0"/>
        <v>11637897327</v>
      </c>
    </row>
    <row r="41" spans="2:18" ht="21.75" thickTop="1" x14ac:dyDescent="0.55000000000000004"/>
    <row r="42" spans="2:18" ht="26.25" x14ac:dyDescent="0.65">
      <c r="J42" s="27">
        <v>13</v>
      </c>
    </row>
  </sheetData>
  <sortState xmlns:xlrd2="http://schemas.microsoft.com/office/spreadsheetml/2017/richdata2" ref="B10:R38">
    <sortCondition descending="1" ref="R10:R38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5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33"/>
  <sheetViews>
    <sheetView rightToLeft="1" view="pageBreakPreview" topLeftCell="A7" zoomScale="60" zoomScaleNormal="100" workbookViewId="0">
      <selection activeCell="A30" sqref="A30:XFD32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38" t="s">
        <v>137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7"/>
      <c r="R2" s="17"/>
      <c r="S2" s="17"/>
      <c r="T2" s="17"/>
      <c r="U2" s="17"/>
    </row>
    <row r="3" spans="2:28" ht="30" x14ac:dyDescent="0.6">
      <c r="B3" s="138" t="s">
        <v>52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7"/>
      <c r="R3" s="17"/>
    </row>
    <row r="4" spans="2:28" ht="30" x14ac:dyDescent="0.6">
      <c r="B4" s="138" t="s">
        <v>239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7"/>
      <c r="R4" s="17"/>
    </row>
    <row r="5" spans="2:28" ht="54" customHeight="1" x14ac:dyDescent="0.6"/>
    <row r="6" spans="2:28" s="2" customFormat="1" ht="30" x14ac:dyDescent="0.55000000000000004">
      <c r="B6" s="14" t="s">
        <v>134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16" customFormat="1" ht="27" customHeight="1" x14ac:dyDescent="0.6">
      <c r="B7" s="139" t="s">
        <v>56</v>
      </c>
      <c r="D7" s="140" t="s">
        <v>54</v>
      </c>
      <c r="E7" s="140" t="s">
        <v>54</v>
      </c>
      <c r="F7" s="140" t="s">
        <v>54</v>
      </c>
      <c r="G7" s="140" t="s">
        <v>54</v>
      </c>
      <c r="H7" s="140" t="s">
        <v>54</v>
      </c>
      <c r="I7" s="140" t="s">
        <v>54</v>
      </c>
      <c r="J7" s="140" t="s">
        <v>54</v>
      </c>
      <c r="L7" s="140" t="s">
        <v>55</v>
      </c>
      <c r="M7" s="140" t="s">
        <v>55</v>
      </c>
      <c r="N7" s="140" t="s">
        <v>55</v>
      </c>
      <c r="O7" s="140" t="s">
        <v>55</v>
      </c>
      <c r="P7" s="140" t="s">
        <v>55</v>
      </c>
      <c r="Q7" s="140" t="s">
        <v>55</v>
      </c>
      <c r="R7" s="140" t="s">
        <v>55</v>
      </c>
    </row>
    <row r="8" spans="2:28" s="51" customFormat="1" ht="48" customHeight="1" x14ac:dyDescent="0.75">
      <c r="B8" s="139" t="s">
        <v>56</v>
      </c>
      <c r="D8" s="177" t="s">
        <v>79</v>
      </c>
      <c r="E8" s="52"/>
      <c r="F8" s="177" t="s">
        <v>76</v>
      </c>
      <c r="G8" s="52"/>
      <c r="H8" s="177" t="s">
        <v>77</v>
      </c>
      <c r="I8" s="52"/>
      <c r="J8" s="177" t="s">
        <v>80</v>
      </c>
      <c r="L8" s="177" t="s">
        <v>79</v>
      </c>
      <c r="M8" s="52"/>
      <c r="N8" s="177" t="s">
        <v>76</v>
      </c>
      <c r="O8" s="52"/>
      <c r="P8" s="177" t="s">
        <v>77</v>
      </c>
      <c r="Q8" s="52"/>
      <c r="R8" s="177" t="s">
        <v>80</v>
      </c>
    </row>
    <row r="9" spans="2:28" ht="21.75" x14ac:dyDescent="0.6">
      <c r="B9" s="45" t="s">
        <v>117</v>
      </c>
      <c r="C9" s="4"/>
      <c r="D9" s="97">
        <v>778207315</v>
      </c>
      <c r="E9" s="6"/>
      <c r="F9" s="97">
        <v>-703872391</v>
      </c>
      <c r="G9" s="6"/>
      <c r="H9" s="97">
        <v>-343873657</v>
      </c>
      <c r="I9" s="6"/>
      <c r="J9" s="97">
        <v>-269538733</v>
      </c>
      <c r="K9" s="6"/>
      <c r="L9" s="97">
        <v>11236381688</v>
      </c>
      <c r="M9" s="6"/>
      <c r="N9" s="97">
        <v>375032022</v>
      </c>
      <c r="O9" s="6"/>
      <c r="P9" s="97">
        <v>-477949351</v>
      </c>
      <c r="Q9" s="4"/>
      <c r="R9" s="97">
        <v>11133464359</v>
      </c>
    </row>
    <row r="10" spans="2:28" ht="21.75" x14ac:dyDescent="0.6">
      <c r="B10" s="4" t="s">
        <v>196</v>
      </c>
      <c r="C10" s="4"/>
      <c r="D10" s="98">
        <v>753889962</v>
      </c>
      <c r="E10" s="6"/>
      <c r="F10" s="98">
        <v>1183485454</v>
      </c>
      <c r="G10" s="6"/>
      <c r="H10" s="98">
        <v>0</v>
      </c>
      <c r="I10" s="6"/>
      <c r="J10" s="98">
        <v>1937375416</v>
      </c>
      <c r="K10" s="6"/>
      <c r="L10" s="98">
        <v>3989596371</v>
      </c>
      <c r="M10" s="6"/>
      <c r="N10" s="98">
        <v>1619002546</v>
      </c>
      <c r="O10" s="6"/>
      <c r="P10" s="98">
        <v>0</v>
      </c>
      <c r="Q10" s="4"/>
      <c r="R10" s="98">
        <v>5608598917</v>
      </c>
    </row>
    <row r="11" spans="2:28" ht="21.75" x14ac:dyDescent="0.6">
      <c r="B11" s="4" t="s">
        <v>200</v>
      </c>
      <c r="C11" s="4"/>
      <c r="D11" s="98">
        <v>485663849</v>
      </c>
      <c r="E11" s="6"/>
      <c r="F11" s="98">
        <v>356119442</v>
      </c>
      <c r="G11" s="6"/>
      <c r="H11" s="98">
        <v>0</v>
      </c>
      <c r="I11" s="6"/>
      <c r="J11" s="98">
        <v>841783291</v>
      </c>
      <c r="K11" s="6"/>
      <c r="L11" s="98">
        <v>2630896880</v>
      </c>
      <c r="M11" s="6"/>
      <c r="N11" s="98">
        <v>629709750</v>
      </c>
      <c r="O11" s="6"/>
      <c r="P11" s="98">
        <v>0</v>
      </c>
      <c r="Q11" s="4"/>
      <c r="R11" s="98">
        <v>3260606630</v>
      </c>
    </row>
    <row r="12" spans="2:28" ht="21.75" x14ac:dyDescent="0.6">
      <c r="B12" s="4" t="s">
        <v>110</v>
      </c>
      <c r="C12" s="4"/>
      <c r="D12" s="98">
        <v>0</v>
      </c>
      <c r="E12" s="6"/>
      <c r="F12" s="98">
        <v>0</v>
      </c>
      <c r="G12" s="6"/>
      <c r="H12" s="98">
        <v>156403605</v>
      </c>
      <c r="I12" s="6"/>
      <c r="J12" s="98">
        <v>156403605</v>
      </c>
      <c r="K12" s="6"/>
      <c r="L12" s="98">
        <v>0</v>
      </c>
      <c r="M12" s="6"/>
      <c r="N12" s="98">
        <v>0</v>
      </c>
      <c r="O12" s="6"/>
      <c r="P12" s="98">
        <v>1985569493</v>
      </c>
      <c r="Q12" s="4"/>
      <c r="R12" s="98">
        <v>1985569493</v>
      </c>
    </row>
    <row r="13" spans="2:28" ht="21.75" x14ac:dyDescent="0.6">
      <c r="B13" s="4" t="s">
        <v>113</v>
      </c>
      <c r="C13" s="4"/>
      <c r="D13" s="98">
        <v>0</v>
      </c>
      <c r="E13" s="6"/>
      <c r="F13" s="98">
        <v>-195763581</v>
      </c>
      <c r="G13" s="6"/>
      <c r="H13" s="98">
        <v>15774416</v>
      </c>
      <c r="I13" s="6"/>
      <c r="J13" s="98">
        <v>-179989165</v>
      </c>
      <c r="K13" s="6"/>
      <c r="L13" s="98">
        <v>0</v>
      </c>
      <c r="M13" s="6"/>
      <c r="N13" s="98">
        <v>128079882</v>
      </c>
      <c r="O13" s="6"/>
      <c r="P13" s="98">
        <v>1755292665</v>
      </c>
      <c r="Q13" s="4"/>
      <c r="R13" s="98">
        <v>1883372547</v>
      </c>
    </row>
    <row r="14" spans="2:28" ht="21.75" x14ac:dyDescent="0.6">
      <c r="B14" s="4" t="s">
        <v>210</v>
      </c>
      <c r="C14" s="4"/>
      <c r="D14" s="98">
        <v>105462456</v>
      </c>
      <c r="E14" s="6"/>
      <c r="F14" s="98">
        <v>107980425</v>
      </c>
      <c r="G14" s="6"/>
      <c r="H14" s="98">
        <v>0</v>
      </c>
      <c r="I14" s="6"/>
      <c r="J14" s="98">
        <v>213442881</v>
      </c>
      <c r="K14" s="6"/>
      <c r="L14" s="98">
        <v>505458949</v>
      </c>
      <c r="M14" s="6"/>
      <c r="N14" s="98">
        <v>425867648</v>
      </c>
      <c r="O14" s="6"/>
      <c r="P14" s="98">
        <v>0</v>
      </c>
      <c r="Q14" s="4"/>
      <c r="R14" s="98">
        <v>931326597</v>
      </c>
    </row>
    <row r="15" spans="2:28" ht="21.75" x14ac:dyDescent="0.6">
      <c r="B15" s="4" t="s">
        <v>138</v>
      </c>
      <c r="C15" s="4"/>
      <c r="D15" s="98">
        <v>0</v>
      </c>
      <c r="E15" s="6"/>
      <c r="F15" s="98">
        <v>0</v>
      </c>
      <c r="G15" s="6"/>
      <c r="H15" s="98">
        <v>105412574</v>
      </c>
      <c r="I15" s="6"/>
      <c r="J15" s="98">
        <v>105412574</v>
      </c>
      <c r="K15" s="6"/>
      <c r="L15" s="98">
        <v>0</v>
      </c>
      <c r="M15" s="6"/>
      <c r="N15" s="98">
        <v>0</v>
      </c>
      <c r="O15" s="6"/>
      <c r="P15" s="98">
        <v>851018948</v>
      </c>
      <c r="Q15" s="4"/>
      <c r="R15" s="98">
        <v>851018948</v>
      </c>
    </row>
    <row r="16" spans="2:28" ht="21.75" x14ac:dyDescent="0.6">
      <c r="B16" s="4" t="s">
        <v>108</v>
      </c>
      <c r="C16" s="4"/>
      <c r="D16" s="98">
        <v>0</v>
      </c>
      <c r="E16" s="6"/>
      <c r="F16" s="98">
        <v>-8093671</v>
      </c>
      <c r="G16" s="6"/>
      <c r="H16" s="98">
        <v>0</v>
      </c>
      <c r="I16" s="6"/>
      <c r="J16" s="98">
        <v>-8093671</v>
      </c>
      <c r="K16" s="6"/>
      <c r="L16" s="98">
        <v>0</v>
      </c>
      <c r="M16" s="6"/>
      <c r="N16" s="98">
        <v>801035292</v>
      </c>
      <c r="O16" s="6"/>
      <c r="P16" s="98">
        <v>10157934</v>
      </c>
      <c r="Q16" s="4"/>
      <c r="R16" s="98">
        <v>811193226</v>
      </c>
    </row>
    <row r="17" spans="2:18" ht="21.75" x14ac:dyDescent="0.6">
      <c r="B17" s="4" t="s">
        <v>106</v>
      </c>
      <c r="C17" s="4"/>
      <c r="D17" s="98">
        <v>0</v>
      </c>
      <c r="E17" s="6"/>
      <c r="F17" s="98">
        <v>0</v>
      </c>
      <c r="G17" s="6"/>
      <c r="H17" s="98">
        <v>-50743</v>
      </c>
      <c r="I17" s="6"/>
      <c r="J17" s="98">
        <v>-50743</v>
      </c>
      <c r="K17" s="6"/>
      <c r="L17" s="98">
        <v>0</v>
      </c>
      <c r="M17" s="6"/>
      <c r="N17" s="98">
        <v>0</v>
      </c>
      <c r="O17" s="6"/>
      <c r="P17" s="98">
        <v>595772422</v>
      </c>
      <c r="Q17" s="4"/>
      <c r="R17" s="98">
        <v>595772422</v>
      </c>
    </row>
    <row r="18" spans="2:18" ht="21.75" x14ac:dyDescent="0.6">
      <c r="B18" s="4" t="s">
        <v>174</v>
      </c>
      <c r="C18" s="4"/>
      <c r="D18" s="98">
        <v>0</v>
      </c>
      <c r="E18" s="6"/>
      <c r="F18" s="98">
        <v>0</v>
      </c>
      <c r="G18" s="6"/>
      <c r="H18" s="98">
        <v>93168571</v>
      </c>
      <c r="I18" s="6"/>
      <c r="J18" s="98">
        <v>93168571</v>
      </c>
      <c r="K18" s="6"/>
      <c r="L18" s="98">
        <v>0</v>
      </c>
      <c r="M18" s="6"/>
      <c r="N18" s="98">
        <v>0</v>
      </c>
      <c r="O18" s="6"/>
      <c r="P18" s="98">
        <v>592717081</v>
      </c>
      <c r="Q18" s="4"/>
      <c r="R18" s="98">
        <v>592717081</v>
      </c>
    </row>
    <row r="19" spans="2:18" ht="21.75" x14ac:dyDescent="0.6">
      <c r="B19" s="4" t="s">
        <v>178</v>
      </c>
      <c r="C19" s="4"/>
      <c r="D19" s="98">
        <v>0</v>
      </c>
      <c r="E19" s="6"/>
      <c r="F19" s="98">
        <v>0</v>
      </c>
      <c r="G19" s="6"/>
      <c r="H19" s="98">
        <v>0</v>
      </c>
      <c r="I19" s="6"/>
      <c r="J19" s="98">
        <v>0</v>
      </c>
      <c r="K19" s="6"/>
      <c r="L19" s="98">
        <v>0</v>
      </c>
      <c r="M19" s="6"/>
      <c r="N19" s="98">
        <v>0</v>
      </c>
      <c r="O19" s="6"/>
      <c r="P19" s="98">
        <v>364433789</v>
      </c>
      <c r="Q19" s="4"/>
      <c r="R19" s="98">
        <v>364433789</v>
      </c>
    </row>
    <row r="20" spans="2:18" ht="21.75" x14ac:dyDescent="0.6">
      <c r="B20" s="4" t="s">
        <v>171</v>
      </c>
      <c r="C20" s="4"/>
      <c r="D20" s="98">
        <v>0</v>
      </c>
      <c r="E20" s="6"/>
      <c r="F20" s="98">
        <v>0</v>
      </c>
      <c r="G20" s="6"/>
      <c r="H20" s="98">
        <v>0</v>
      </c>
      <c r="I20" s="6"/>
      <c r="J20" s="98">
        <v>0</v>
      </c>
      <c r="K20" s="6"/>
      <c r="L20" s="98">
        <v>0</v>
      </c>
      <c r="M20" s="6"/>
      <c r="N20" s="98">
        <v>0</v>
      </c>
      <c r="O20" s="6"/>
      <c r="P20" s="98">
        <v>338910546</v>
      </c>
      <c r="Q20" s="4"/>
      <c r="R20" s="98">
        <v>338910546</v>
      </c>
    </row>
    <row r="21" spans="2:18" ht="21.75" x14ac:dyDescent="0.6">
      <c r="B21" s="4" t="s">
        <v>173</v>
      </c>
      <c r="C21" s="4"/>
      <c r="D21" s="98">
        <v>0</v>
      </c>
      <c r="E21" s="6"/>
      <c r="F21" s="98">
        <v>0</v>
      </c>
      <c r="G21" s="6"/>
      <c r="H21" s="98">
        <v>0</v>
      </c>
      <c r="I21" s="6"/>
      <c r="J21" s="98">
        <v>0</v>
      </c>
      <c r="K21" s="6"/>
      <c r="L21" s="98">
        <v>0</v>
      </c>
      <c r="M21" s="6"/>
      <c r="N21" s="98">
        <v>0</v>
      </c>
      <c r="O21" s="6"/>
      <c r="P21" s="98">
        <v>238361146</v>
      </c>
      <c r="Q21" s="4"/>
      <c r="R21" s="98">
        <v>238361146</v>
      </c>
    </row>
    <row r="22" spans="2:18" ht="21.75" x14ac:dyDescent="0.6">
      <c r="B22" s="4" t="s">
        <v>115</v>
      </c>
      <c r="C22" s="4"/>
      <c r="D22" s="98">
        <v>0</v>
      </c>
      <c r="E22" s="6"/>
      <c r="F22" s="98">
        <v>0</v>
      </c>
      <c r="G22" s="6"/>
      <c r="H22" s="98">
        <v>1641781</v>
      </c>
      <c r="I22" s="6"/>
      <c r="J22" s="98">
        <v>1641781</v>
      </c>
      <c r="K22" s="6"/>
      <c r="L22" s="98">
        <v>0</v>
      </c>
      <c r="M22" s="6"/>
      <c r="N22" s="98">
        <v>0</v>
      </c>
      <c r="O22" s="6"/>
      <c r="P22" s="98">
        <v>194100365</v>
      </c>
      <c r="Q22" s="4"/>
      <c r="R22" s="98">
        <v>194100365</v>
      </c>
    </row>
    <row r="23" spans="2:18" ht="21.75" x14ac:dyDescent="0.6">
      <c r="B23" s="4" t="s">
        <v>177</v>
      </c>
      <c r="C23" s="4"/>
      <c r="D23" s="98">
        <v>0</v>
      </c>
      <c r="E23" s="6"/>
      <c r="F23" s="98">
        <v>0</v>
      </c>
      <c r="G23" s="6"/>
      <c r="H23" s="98">
        <v>0</v>
      </c>
      <c r="I23" s="6"/>
      <c r="J23" s="98">
        <v>0</v>
      </c>
      <c r="K23" s="6"/>
      <c r="L23" s="98">
        <v>0</v>
      </c>
      <c r="M23" s="6"/>
      <c r="N23" s="98">
        <v>0</v>
      </c>
      <c r="O23" s="6"/>
      <c r="P23" s="98">
        <v>128423525</v>
      </c>
      <c r="Q23" s="4"/>
      <c r="R23" s="98">
        <v>128423525</v>
      </c>
    </row>
    <row r="24" spans="2:18" ht="21.75" x14ac:dyDescent="0.6">
      <c r="B24" s="4" t="s">
        <v>179</v>
      </c>
      <c r="C24" s="4"/>
      <c r="D24" s="98">
        <v>0</v>
      </c>
      <c r="E24" s="6"/>
      <c r="F24" s="98">
        <v>0</v>
      </c>
      <c r="G24" s="6"/>
      <c r="H24" s="98">
        <v>0</v>
      </c>
      <c r="I24" s="6"/>
      <c r="J24" s="98">
        <v>0</v>
      </c>
      <c r="K24" s="6"/>
      <c r="L24" s="98">
        <v>0</v>
      </c>
      <c r="M24" s="6"/>
      <c r="N24" s="98">
        <v>0</v>
      </c>
      <c r="O24" s="6"/>
      <c r="P24" s="98">
        <v>10593439</v>
      </c>
      <c r="Q24" s="4"/>
      <c r="R24" s="98">
        <v>10593439</v>
      </c>
    </row>
    <row r="25" spans="2:18" ht="21.75" x14ac:dyDescent="0.6">
      <c r="B25" s="4" t="s">
        <v>176</v>
      </c>
      <c r="C25" s="4"/>
      <c r="D25" s="98">
        <v>0</v>
      </c>
      <c r="E25" s="6"/>
      <c r="F25" s="98">
        <v>0</v>
      </c>
      <c r="G25" s="6"/>
      <c r="H25" s="98">
        <v>0</v>
      </c>
      <c r="I25" s="6"/>
      <c r="J25" s="98">
        <v>0</v>
      </c>
      <c r="K25" s="6"/>
      <c r="L25" s="98">
        <v>0</v>
      </c>
      <c r="M25" s="6"/>
      <c r="N25" s="98">
        <v>0</v>
      </c>
      <c r="O25" s="6"/>
      <c r="P25" s="98">
        <v>8107225</v>
      </c>
      <c r="Q25" s="4"/>
      <c r="R25" s="98">
        <v>8107225</v>
      </c>
    </row>
    <row r="26" spans="2:18" ht="21.75" x14ac:dyDescent="0.6">
      <c r="B26" s="4" t="s">
        <v>199</v>
      </c>
      <c r="C26" s="4"/>
      <c r="D26" s="98">
        <v>0</v>
      </c>
      <c r="E26" s="6"/>
      <c r="F26" s="98">
        <v>0</v>
      </c>
      <c r="G26" s="6"/>
      <c r="H26" s="98">
        <v>0</v>
      </c>
      <c r="I26" s="6"/>
      <c r="J26" s="98">
        <v>0</v>
      </c>
      <c r="K26" s="6"/>
      <c r="L26" s="98">
        <v>0</v>
      </c>
      <c r="M26" s="6"/>
      <c r="N26" s="98">
        <v>0</v>
      </c>
      <c r="O26" s="6"/>
      <c r="P26" s="98">
        <v>3489254</v>
      </c>
      <c r="Q26" s="4"/>
      <c r="R26" s="98">
        <v>3489254</v>
      </c>
    </row>
    <row r="27" spans="2:18" ht="21.75" x14ac:dyDescent="0.6">
      <c r="B27" s="4" t="s">
        <v>226</v>
      </c>
      <c r="C27" s="4"/>
      <c r="D27" s="98">
        <v>0</v>
      </c>
      <c r="E27" s="6"/>
      <c r="F27" s="98">
        <v>0</v>
      </c>
      <c r="G27" s="6"/>
      <c r="H27" s="98">
        <v>0</v>
      </c>
      <c r="I27" s="6"/>
      <c r="J27" s="98">
        <v>0</v>
      </c>
      <c r="K27" s="6"/>
      <c r="L27" s="98">
        <v>0</v>
      </c>
      <c r="M27" s="6"/>
      <c r="N27" s="98">
        <v>0</v>
      </c>
      <c r="O27" s="6"/>
      <c r="P27" s="98">
        <v>1320916</v>
      </c>
      <c r="Q27" s="4"/>
      <c r="R27" s="98">
        <v>1320916</v>
      </c>
    </row>
    <row r="28" spans="2:18" ht="21.75" x14ac:dyDescent="0.6">
      <c r="B28" s="4" t="s">
        <v>180</v>
      </c>
      <c r="C28" s="4"/>
      <c r="D28" s="98">
        <v>0</v>
      </c>
      <c r="E28" s="6"/>
      <c r="F28" s="98">
        <v>0</v>
      </c>
      <c r="G28" s="6"/>
      <c r="H28" s="98">
        <v>0</v>
      </c>
      <c r="I28" s="6"/>
      <c r="J28" s="98">
        <v>0</v>
      </c>
      <c r="K28" s="6"/>
      <c r="L28" s="98">
        <v>0</v>
      </c>
      <c r="M28" s="6"/>
      <c r="N28" s="98">
        <v>0</v>
      </c>
      <c r="O28" s="6"/>
      <c r="P28" s="98">
        <v>-1022428</v>
      </c>
      <c r="Q28" s="4"/>
      <c r="R28" s="98">
        <v>-1022428</v>
      </c>
    </row>
    <row r="29" spans="2:18" ht="21.75" x14ac:dyDescent="0.6">
      <c r="B29" s="4" t="s">
        <v>202</v>
      </c>
      <c r="C29" s="4"/>
      <c r="D29" s="98">
        <v>0</v>
      </c>
      <c r="E29" s="6"/>
      <c r="F29" s="98">
        <v>0</v>
      </c>
      <c r="G29" s="6"/>
      <c r="H29" s="98">
        <v>0</v>
      </c>
      <c r="I29" s="6"/>
      <c r="J29" s="98">
        <v>0</v>
      </c>
      <c r="K29" s="6"/>
      <c r="L29" s="98">
        <v>0</v>
      </c>
      <c r="M29" s="6"/>
      <c r="N29" s="98">
        <v>0</v>
      </c>
      <c r="O29" s="6"/>
      <c r="P29" s="98">
        <v>-21357062</v>
      </c>
      <c r="Q29" s="4"/>
      <c r="R29" s="98">
        <v>-21357062</v>
      </c>
    </row>
    <row r="30" spans="2:18" ht="21.75" x14ac:dyDescent="0.6">
      <c r="B30" s="4"/>
      <c r="C30" s="4"/>
      <c r="D30" s="98"/>
      <c r="E30" s="6"/>
      <c r="F30" s="98"/>
      <c r="G30" s="6"/>
      <c r="H30" s="98"/>
      <c r="I30" s="6"/>
      <c r="J30" s="98"/>
      <c r="K30" s="6"/>
      <c r="L30" s="98"/>
      <c r="M30" s="6"/>
      <c r="N30" s="98"/>
      <c r="O30" s="6"/>
      <c r="P30" s="98"/>
      <c r="Q30" s="4"/>
      <c r="R30" s="98"/>
    </row>
    <row r="31" spans="2:18" ht="24.75" thickBot="1" x14ac:dyDescent="0.65">
      <c r="B31" s="26" t="s">
        <v>90</v>
      </c>
      <c r="D31" s="100">
        <f>SUM(D9:D29)</f>
        <v>2123223582</v>
      </c>
      <c r="E31" s="100">
        <f>SUM(E9:E29)</f>
        <v>0</v>
      </c>
      <c r="F31" s="100">
        <f>SUM(F9:F29)</f>
        <v>739855678</v>
      </c>
      <c r="G31" s="100">
        <f>SUM(G9:G29)</f>
        <v>0</v>
      </c>
      <c r="H31" s="100">
        <f>SUM(H9:H29)</f>
        <v>28476547</v>
      </c>
      <c r="I31" s="100">
        <f>SUM(I9:I29)</f>
        <v>0</v>
      </c>
      <c r="J31" s="100">
        <f>SUM(J9:J29)</f>
        <v>2891555807</v>
      </c>
      <c r="K31" s="100">
        <f>SUM(K9:K29)</f>
        <v>0</v>
      </c>
      <c r="L31" s="100">
        <f>SUM(L9:L29)</f>
        <v>18362333888</v>
      </c>
      <c r="M31" s="100">
        <f>SUM(M9:M29)</f>
        <v>0</v>
      </c>
      <c r="N31" s="100">
        <f>SUM(N9:N29)</f>
        <v>3978727140</v>
      </c>
      <c r="O31" s="100">
        <f>SUM(O9:O29)</f>
        <v>0</v>
      </c>
      <c r="P31" s="100">
        <f>SUM(P9:P29)</f>
        <v>6577939907</v>
      </c>
      <c r="Q31" s="100">
        <f>SUM(Q9:Q29)</f>
        <v>0</v>
      </c>
      <c r="R31" s="100">
        <f>SUM(R9:R29)</f>
        <v>28919000935</v>
      </c>
    </row>
    <row r="32" spans="2:18" ht="21.75" thickTop="1" x14ac:dyDescent="0.6"/>
    <row r="33" spans="10:10" ht="30" x14ac:dyDescent="0.75">
      <c r="J33" s="55">
        <v>14</v>
      </c>
    </row>
  </sheetData>
  <sortState xmlns:xlrd2="http://schemas.microsoft.com/office/spreadsheetml/2017/richdata2" ref="B9:R29">
    <sortCondition descending="1" ref="R9:R29"/>
  </sortState>
  <mergeCells count="14"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7" right="0.7" top="0.25" bottom="0.25" header="0.3" footer="0.3"/>
  <pageSetup paperSize="9" scale="6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40"/>
  <sheetViews>
    <sheetView rightToLeft="1" view="pageBreakPreview" topLeftCell="A4" zoomScale="60" zoomScaleNormal="100" workbookViewId="0">
      <selection activeCell="A37" sqref="A37:XFD39"/>
    </sheetView>
  </sheetViews>
  <sheetFormatPr defaultRowHeight="21.75" customHeight="1" x14ac:dyDescent="0.55000000000000004"/>
  <cols>
    <col min="1" max="1" width="3" style="2" customWidth="1"/>
    <col min="2" max="2" width="46.85546875" style="2" customWidth="1"/>
    <col min="3" max="3" width="1" style="2" customWidth="1"/>
    <col min="4" max="4" width="22" style="2" bestFit="1" customWidth="1"/>
    <col min="5" max="5" width="1" style="2" customWidth="1"/>
    <col min="6" max="6" width="18.140625" style="2" customWidth="1"/>
    <col min="7" max="7" width="1" style="2" customWidth="1"/>
    <col min="8" max="8" width="18.28515625" style="2" customWidth="1"/>
    <col min="9" max="9" width="1" style="2" customWidth="1"/>
    <col min="10" max="10" width="18.4257812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138" t="s">
        <v>137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2:28" ht="31.5" customHeight="1" x14ac:dyDescent="0.55000000000000004">
      <c r="B3" s="138" t="s">
        <v>52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</row>
    <row r="4" spans="2:28" ht="31.5" customHeight="1" x14ac:dyDescent="0.55000000000000004">
      <c r="B4" s="138" t="s">
        <v>239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</row>
    <row r="5" spans="2:28" ht="73.5" customHeight="1" x14ac:dyDescent="0.55000000000000004"/>
    <row r="6" spans="2:28" ht="30" x14ac:dyDescent="0.55000000000000004">
      <c r="B6" s="14" t="s">
        <v>135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31.5" customHeight="1" x14ac:dyDescent="0.55000000000000004">
      <c r="B8" s="142" t="s">
        <v>81</v>
      </c>
      <c r="C8" s="142" t="s">
        <v>81</v>
      </c>
      <c r="D8" s="142" t="s">
        <v>81</v>
      </c>
      <c r="F8" s="142" t="s">
        <v>54</v>
      </c>
      <c r="G8" s="142" t="s">
        <v>54</v>
      </c>
      <c r="H8" s="142" t="s">
        <v>54</v>
      </c>
      <c r="J8" s="142" t="s">
        <v>55</v>
      </c>
      <c r="K8" s="142" t="s">
        <v>55</v>
      </c>
      <c r="L8" s="142" t="s">
        <v>55</v>
      </c>
    </row>
    <row r="9" spans="2:28" s="40" customFormat="1" ht="50.25" customHeight="1" x14ac:dyDescent="0.6">
      <c r="B9" s="175" t="s">
        <v>82</v>
      </c>
      <c r="D9" s="175" t="s">
        <v>42</v>
      </c>
      <c r="F9" s="175" t="s">
        <v>83</v>
      </c>
      <c r="H9" s="175" t="s">
        <v>84</v>
      </c>
      <c r="J9" s="175" t="s">
        <v>83</v>
      </c>
      <c r="L9" s="175" t="s">
        <v>84</v>
      </c>
    </row>
    <row r="10" spans="2:28" s="4" customFormat="1" ht="21.75" customHeight="1" x14ac:dyDescent="0.55000000000000004">
      <c r="B10" s="45" t="s">
        <v>213</v>
      </c>
      <c r="D10" s="69" t="s">
        <v>216</v>
      </c>
      <c r="F10" s="97">
        <v>1182739735</v>
      </c>
      <c r="G10" s="6"/>
      <c r="H10" s="12" t="s">
        <v>61</v>
      </c>
      <c r="I10" s="6"/>
      <c r="J10" s="97">
        <v>5424804014</v>
      </c>
      <c r="K10" s="6"/>
      <c r="L10" s="12"/>
    </row>
    <row r="11" spans="2:28" s="4" customFormat="1" ht="21.75" customHeight="1" x14ac:dyDescent="0.55000000000000004">
      <c r="B11" s="4" t="s">
        <v>49</v>
      </c>
      <c r="D11" s="68" t="s">
        <v>186</v>
      </c>
      <c r="F11" s="98">
        <v>25446573</v>
      </c>
      <c r="G11" s="6"/>
      <c r="H11" s="6" t="s">
        <v>61</v>
      </c>
      <c r="I11" s="6"/>
      <c r="J11" s="98">
        <v>2757372017</v>
      </c>
      <c r="K11" s="6"/>
      <c r="L11" s="6"/>
    </row>
    <row r="12" spans="2:28" s="4" customFormat="1" ht="21.75" customHeight="1" x14ac:dyDescent="0.55000000000000004">
      <c r="B12" s="4" t="s">
        <v>233</v>
      </c>
      <c r="D12" s="68" t="s">
        <v>234</v>
      </c>
      <c r="F12" s="98">
        <v>879870994</v>
      </c>
      <c r="G12" s="6"/>
      <c r="H12" s="6" t="s">
        <v>61</v>
      </c>
      <c r="I12" s="6"/>
      <c r="J12" s="98">
        <v>2511437421</v>
      </c>
      <c r="K12" s="6"/>
      <c r="L12" s="6"/>
    </row>
    <row r="13" spans="2:28" s="4" customFormat="1" ht="21.75" customHeight="1" x14ac:dyDescent="0.55000000000000004">
      <c r="B13" s="4" t="s">
        <v>124</v>
      </c>
      <c r="D13" s="68" t="s">
        <v>207</v>
      </c>
      <c r="F13" s="98">
        <v>0</v>
      </c>
      <c r="G13" s="6"/>
      <c r="H13" s="6" t="s">
        <v>61</v>
      </c>
      <c r="I13" s="6"/>
      <c r="J13" s="98">
        <v>1892917808</v>
      </c>
      <c r="K13" s="6"/>
      <c r="L13" s="6"/>
    </row>
    <row r="14" spans="2:28" s="4" customFormat="1" ht="21.75" customHeight="1" x14ac:dyDescent="0.55000000000000004">
      <c r="B14" s="4" t="s">
        <v>120</v>
      </c>
      <c r="D14" s="68" t="s">
        <v>204</v>
      </c>
      <c r="F14" s="98">
        <v>0</v>
      </c>
      <c r="G14" s="6"/>
      <c r="H14" s="6" t="s">
        <v>61</v>
      </c>
      <c r="I14" s="6"/>
      <c r="J14" s="98">
        <v>1798904106</v>
      </c>
      <c r="K14" s="6"/>
      <c r="L14" s="6"/>
    </row>
    <row r="15" spans="2:28" s="4" customFormat="1" ht="21.75" customHeight="1" x14ac:dyDescent="0.55000000000000004">
      <c r="B15" s="4" t="s">
        <v>49</v>
      </c>
      <c r="D15" s="68" t="s">
        <v>206</v>
      </c>
      <c r="F15" s="98">
        <v>14807130</v>
      </c>
      <c r="G15" s="6"/>
      <c r="H15" s="6" t="s">
        <v>61</v>
      </c>
      <c r="I15" s="6"/>
      <c r="J15" s="98">
        <v>1725492039</v>
      </c>
      <c r="K15" s="6"/>
      <c r="L15" s="6"/>
    </row>
    <row r="16" spans="2:28" s="4" customFormat="1" ht="21.75" customHeight="1" x14ac:dyDescent="0.55000000000000004">
      <c r="B16" s="4" t="s">
        <v>141</v>
      </c>
      <c r="D16" s="68" t="s">
        <v>61</v>
      </c>
      <c r="F16" s="98">
        <v>0</v>
      </c>
      <c r="G16" s="6"/>
      <c r="H16" s="6" t="s">
        <v>61</v>
      </c>
      <c r="I16" s="6"/>
      <c r="J16" s="98">
        <v>1320794506</v>
      </c>
      <c r="K16" s="6"/>
      <c r="L16" s="6"/>
    </row>
    <row r="17" spans="2:12" s="4" customFormat="1" ht="21.75" customHeight="1" x14ac:dyDescent="0.55000000000000004">
      <c r="B17" s="4" t="s">
        <v>124</v>
      </c>
      <c r="D17" s="68" t="s">
        <v>162</v>
      </c>
      <c r="F17" s="98">
        <v>0</v>
      </c>
      <c r="G17" s="6"/>
      <c r="H17" s="6" t="s">
        <v>61</v>
      </c>
      <c r="I17" s="6"/>
      <c r="J17" s="98">
        <v>1152520602</v>
      </c>
      <c r="K17" s="6"/>
      <c r="L17" s="6"/>
    </row>
    <row r="18" spans="2:12" s="4" customFormat="1" ht="21.75" customHeight="1" x14ac:dyDescent="0.55000000000000004">
      <c r="B18" s="4" t="s">
        <v>120</v>
      </c>
      <c r="D18" s="68" t="s">
        <v>167</v>
      </c>
      <c r="F18" s="98">
        <v>0</v>
      </c>
      <c r="G18" s="6"/>
      <c r="H18" s="6" t="s">
        <v>61</v>
      </c>
      <c r="I18" s="6"/>
      <c r="J18" s="98">
        <v>736986307</v>
      </c>
      <c r="K18" s="6"/>
      <c r="L18" s="6"/>
    </row>
    <row r="19" spans="2:12" s="4" customFormat="1" ht="21.75" customHeight="1" x14ac:dyDescent="0.55000000000000004">
      <c r="B19" s="4" t="s">
        <v>120</v>
      </c>
      <c r="D19" s="68" t="s">
        <v>184</v>
      </c>
      <c r="F19" s="98">
        <v>0</v>
      </c>
      <c r="G19" s="6"/>
      <c r="H19" s="6" t="s">
        <v>61</v>
      </c>
      <c r="I19" s="6"/>
      <c r="J19" s="98">
        <v>656800835</v>
      </c>
      <c r="K19" s="6"/>
      <c r="L19" s="6"/>
    </row>
    <row r="20" spans="2:12" s="4" customFormat="1" ht="21.75" customHeight="1" x14ac:dyDescent="0.55000000000000004">
      <c r="B20" s="4" t="s">
        <v>203</v>
      </c>
      <c r="D20" s="68" t="s">
        <v>61</v>
      </c>
      <c r="F20" s="98">
        <v>0</v>
      </c>
      <c r="G20" s="6"/>
      <c r="H20" s="6" t="s">
        <v>61</v>
      </c>
      <c r="I20" s="6"/>
      <c r="J20" s="98">
        <v>432273964</v>
      </c>
      <c r="K20" s="6"/>
      <c r="L20" s="6"/>
    </row>
    <row r="21" spans="2:12" s="4" customFormat="1" ht="21.75" customHeight="1" x14ac:dyDescent="0.55000000000000004">
      <c r="B21" s="4" t="s">
        <v>181</v>
      </c>
      <c r="D21" s="68" t="s">
        <v>61</v>
      </c>
      <c r="F21" s="98">
        <v>0</v>
      </c>
      <c r="G21" s="6"/>
      <c r="H21" s="6" t="s">
        <v>61</v>
      </c>
      <c r="I21" s="6"/>
      <c r="J21" s="98">
        <v>425205467</v>
      </c>
      <c r="K21" s="6"/>
      <c r="L21" s="6"/>
    </row>
    <row r="22" spans="2:12" s="4" customFormat="1" ht="21.75" customHeight="1" x14ac:dyDescent="0.55000000000000004">
      <c r="B22" s="4" t="s">
        <v>120</v>
      </c>
      <c r="D22" s="68" t="s">
        <v>182</v>
      </c>
      <c r="F22" s="98">
        <v>0</v>
      </c>
      <c r="G22" s="6"/>
      <c r="H22" s="6" t="s">
        <v>61</v>
      </c>
      <c r="I22" s="6"/>
      <c r="J22" s="98">
        <v>359452050</v>
      </c>
      <c r="K22" s="6"/>
      <c r="L22" s="6" t="s">
        <v>61</v>
      </c>
    </row>
    <row r="23" spans="2:12" s="4" customFormat="1" ht="21.75" customHeight="1" x14ac:dyDescent="0.55000000000000004">
      <c r="B23" s="4" t="s">
        <v>120</v>
      </c>
      <c r="D23" s="68" t="s">
        <v>183</v>
      </c>
      <c r="F23" s="98">
        <v>0</v>
      </c>
      <c r="G23" s="6"/>
      <c r="H23" s="6" t="s">
        <v>61</v>
      </c>
      <c r="I23" s="6"/>
      <c r="J23" s="98">
        <v>227391780</v>
      </c>
      <c r="K23" s="6"/>
      <c r="L23" s="6"/>
    </row>
    <row r="24" spans="2:12" s="4" customFormat="1" ht="21.75" customHeight="1" x14ac:dyDescent="0.55000000000000004">
      <c r="B24" s="4" t="s">
        <v>124</v>
      </c>
      <c r="D24" s="68" t="s">
        <v>217</v>
      </c>
      <c r="F24" s="98">
        <v>0</v>
      </c>
      <c r="G24" s="6"/>
      <c r="H24" s="6" t="s">
        <v>61</v>
      </c>
      <c r="I24" s="6"/>
      <c r="J24" s="98">
        <v>150328767</v>
      </c>
      <c r="K24" s="6"/>
      <c r="L24" s="6"/>
    </row>
    <row r="25" spans="2:12" s="4" customFormat="1" ht="21.75" customHeight="1" x14ac:dyDescent="0.55000000000000004">
      <c r="B25" s="4" t="s">
        <v>49</v>
      </c>
      <c r="D25" s="68" t="s">
        <v>145</v>
      </c>
      <c r="F25" s="98">
        <v>21424686</v>
      </c>
      <c r="G25" s="6"/>
      <c r="H25" s="6" t="s">
        <v>61</v>
      </c>
      <c r="I25" s="6"/>
      <c r="J25" s="98">
        <v>51251054</v>
      </c>
      <c r="K25" s="6"/>
      <c r="L25" s="6"/>
    </row>
    <row r="26" spans="2:12" s="4" customFormat="1" ht="21.75" customHeight="1" x14ac:dyDescent="0.55000000000000004">
      <c r="B26" s="4" t="s">
        <v>151</v>
      </c>
      <c r="D26" s="68" t="s">
        <v>152</v>
      </c>
      <c r="F26" s="98">
        <v>0</v>
      </c>
      <c r="G26" s="6"/>
      <c r="H26" s="6" t="s">
        <v>61</v>
      </c>
      <c r="I26" s="6"/>
      <c r="J26" s="98">
        <v>2541514</v>
      </c>
      <c r="K26" s="6"/>
      <c r="L26" s="6"/>
    </row>
    <row r="27" spans="2:12" s="4" customFormat="1" ht="21.75" customHeight="1" x14ac:dyDescent="0.55000000000000004">
      <c r="B27" s="4" t="s">
        <v>213</v>
      </c>
      <c r="D27" s="68" t="s">
        <v>214</v>
      </c>
      <c r="F27" s="98">
        <v>1581</v>
      </c>
      <c r="G27" s="6"/>
      <c r="H27" s="6" t="s">
        <v>61</v>
      </c>
      <c r="I27" s="6"/>
      <c r="J27" s="98">
        <v>785369</v>
      </c>
      <c r="K27" s="6"/>
      <c r="L27" s="6"/>
    </row>
    <row r="28" spans="2:12" s="4" customFormat="1" ht="21.75" customHeight="1" x14ac:dyDescent="0.55000000000000004">
      <c r="B28" s="4" t="s">
        <v>125</v>
      </c>
      <c r="D28" s="68" t="s">
        <v>166</v>
      </c>
      <c r="F28" s="98">
        <v>6679</v>
      </c>
      <c r="G28" s="6"/>
      <c r="H28" s="6" t="s">
        <v>61</v>
      </c>
      <c r="I28" s="6"/>
      <c r="J28" s="98">
        <v>525462</v>
      </c>
      <c r="K28" s="6"/>
      <c r="L28" s="6"/>
    </row>
    <row r="29" spans="2:12" s="4" customFormat="1" ht="21.75" customHeight="1" x14ac:dyDescent="0.55000000000000004">
      <c r="B29" s="4" t="s">
        <v>49</v>
      </c>
      <c r="D29" s="68" t="s">
        <v>144</v>
      </c>
      <c r="F29" s="98">
        <v>61295</v>
      </c>
      <c r="G29" s="6"/>
      <c r="H29" s="6" t="s">
        <v>61</v>
      </c>
      <c r="I29" s="6"/>
      <c r="J29" s="98">
        <v>266253</v>
      </c>
      <c r="K29" s="6"/>
      <c r="L29" s="6"/>
    </row>
    <row r="30" spans="2:12" s="4" customFormat="1" ht="21.75" customHeight="1" x14ac:dyDescent="0.55000000000000004">
      <c r="B30" s="4" t="s">
        <v>124</v>
      </c>
      <c r="D30" s="68" t="s">
        <v>161</v>
      </c>
      <c r="F30" s="98">
        <v>7046</v>
      </c>
      <c r="G30" s="6"/>
      <c r="H30" s="6" t="s">
        <v>61</v>
      </c>
      <c r="I30" s="6"/>
      <c r="J30" s="98">
        <v>172539</v>
      </c>
      <c r="K30" s="6"/>
      <c r="L30" s="6"/>
    </row>
    <row r="31" spans="2:12" s="4" customFormat="1" ht="21.75" customHeight="1" x14ac:dyDescent="0.55000000000000004">
      <c r="B31" s="4" t="s">
        <v>120</v>
      </c>
      <c r="D31" s="68" t="s">
        <v>154</v>
      </c>
      <c r="F31" s="98">
        <v>822</v>
      </c>
      <c r="G31" s="6"/>
      <c r="H31" s="6" t="s">
        <v>61</v>
      </c>
      <c r="I31" s="6"/>
      <c r="J31" s="98">
        <v>169119</v>
      </c>
      <c r="K31" s="6"/>
      <c r="L31" s="6"/>
    </row>
    <row r="32" spans="2:12" s="4" customFormat="1" ht="21.75" customHeight="1" x14ac:dyDescent="0.55000000000000004">
      <c r="B32" s="4" t="s">
        <v>158</v>
      </c>
      <c r="D32" s="68" t="s">
        <v>159</v>
      </c>
      <c r="F32" s="98">
        <v>0</v>
      </c>
      <c r="G32" s="6"/>
      <c r="H32" s="6" t="s">
        <v>61</v>
      </c>
      <c r="I32" s="6"/>
      <c r="J32" s="98">
        <v>70640</v>
      </c>
      <c r="K32" s="6"/>
      <c r="L32" s="6"/>
    </row>
    <row r="33" spans="2:12" s="4" customFormat="1" ht="21.75" customHeight="1" x14ac:dyDescent="0.55000000000000004">
      <c r="B33" s="4" t="s">
        <v>147</v>
      </c>
      <c r="D33" s="68" t="s">
        <v>150</v>
      </c>
      <c r="F33" s="98">
        <v>7886</v>
      </c>
      <c r="G33" s="6"/>
      <c r="H33" s="6" t="s">
        <v>61</v>
      </c>
      <c r="I33" s="6"/>
      <c r="J33" s="98">
        <v>57920</v>
      </c>
      <c r="K33" s="6"/>
      <c r="L33" s="6"/>
    </row>
    <row r="34" spans="2:12" s="4" customFormat="1" ht="21.75" customHeight="1" x14ac:dyDescent="0.55000000000000004">
      <c r="B34" s="4" t="s">
        <v>123</v>
      </c>
      <c r="D34" s="68" t="s">
        <v>163</v>
      </c>
      <c r="F34" s="98">
        <v>2782</v>
      </c>
      <c r="G34" s="6"/>
      <c r="H34" s="6" t="s">
        <v>61</v>
      </c>
      <c r="I34" s="6"/>
      <c r="J34" s="98">
        <v>43425</v>
      </c>
      <c r="K34" s="6"/>
      <c r="L34" s="6"/>
    </row>
    <row r="35" spans="2:12" s="4" customFormat="1" ht="21.75" customHeight="1" x14ac:dyDescent="0.55000000000000004">
      <c r="B35" s="4" t="s">
        <v>147</v>
      </c>
      <c r="D35" s="68" t="s">
        <v>148</v>
      </c>
      <c r="F35" s="98">
        <v>29150</v>
      </c>
      <c r="G35" s="6"/>
      <c r="H35" s="6" t="s">
        <v>61</v>
      </c>
      <c r="I35" s="6"/>
      <c r="J35" s="98">
        <v>29150</v>
      </c>
      <c r="K35" s="6"/>
      <c r="L35" s="6"/>
    </row>
    <row r="36" spans="2:12" s="4" customFormat="1" ht="21.75" customHeight="1" x14ac:dyDescent="0.55000000000000004">
      <c r="B36" s="4" t="s">
        <v>248</v>
      </c>
      <c r="D36" s="68" t="s">
        <v>283</v>
      </c>
      <c r="F36" s="98">
        <v>6972</v>
      </c>
      <c r="G36" s="6"/>
      <c r="H36" s="6" t="s">
        <v>61</v>
      </c>
      <c r="I36" s="6"/>
      <c r="J36" s="98">
        <v>6972</v>
      </c>
      <c r="K36" s="6"/>
      <c r="L36" s="6"/>
    </row>
    <row r="37" spans="2:12" s="4" customFormat="1" ht="21.75" customHeight="1" x14ac:dyDescent="0.55000000000000004">
      <c r="D37" s="68"/>
      <c r="F37" s="98"/>
      <c r="G37" s="6"/>
      <c r="H37" s="6"/>
      <c r="I37" s="6"/>
      <c r="J37" s="98"/>
      <c r="K37" s="6"/>
      <c r="L37" s="6"/>
    </row>
    <row r="38" spans="2:12" ht="21.75" customHeight="1" thickBot="1" x14ac:dyDescent="0.6">
      <c r="B38" s="178" t="s">
        <v>90</v>
      </c>
      <c r="C38" s="178"/>
      <c r="D38" s="178"/>
      <c r="F38" s="100">
        <f>SUM(F10:F36)</f>
        <v>2124413331</v>
      </c>
      <c r="G38" s="101"/>
      <c r="H38" s="102"/>
      <c r="I38" s="101"/>
      <c r="J38" s="100">
        <f>SUM(J10:J36)</f>
        <v>21628601100</v>
      </c>
      <c r="K38" s="101"/>
      <c r="L38" s="102"/>
    </row>
    <row r="39" spans="2:12" ht="21.75" customHeight="1" thickTop="1" x14ac:dyDescent="0.55000000000000004"/>
    <row r="40" spans="2:12" ht="30" x14ac:dyDescent="0.75">
      <c r="F40" s="58">
        <v>15</v>
      </c>
    </row>
  </sheetData>
  <sortState xmlns:xlrd2="http://schemas.microsoft.com/office/spreadsheetml/2017/richdata2" ref="B10:J36">
    <sortCondition descending="1" ref="J10:J36"/>
  </sortState>
  <mergeCells count="13">
    <mergeCell ref="B2:L2"/>
    <mergeCell ref="B3:L3"/>
    <mergeCell ref="B4:L4"/>
    <mergeCell ref="B38:D38"/>
    <mergeCell ref="J9"/>
    <mergeCell ref="L9"/>
    <mergeCell ref="J8:L8"/>
    <mergeCell ref="B9"/>
    <mergeCell ref="D9"/>
    <mergeCell ref="B8:D8"/>
    <mergeCell ref="F9"/>
    <mergeCell ref="H9"/>
    <mergeCell ref="F8:H8"/>
  </mergeCells>
  <printOptions horizontalCentered="1" verticalCentered="1"/>
  <pageMargins left="0.7" right="0.7" top="0" bottom="0" header="0.3" footer="0.3"/>
  <pageSetup paperSize="9" scale="58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AB18"/>
  <sheetViews>
    <sheetView rightToLeft="1" view="pageBreakPreview" zoomScale="60" zoomScaleNormal="100" workbookViewId="0">
      <selection activeCell="B10" sqref="B10:F12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38" t="s">
        <v>137</v>
      </c>
      <c r="C2" s="138"/>
      <c r="D2" s="138"/>
      <c r="E2" s="138"/>
      <c r="F2" s="138"/>
    </row>
    <row r="3" spans="2:28" ht="30" x14ac:dyDescent="0.55000000000000004">
      <c r="B3" s="138" t="s">
        <v>52</v>
      </c>
      <c r="C3" s="138"/>
      <c r="D3" s="138"/>
      <c r="E3" s="138"/>
      <c r="F3" s="138"/>
    </row>
    <row r="4" spans="2:28" ht="30" x14ac:dyDescent="0.55000000000000004">
      <c r="B4" s="138" t="s">
        <v>239</v>
      </c>
      <c r="C4" s="138"/>
      <c r="D4" s="138"/>
      <c r="E4" s="138"/>
      <c r="F4" s="138"/>
    </row>
    <row r="5" spans="2:28" ht="125.25" customHeight="1" x14ac:dyDescent="0.55000000000000004"/>
    <row r="6" spans="2:28" s="26" customFormat="1" ht="24" x14ac:dyDescent="0.6">
      <c r="B6" s="63" t="s">
        <v>136</v>
      </c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64" t="s">
        <v>85</v>
      </c>
      <c r="D8" s="138" t="s">
        <v>54</v>
      </c>
      <c r="F8" s="138" t="s">
        <v>240</v>
      </c>
    </row>
    <row r="9" spans="2:28" ht="30" x14ac:dyDescent="0.55000000000000004">
      <c r="B9" s="180" t="s">
        <v>85</v>
      </c>
      <c r="D9" s="181" t="s">
        <v>45</v>
      </c>
      <c r="F9" s="181" t="s">
        <v>45</v>
      </c>
    </row>
    <row r="10" spans="2:28" x14ac:dyDescent="0.55000000000000004">
      <c r="B10" s="2" t="s">
        <v>85</v>
      </c>
      <c r="D10" s="103">
        <v>0</v>
      </c>
      <c r="E10" s="101"/>
      <c r="F10" s="103">
        <v>13787879</v>
      </c>
    </row>
    <row r="11" spans="2:28" x14ac:dyDescent="0.55000000000000004">
      <c r="B11" s="2" t="s">
        <v>86</v>
      </c>
      <c r="D11" s="103">
        <v>1678186</v>
      </c>
      <c r="E11" s="101"/>
      <c r="F11" s="103">
        <v>6902584</v>
      </c>
    </row>
    <row r="12" spans="2:28" x14ac:dyDescent="0.55000000000000004">
      <c r="B12" s="2" t="s">
        <v>168</v>
      </c>
      <c r="D12" s="103">
        <v>0</v>
      </c>
      <c r="E12" s="101"/>
      <c r="F12" s="103">
        <v>3900701</v>
      </c>
    </row>
    <row r="13" spans="2:28" x14ac:dyDescent="0.55000000000000004">
      <c r="D13" s="103"/>
      <c r="E13" s="101"/>
      <c r="F13" s="103"/>
    </row>
    <row r="14" spans="2:28" ht="21.75" thickBot="1" x14ac:dyDescent="0.6">
      <c r="B14" s="32" t="s">
        <v>90</v>
      </c>
      <c r="D14" s="100">
        <f>SUM(D10:D12)</f>
        <v>1678186</v>
      </c>
      <c r="E14" s="101"/>
      <c r="F14" s="100">
        <f>SUM(F10:F12)</f>
        <v>24591164</v>
      </c>
    </row>
    <row r="15" spans="2:28" ht="21.75" thickTop="1" x14ac:dyDescent="0.55000000000000004"/>
    <row r="16" spans="2:28" ht="85.5" customHeight="1" x14ac:dyDescent="0.55000000000000004"/>
    <row r="17" spans="1:6" ht="54" customHeight="1" x14ac:dyDescent="0.55000000000000004"/>
    <row r="18" spans="1:6" ht="27" customHeight="1" x14ac:dyDescent="0.75">
      <c r="A18" s="179">
        <v>16</v>
      </c>
      <c r="B18" s="179"/>
      <c r="C18" s="179"/>
      <c r="D18" s="179"/>
      <c r="E18" s="179"/>
      <c r="F18" s="179"/>
    </row>
  </sheetData>
  <sortState xmlns:xlrd2="http://schemas.microsoft.com/office/spreadsheetml/2017/richdata2" ref="B10:F12">
    <sortCondition descending="1" ref="F10:F12"/>
  </sortState>
  <mergeCells count="9">
    <mergeCell ref="A18:F18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1"/>
  <sheetViews>
    <sheetView rightToLeft="1" tabSelected="1" view="pageBreakPreview" zoomScale="85" zoomScaleNormal="85" zoomScaleSheetLayoutView="85" workbookViewId="0">
      <selection activeCell="I9" sqref="I9:K9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38" t="s">
        <v>137</v>
      </c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</row>
    <row r="3" spans="3:17" ht="30" x14ac:dyDescent="0.55000000000000004">
      <c r="C3" s="138" t="s">
        <v>0</v>
      </c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</row>
    <row r="4" spans="3:17" ht="30" x14ac:dyDescent="0.55000000000000004">
      <c r="C4" s="138" t="s">
        <v>239</v>
      </c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</row>
    <row r="5" spans="3:17" ht="30" x14ac:dyDescent="0.55000000000000004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17" ht="30" x14ac:dyDescent="0.55000000000000004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17" ht="30" x14ac:dyDescent="0.55000000000000004">
      <c r="C7" s="54" t="s">
        <v>91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17" s="6" customFormat="1" ht="34.5" customHeight="1" x14ac:dyDescent="0.25">
      <c r="C9" s="139" t="s">
        <v>99</v>
      </c>
      <c r="D9" s="140" t="s">
        <v>237</v>
      </c>
      <c r="E9" s="140" t="s">
        <v>2</v>
      </c>
      <c r="F9" s="140" t="s">
        <v>2</v>
      </c>
      <c r="G9" s="140" t="s">
        <v>2</v>
      </c>
      <c r="I9" s="140" t="s">
        <v>3</v>
      </c>
      <c r="J9" s="140" t="s">
        <v>3</v>
      </c>
      <c r="K9" s="140" t="s">
        <v>3</v>
      </c>
      <c r="M9" s="140" t="s">
        <v>240</v>
      </c>
      <c r="N9" s="140" t="s">
        <v>4</v>
      </c>
      <c r="O9" s="140" t="s">
        <v>4</v>
      </c>
      <c r="P9" s="140" t="s">
        <v>4</v>
      </c>
      <c r="Q9" s="140" t="s">
        <v>4</v>
      </c>
    </row>
    <row r="10" spans="3:17" s="6" customFormat="1" ht="44.25" customHeight="1" x14ac:dyDescent="0.25">
      <c r="C10" s="139"/>
      <c r="D10" s="12"/>
      <c r="E10" s="141" t="s">
        <v>6</v>
      </c>
      <c r="F10" s="12"/>
      <c r="G10" s="141" t="s">
        <v>7</v>
      </c>
      <c r="I10" s="141" t="s">
        <v>100</v>
      </c>
      <c r="J10" s="12"/>
      <c r="K10" s="141" t="s">
        <v>101</v>
      </c>
      <c r="M10" s="141" t="s">
        <v>6</v>
      </c>
      <c r="N10" s="12"/>
      <c r="O10" s="141" t="s">
        <v>7</v>
      </c>
      <c r="Q10" s="143" t="s">
        <v>11</v>
      </c>
    </row>
    <row r="11" spans="3:17" s="6" customFormat="1" ht="39.75" customHeight="1" x14ac:dyDescent="0.25">
      <c r="C11" s="139"/>
      <c r="D11" s="11"/>
      <c r="E11" s="142" t="s">
        <v>6</v>
      </c>
      <c r="F11" s="11"/>
      <c r="G11" s="142" t="s">
        <v>7</v>
      </c>
      <c r="I11" s="142"/>
      <c r="J11" s="11"/>
      <c r="K11" s="142"/>
      <c r="M11" s="142" t="s">
        <v>6</v>
      </c>
      <c r="N11" s="11"/>
      <c r="O11" s="142" t="s">
        <v>7</v>
      </c>
      <c r="Q11" s="144" t="s">
        <v>11</v>
      </c>
    </row>
    <row r="12" spans="3:17" x14ac:dyDescent="0.55000000000000004">
      <c r="C12" s="41" t="s">
        <v>95</v>
      </c>
      <c r="E12" s="3">
        <f>'اوراق مشارکت'!R25</f>
        <v>215662343266</v>
      </c>
      <c r="G12" s="3">
        <f>'اوراق مشارکت'!T25</f>
        <v>216887469834</v>
      </c>
      <c r="I12" s="3">
        <f>'اوراق مشارکت'!X25</f>
        <v>0</v>
      </c>
      <c r="K12" s="3">
        <f>'اوراق مشارکت'!AB25</f>
        <v>103203049923</v>
      </c>
      <c r="M12" s="3">
        <f>'اوراق مشارکت'!AH25</f>
        <v>109955242685</v>
      </c>
      <c r="O12" s="3">
        <f>'اوراق مشارکت'!AJ25</f>
        <v>113811511802</v>
      </c>
      <c r="Q12" s="8">
        <f>O12/$O$17</f>
        <v>0.42271382620459536</v>
      </c>
    </row>
    <row r="13" spans="3:17" x14ac:dyDescent="0.55000000000000004">
      <c r="C13" s="2" t="s">
        <v>169</v>
      </c>
      <c r="E13" s="3">
        <f>سپرده!L30</f>
        <v>149974040259</v>
      </c>
      <c r="G13" s="3">
        <f>E13</f>
        <v>149974040259</v>
      </c>
      <c r="I13" s="3">
        <f>سپرده!N30</f>
        <v>215542402694</v>
      </c>
      <c r="K13" s="3">
        <f>سپرده!P30</f>
        <v>257004775918</v>
      </c>
      <c r="M13" s="3">
        <f>سپرده!R30</f>
        <v>108511667035</v>
      </c>
      <c r="O13" s="3">
        <f>سپرده!R30</f>
        <v>108511667035</v>
      </c>
      <c r="Q13" s="8">
        <f>O13/$O$17</f>
        <v>0.40302937052627619</v>
      </c>
    </row>
    <row r="14" spans="3:17" x14ac:dyDescent="0.55000000000000004">
      <c r="C14" s="2" t="s">
        <v>93</v>
      </c>
      <c r="E14" s="3">
        <f>سهام!G30</f>
        <v>72586404392</v>
      </c>
      <c r="G14" s="3">
        <f>سهام!I30</f>
        <v>59272595862.3423</v>
      </c>
      <c r="I14" s="3">
        <f>سهام!M30</f>
        <v>19060064967</v>
      </c>
      <c r="K14" s="3">
        <f>سهام!Q30</f>
        <v>30802383585</v>
      </c>
      <c r="M14" s="3">
        <f>سهام!W30</f>
        <v>55323328151</v>
      </c>
      <c r="O14" s="3">
        <f>سهام!Y30</f>
        <v>46916918710.494743</v>
      </c>
      <c r="Q14" s="8">
        <f>O14/$O$17</f>
        <v>0.17425680326912843</v>
      </c>
    </row>
    <row r="15" spans="3:17" x14ac:dyDescent="0.55000000000000004">
      <c r="C15" s="2" t="s">
        <v>98</v>
      </c>
      <c r="E15" s="3">
        <f>'گواهی سپرده'!N15</f>
        <v>0</v>
      </c>
      <c r="G15" s="3">
        <f>'گواهی سپرده'!P15</f>
        <v>0</v>
      </c>
      <c r="I15" s="3">
        <f>'گواهی سپرده'!T15</f>
        <v>0</v>
      </c>
      <c r="K15" s="3">
        <f>'گواهی سپرده'!X15</f>
        <v>0</v>
      </c>
      <c r="M15" s="3">
        <f>'گواهی سپرده'!AB15</f>
        <v>0</v>
      </c>
      <c r="O15" s="3">
        <f>'گواهی سپرده'!AD15</f>
        <v>0</v>
      </c>
      <c r="Q15" s="8">
        <f>O15/$O$17</f>
        <v>0</v>
      </c>
    </row>
    <row r="16" spans="3:17" x14ac:dyDescent="0.55000000000000004">
      <c r="C16" s="2" t="s">
        <v>94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0</v>
      </c>
      <c r="Q16" s="8">
        <f>O16/$O$17</f>
        <v>0</v>
      </c>
    </row>
    <row r="17" spans="3:17" ht="21.75" thickBot="1" x14ac:dyDescent="0.6">
      <c r="C17" s="2" t="s">
        <v>90</v>
      </c>
      <c r="D17" s="3">
        <f t="shared" ref="D17" si="0">SUM(D12:D16)</f>
        <v>0</v>
      </c>
      <c r="E17" s="10">
        <f t="shared" ref="E17:P17" si="1">SUM(E12:E16)</f>
        <v>438222787917</v>
      </c>
      <c r="F17" s="3">
        <f t="shared" si="1"/>
        <v>0</v>
      </c>
      <c r="G17" s="10">
        <f>SUM(G12:G16)</f>
        <v>426134105955.34229</v>
      </c>
      <c r="H17" s="3">
        <f t="shared" si="1"/>
        <v>0</v>
      </c>
      <c r="I17" s="10">
        <f t="shared" si="1"/>
        <v>234602467661</v>
      </c>
      <c r="J17" s="3">
        <f t="shared" si="1"/>
        <v>0</v>
      </c>
      <c r="K17" s="10">
        <f t="shared" si="1"/>
        <v>391010209426</v>
      </c>
      <c r="L17" s="3">
        <f t="shared" si="1"/>
        <v>0</v>
      </c>
      <c r="M17" s="10">
        <f t="shared" si="1"/>
        <v>273790237871</v>
      </c>
      <c r="N17" s="3">
        <f t="shared" si="1"/>
        <v>0</v>
      </c>
      <c r="O17" s="10">
        <f>SUM(O12:O16)</f>
        <v>269240097547.49475</v>
      </c>
      <c r="P17" s="3">
        <f t="shared" si="1"/>
        <v>0</v>
      </c>
      <c r="Q17" s="33">
        <f t="shared" ref="Q17" si="2">O17/$O$17</f>
        <v>1</v>
      </c>
    </row>
    <row r="18" spans="3:17" ht="21.75" thickTop="1" x14ac:dyDescent="0.55000000000000004">
      <c r="Q18" s="8"/>
    </row>
    <row r="21" spans="3:17" ht="30" x14ac:dyDescent="0.75">
      <c r="I21" s="55">
        <v>1</v>
      </c>
    </row>
  </sheetData>
  <sortState xmlns:xlrd2="http://schemas.microsoft.com/office/spreadsheetml/2017/richdata2" ref="E12:Q16">
    <sortCondition descending="1" ref="O12:O16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32"/>
  <sheetViews>
    <sheetView rightToLeft="1" view="pageBreakPreview" topLeftCell="A6" zoomScale="60" zoomScaleNormal="50" workbookViewId="0">
      <selection activeCell="AA30" sqref="AA30"/>
    </sheetView>
  </sheetViews>
  <sheetFormatPr defaultRowHeight="33" x14ac:dyDescent="0.8"/>
  <cols>
    <col min="1" max="1" width="2.5703125" style="57" customWidth="1"/>
    <col min="2" max="2" width="1.28515625" style="57" customWidth="1"/>
    <col min="3" max="3" width="49.42578125" style="57" bestFit="1" customWidth="1"/>
    <col min="4" max="4" width="1" style="57" customWidth="1"/>
    <col min="5" max="5" width="17" style="57" bestFit="1" customWidth="1"/>
    <col min="6" max="6" width="3.5703125" style="57" bestFit="1" customWidth="1"/>
    <col min="7" max="7" width="26.140625" style="57" bestFit="1" customWidth="1"/>
    <col min="8" max="8" width="3.5703125" style="57" bestFit="1" customWidth="1"/>
    <col min="9" max="9" width="29" style="57" bestFit="1" customWidth="1"/>
    <col min="10" max="10" width="3.5703125" style="57" bestFit="1" customWidth="1"/>
    <col min="11" max="11" width="17" style="57" bestFit="1" customWidth="1"/>
    <col min="12" max="12" width="3.5703125" style="57" bestFit="1" customWidth="1"/>
    <col min="13" max="13" width="26.140625" style="57" bestFit="1" customWidth="1"/>
    <col min="14" max="14" width="3.5703125" style="57" bestFit="1" customWidth="1"/>
    <col min="15" max="15" width="19" style="57" bestFit="1" customWidth="1"/>
    <col min="16" max="16" width="3.5703125" style="57" bestFit="1" customWidth="1"/>
    <col min="17" max="17" width="26.140625" style="57" bestFit="1" customWidth="1"/>
    <col min="18" max="18" width="3.5703125" style="57" bestFit="1" customWidth="1"/>
    <col min="19" max="19" width="17" style="57" bestFit="1" customWidth="1"/>
    <col min="20" max="20" width="3.5703125" style="57" bestFit="1" customWidth="1"/>
    <col min="21" max="21" width="16.28515625" style="57" bestFit="1" customWidth="1"/>
    <col min="22" max="22" width="3.5703125" style="57" bestFit="1" customWidth="1"/>
    <col min="23" max="23" width="26.140625" style="57" bestFit="1" customWidth="1"/>
    <col min="24" max="24" width="3.5703125" style="57" bestFit="1" customWidth="1"/>
    <col min="25" max="25" width="29" style="57" bestFit="1" customWidth="1"/>
    <col min="26" max="26" width="3.5703125" style="57" bestFit="1" customWidth="1"/>
    <col min="27" max="27" width="24.85546875" style="83" customWidth="1"/>
    <col min="28" max="28" width="1" style="57" customWidth="1"/>
    <col min="29" max="29" width="9.140625" style="57" customWidth="1"/>
    <col min="30" max="16384" width="9.140625" style="57"/>
  </cols>
  <sheetData>
    <row r="2" spans="3:27" ht="46.5" x14ac:dyDescent="0.8">
      <c r="C2" s="150" t="s">
        <v>137</v>
      </c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</row>
    <row r="3" spans="3:27" ht="46.5" x14ac:dyDescent="0.8">
      <c r="C3" s="150" t="s">
        <v>0</v>
      </c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</row>
    <row r="4" spans="3:27" ht="46.5" x14ac:dyDescent="0.8">
      <c r="C4" s="150" t="s">
        <v>239</v>
      </c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</row>
    <row r="5" spans="3:27" ht="147" customHeight="1" x14ac:dyDescent="0.8">
      <c r="C5" s="74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</row>
    <row r="6" spans="3:27" ht="39" x14ac:dyDescent="0.8">
      <c r="C6" s="149" t="s">
        <v>92</v>
      </c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</row>
    <row r="8" spans="3:27" s="76" customFormat="1" ht="34.5" customHeight="1" x14ac:dyDescent="0.25">
      <c r="C8" s="145" t="s">
        <v>1</v>
      </c>
      <c r="E8" s="148" t="s">
        <v>237</v>
      </c>
      <c r="F8" s="148" t="s">
        <v>2</v>
      </c>
      <c r="G8" s="148" t="s">
        <v>2</v>
      </c>
      <c r="H8" s="148" t="s">
        <v>2</v>
      </c>
      <c r="I8" s="148" t="s">
        <v>2</v>
      </c>
      <c r="J8" s="151"/>
      <c r="K8" s="148" t="s">
        <v>3</v>
      </c>
      <c r="L8" s="148" t="s">
        <v>3</v>
      </c>
      <c r="M8" s="148" t="s">
        <v>3</v>
      </c>
      <c r="N8" s="148" t="s">
        <v>3</v>
      </c>
      <c r="O8" s="148" t="s">
        <v>3</v>
      </c>
      <c r="P8" s="148" t="s">
        <v>3</v>
      </c>
      <c r="Q8" s="148" t="s">
        <v>3</v>
      </c>
      <c r="R8" s="151"/>
      <c r="S8" s="148" t="s">
        <v>240</v>
      </c>
      <c r="T8" s="148" t="s">
        <v>4</v>
      </c>
      <c r="U8" s="148" t="s">
        <v>4</v>
      </c>
      <c r="V8" s="148" t="s">
        <v>4</v>
      </c>
      <c r="W8" s="148" t="s">
        <v>4</v>
      </c>
      <c r="X8" s="148" t="s">
        <v>4</v>
      </c>
      <c r="Y8" s="148" t="s">
        <v>4</v>
      </c>
      <c r="Z8" s="148" t="s">
        <v>4</v>
      </c>
      <c r="AA8" s="148" t="s">
        <v>4</v>
      </c>
    </row>
    <row r="9" spans="3:27" s="76" customFormat="1" ht="44.25" customHeight="1" x14ac:dyDescent="0.25">
      <c r="C9" s="145" t="s">
        <v>1</v>
      </c>
      <c r="D9" s="151"/>
      <c r="E9" s="146" t="s">
        <v>5</v>
      </c>
      <c r="F9" s="152"/>
      <c r="G9" s="146" t="s">
        <v>6</v>
      </c>
      <c r="H9" s="77"/>
      <c r="I9" s="146" t="s">
        <v>7</v>
      </c>
      <c r="J9" s="151"/>
      <c r="K9" s="146" t="s">
        <v>8</v>
      </c>
      <c r="L9" s="146" t="s">
        <v>8</v>
      </c>
      <c r="M9" s="146" t="s">
        <v>8</v>
      </c>
      <c r="N9" s="77"/>
      <c r="O9" s="146" t="s">
        <v>9</v>
      </c>
      <c r="P9" s="146" t="s">
        <v>9</v>
      </c>
      <c r="Q9" s="146" t="s">
        <v>9</v>
      </c>
      <c r="R9" s="151"/>
      <c r="S9" s="146" t="s">
        <v>5</v>
      </c>
      <c r="T9" s="152"/>
      <c r="U9" s="146" t="s">
        <v>10</v>
      </c>
      <c r="V9" s="152"/>
      <c r="W9" s="146" t="s">
        <v>6</v>
      </c>
      <c r="X9" s="152"/>
      <c r="Y9" s="146" t="s">
        <v>7</v>
      </c>
      <c r="Z9" s="151"/>
      <c r="AA9" s="146" t="s">
        <v>11</v>
      </c>
    </row>
    <row r="10" spans="3:27" s="76" customFormat="1" ht="54" customHeight="1" x14ac:dyDescent="0.25">
      <c r="C10" s="145" t="s">
        <v>1</v>
      </c>
      <c r="D10" s="151"/>
      <c r="E10" s="147" t="s">
        <v>5</v>
      </c>
      <c r="F10" s="153"/>
      <c r="G10" s="147" t="s">
        <v>6</v>
      </c>
      <c r="H10" s="78"/>
      <c r="I10" s="147" t="s">
        <v>7</v>
      </c>
      <c r="J10" s="151"/>
      <c r="K10" s="147" t="s">
        <v>5</v>
      </c>
      <c r="L10" s="78"/>
      <c r="M10" s="147" t="s">
        <v>6</v>
      </c>
      <c r="N10" s="78"/>
      <c r="O10" s="147" t="s">
        <v>5</v>
      </c>
      <c r="P10" s="78"/>
      <c r="Q10" s="147" t="s">
        <v>12</v>
      </c>
      <c r="R10" s="151"/>
      <c r="S10" s="147" t="s">
        <v>5</v>
      </c>
      <c r="T10" s="153"/>
      <c r="U10" s="147" t="s">
        <v>10</v>
      </c>
      <c r="V10" s="153"/>
      <c r="W10" s="147" t="s">
        <v>6</v>
      </c>
      <c r="X10" s="153"/>
      <c r="Y10" s="147" t="s">
        <v>7</v>
      </c>
      <c r="Z10" s="151"/>
      <c r="AA10" s="147" t="s">
        <v>11</v>
      </c>
    </row>
    <row r="11" spans="3:27" x14ac:dyDescent="0.8">
      <c r="C11" s="79" t="s">
        <v>175</v>
      </c>
      <c r="E11" s="80">
        <v>1083000</v>
      </c>
      <c r="G11" s="80">
        <v>10191212384</v>
      </c>
      <c r="I11" s="80">
        <v>8106467809.5</v>
      </c>
      <c r="K11" s="80">
        <v>0</v>
      </c>
      <c r="M11" s="80">
        <v>0</v>
      </c>
      <c r="O11" s="80">
        <v>0</v>
      </c>
      <c r="Q11" s="80">
        <v>0</v>
      </c>
      <c r="S11" s="80">
        <v>1083000</v>
      </c>
      <c r="U11" s="80">
        <v>8630</v>
      </c>
      <c r="W11" s="80">
        <v>10191212384</v>
      </c>
      <c r="Y11" s="80">
        <v>9290679574.5</v>
      </c>
      <c r="AA11" s="81">
        <f>Y11/'سرمایه گذاری ها'!$O$17</f>
        <v>3.4507042818394076E-2</v>
      </c>
    </row>
    <row r="12" spans="3:27" x14ac:dyDescent="0.8">
      <c r="C12" s="57" t="s">
        <v>243</v>
      </c>
      <c r="E12" s="80">
        <v>0</v>
      </c>
      <c r="G12" s="80">
        <v>0</v>
      </c>
      <c r="I12" s="80">
        <v>0</v>
      </c>
      <c r="K12" s="80">
        <v>400000</v>
      </c>
      <c r="M12" s="80">
        <v>9843926660</v>
      </c>
      <c r="O12" s="80">
        <v>0</v>
      </c>
      <c r="Q12" s="80">
        <v>0</v>
      </c>
      <c r="S12" s="80">
        <v>400000</v>
      </c>
      <c r="U12" s="80">
        <v>23060</v>
      </c>
      <c r="W12" s="80">
        <v>9843926660</v>
      </c>
      <c r="Y12" s="80">
        <v>9169117200</v>
      </c>
      <c r="AA12" s="81">
        <f>Y12/'سرمایه گذاری ها'!$O$17</f>
        <v>3.4055541071041771E-2</v>
      </c>
    </row>
    <row r="13" spans="3:27" x14ac:dyDescent="0.8">
      <c r="C13" s="57" t="s">
        <v>195</v>
      </c>
      <c r="E13" s="80">
        <v>106000</v>
      </c>
      <c r="G13" s="80">
        <v>7055541458</v>
      </c>
      <c r="I13" s="80">
        <v>5988137319</v>
      </c>
      <c r="K13" s="80">
        <v>0</v>
      </c>
      <c r="M13" s="80">
        <v>0</v>
      </c>
      <c r="O13" s="80">
        <v>0</v>
      </c>
      <c r="Q13" s="80">
        <v>0</v>
      </c>
      <c r="S13" s="80">
        <v>106000</v>
      </c>
      <c r="U13" s="80">
        <v>58820</v>
      </c>
      <c r="W13" s="80">
        <v>7055541458</v>
      </c>
      <c r="Y13" s="80">
        <v>6197822226</v>
      </c>
      <c r="AA13" s="81">
        <f>Y13/'سرمایه گذاری ها'!$O$17</f>
        <v>2.3019684966897196E-2</v>
      </c>
    </row>
    <row r="14" spans="3:27" x14ac:dyDescent="0.8">
      <c r="C14" s="57" t="s">
        <v>18</v>
      </c>
      <c r="E14" s="80">
        <v>235700</v>
      </c>
      <c r="G14" s="80">
        <v>9720153907</v>
      </c>
      <c r="I14" s="80">
        <v>5049112956.75</v>
      </c>
      <c r="K14" s="80">
        <v>0</v>
      </c>
      <c r="M14" s="80">
        <v>0</v>
      </c>
      <c r="O14" s="80">
        <v>0</v>
      </c>
      <c r="Q14" s="80">
        <v>0</v>
      </c>
      <c r="S14" s="80">
        <v>235700</v>
      </c>
      <c r="U14" s="80">
        <v>24800</v>
      </c>
      <c r="W14" s="80">
        <v>9720153907</v>
      </c>
      <c r="Y14" s="80">
        <v>5810580108</v>
      </c>
      <c r="AA14" s="81">
        <f>Y14/'سرمایه گذاری ها'!$O$17</f>
        <v>2.158140693354561E-2</v>
      </c>
    </row>
    <row r="15" spans="3:27" x14ac:dyDescent="0.8">
      <c r="C15" s="57" t="s">
        <v>242</v>
      </c>
      <c r="E15" s="80">
        <v>0</v>
      </c>
      <c r="G15" s="80">
        <v>0</v>
      </c>
      <c r="I15" s="80">
        <v>0</v>
      </c>
      <c r="K15" s="80">
        <v>520000</v>
      </c>
      <c r="M15" s="80">
        <v>4979116299</v>
      </c>
      <c r="O15" s="80">
        <v>0</v>
      </c>
      <c r="Q15" s="80">
        <v>0</v>
      </c>
      <c r="S15" s="80">
        <v>520000</v>
      </c>
      <c r="U15" s="80">
        <v>9060</v>
      </c>
      <c r="W15" s="80">
        <v>4979116299</v>
      </c>
      <c r="Y15" s="80">
        <v>4683168360</v>
      </c>
      <c r="AA15" s="81">
        <f>Y15/'سرمایه گذاری ها'!$O$17</f>
        <v>1.7394022668461837E-2</v>
      </c>
    </row>
    <row r="16" spans="3:27" x14ac:dyDescent="0.8">
      <c r="C16" s="57" t="s">
        <v>241</v>
      </c>
      <c r="E16" s="80">
        <v>0</v>
      </c>
      <c r="G16" s="80">
        <v>0</v>
      </c>
      <c r="I16" s="80">
        <v>0</v>
      </c>
      <c r="K16" s="80">
        <v>181950</v>
      </c>
      <c r="M16" s="80">
        <v>4237022008</v>
      </c>
      <c r="O16" s="80">
        <v>0</v>
      </c>
      <c r="Q16" s="80">
        <v>0</v>
      </c>
      <c r="S16" s="80">
        <v>181950</v>
      </c>
      <c r="U16" s="80">
        <v>22550</v>
      </c>
      <c r="W16" s="80">
        <v>4237022008</v>
      </c>
      <c r="Y16" s="80">
        <v>4078559813.625</v>
      </c>
      <c r="AA16" s="81">
        <f>Y16/'سرمایه گذاری ها'!$O$17</f>
        <v>1.5148411587934186E-2</v>
      </c>
    </row>
    <row r="17" spans="3:27" x14ac:dyDescent="0.8">
      <c r="C17" s="57" t="s">
        <v>191</v>
      </c>
      <c r="E17" s="80">
        <v>146000</v>
      </c>
      <c r="G17" s="80">
        <v>4964039034</v>
      </c>
      <c r="I17" s="80">
        <v>3679078455</v>
      </c>
      <c r="K17" s="80">
        <v>502889</v>
      </c>
      <c r="M17" s="80">
        <v>0</v>
      </c>
      <c r="O17" s="80">
        <v>0</v>
      </c>
      <c r="Q17" s="80">
        <v>0</v>
      </c>
      <c r="S17" s="80">
        <v>648889</v>
      </c>
      <c r="U17" s="80">
        <v>5929</v>
      </c>
      <c r="W17" s="80">
        <v>4964039034</v>
      </c>
      <c r="Y17" s="80">
        <v>3824371666.8580499</v>
      </c>
      <c r="AA17" s="81">
        <f>Y17/'سرمایه گذاری ها'!$O$17</f>
        <v>1.4204316896681481E-2</v>
      </c>
    </row>
    <row r="18" spans="3:27" x14ac:dyDescent="0.8">
      <c r="C18" s="57" t="s">
        <v>190</v>
      </c>
      <c r="E18" s="80">
        <v>108000</v>
      </c>
      <c r="G18" s="80">
        <v>5936672744</v>
      </c>
      <c r="I18" s="80">
        <v>4895497440</v>
      </c>
      <c r="K18" s="80">
        <v>0</v>
      </c>
      <c r="M18" s="80">
        <v>0</v>
      </c>
      <c r="O18" s="80">
        <v>-71566</v>
      </c>
      <c r="Q18" s="80">
        <v>3192063912</v>
      </c>
      <c r="S18" s="80">
        <v>36434</v>
      </c>
      <c r="U18" s="80">
        <v>49500</v>
      </c>
      <c r="W18" s="80">
        <v>2002747543</v>
      </c>
      <c r="Y18" s="80">
        <v>1792752276.1500001</v>
      </c>
      <c r="AA18" s="81">
        <f>Y18/'سرمایه گذاری ها'!$O$17</f>
        <v>6.6585634624268895E-3</v>
      </c>
    </row>
    <row r="19" spans="3:27" x14ac:dyDescent="0.8">
      <c r="C19" s="57" t="s">
        <v>193</v>
      </c>
      <c r="E19" s="80">
        <v>53804</v>
      </c>
      <c r="G19" s="80">
        <v>993552784</v>
      </c>
      <c r="I19" s="80">
        <v>771772189.26600003</v>
      </c>
      <c r="K19" s="80">
        <v>0</v>
      </c>
      <c r="M19" s="80">
        <v>0</v>
      </c>
      <c r="O19" s="80">
        <v>0</v>
      </c>
      <c r="Q19" s="80">
        <v>0</v>
      </c>
      <c r="S19" s="80">
        <v>53804</v>
      </c>
      <c r="U19" s="80">
        <v>14130</v>
      </c>
      <c r="W19" s="80">
        <v>993552784</v>
      </c>
      <c r="Y19" s="80">
        <v>755727029.40600002</v>
      </c>
      <c r="AA19" s="81">
        <f>Y19/'سرمایه گذاری ها'!$O$17</f>
        <v>2.8068888560430251E-3</v>
      </c>
    </row>
    <row r="20" spans="3:27" x14ac:dyDescent="0.8">
      <c r="C20" s="57" t="s">
        <v>192</v>
      </c>
      <c r="E20" s="80">
        <v>333000</v>
      </c>
      <c r="G20" s="80">
        <v>5999285492</v>
      </c>
      <c r="I20" s="80">
        <v>5935164394.5</v>
      </c>
      <c r="K20" s="80">
        <v>0</v>
      </c>
      <c r="M20" s="80">
        <v>0</v>
      </c>
      <c r="O20" s="80">
        <v>-297843</v>
      </c>
      <c r="Q20" s="80">
        <v>5062051459</v>
      </c>
      <c r="S20" s="80">
        <v>35157</v>
      </c>
      <c r="U20" s="80">
        <v>19840</v>
      </c>
      <c r="W20" s="80">
        <v>633384023</v>
      </c>
      <c r="Y20" s="80">
        <v>693364666.46399999</v>
      </c>
      <c r="AA20" s="81">
        <f>Y20/'سرمایه گذاری ها'!$O$17</f>
        <v>2.5752652475610118E-3</v>
      </c>
    </row>
    <row r="21" spans="3:27" x14ac:dyDescent="0.8">
      <c r="C21" s="57" t="s">
        <v>225</v>
      </c>
      <c r="E21" s="80">
        <v>60981</v>
      </c>
      <c r="G21" s="80">
        <v>697622640</v>
      </c>
      <c r="I21" s="80">
        <v>514042022.66399997</v>
      </c>
      <c r="K21" s="80">
        <v>0</v>
      </c>
      <c r="M21" s="80">
        <v>0</v>
      </c>
      <c r="O21" s="80">
        <v>0</v>
      </c>
      <c r="Q21" s="80">
        <v>0</v>
      </c>
      <c r="S21" s="80">
        <v>60981</v>
      </c>
      <c r="U21" s="80">
        <v>10150</v>
      </c>
      <c r="W21" s="80">
        <v>697622640</v>
      </c>
      <c r="Y21" s="80">
        <v>615274354.95749998</v>
      </c>
      <c r="AA21" s="81">
        <f>Y21/'سرمایه گذاری ها'!$O$17</f>
        <v>2.2852255684128317E-3</v>
      </c>
    </row>
    <row r="22" spans="3:27" x14ac:dyDescent="0.8">
      <c r="C22" s="57" t="s">
        <v>13</v>
      </c>
      <c r="E22" s="80">
        <v>933</v>
      </c>
      <c r="G22" s="80">
        <v>3646028</v>
      </c>
      <c r="I22" s="80">
        <v>3992666.4382500001</v>
      </c>
      <c r="K22" s="80">
        <v>0</v>
      </c>
      <c r="M22" s="80">
        <v>0</v>
      </c>
      <c r="O22" s="80">
        <v>0</v>
      </c>
      <c r="Q22" s="80">
        <v>0</v>
      </c>
      <c r="S22" s="80">
        <v>933</v>
      </c>
      <c r="U22" s="80">
        <v>4282</v>
      </c>
      <c r="W22" s="80">
        <v>3646028</v>
      </c>
      <c r="Y22" s="80">
        <v>3971335.1192999999</v>
      </c>
      <c r="AA22" s="81">
        <f>Y22/'سرمایه گذاری ها'!$O$17</f>
        <v>1.4750162236141089E-5</v>
      </c>
    </row>
    <row r="23" spans="3:27" x14ac:dyDescent="0.8">
      <c r="C23" s="57" t="s">
        <v>194</v>
      </c>
      <c r="E23" s="80">
        <v>469</v>
      </c>
      <c r="G23" s="80">
        <v>1363383</v>
      </c>
      <c r="I23" s="80">
        <v>1540822.2322499999</v>
      </c>
      <c r="K23" s="80">
        <v>0</v>
      </c>
      <c r="M23" s="80">
        <v>0</v>
      </c>
      <c r="O23" s="80">
        <v>0</v>
      </c>
      <c r="Q23" s="80">
        <v>0</v>
      </c>
      <c r="S23" s="80">
        <v>469</v>
      </c>
      <c r="U23" s="80">
        <v>3282</v>
      </c>
      <c r="W23" s="80">
        <v>1363383</v>
      </c>
      <c r="Y23" s="80">
        <v>1530099.4149</v>
      </c>
      <c r="AA23" s="81">
        <f>Y23/'سرمایه گذاری ها'!$O$17</f>
        <v>5.6830294924034709E-6</v>
      </c>
    </row>
    <row r="24" spans="3:27" x14ac:dyDescent="0.8">
      <c r="C24" s="57" t="s">
        <v>209</v>
      </c>
      <c r="E24" s="80">
        <v>177220</v>
      </c>
      <c r="G24" s="80">
        <v>2393621625</v>
      </c>
      <c r="I24" s="80">
        <v>2644244770.4099998</v>
      </c>
      <c r="K24" s="80">
        <v>0</v>
      </c>
      <c r="M24" s="80">
        <v>0</v>
      </c>
      <c r="O24" s="80">
        <v>-177220</v>
      </c>
      <c r="Q24" s="80">
        <v>2367050080</v>
      </c>
      <c r="S24" s="80">
        <v>0</v>
      </c>
      <c r="U24" s="80">
        <v>0</v>
      </c>
      <c r="W24" s="80">
        <v>0</v>
      </c>
      <c r="Y24" s="80">
        <v>0</v>
      </c>
      <c r="AA24" s="81">
        <f>Y24/'سرمایه گذاری ها'!$O$17</f>
        <v>0</v>
      </c>
    </row>
    <row r="25" spans="3:27" x14ac:dyDescent="0.8">
      <c r="C25" s="57" t="s">
        <v>14</v>
      </c>
      <c r="E25" s="80">
        <v>248500</v>
      </c>
      <c r="G25" s="80">
        <v>3091525402</v>
      </c>
      <c r="I25" s="80">
        <v>2401048251</v>
      </c>
      <c r="K25" s="80">
        <v>0</v>
      </c>
      <c r="M25" s="80">
        <v>0</v>
      </c>
      <c r="O25" s="80">
        <v>-248500</v>
      </c>
      <c r="Q25" s="80">
        <v>2324471612</v>
      </c>
      <c r="S25" s="80">
        <v>0</v>
      </c>
      <c r="U25" s="80">
        <v>0</v>
      </c>
      <c r="W25" s="80">
        <v>0</v>
      </c>
      <c r="Y25" s="80">
        <v>0</v>
      </c>
      <c r="AA25" s="81">
        <f>Y25/'سرمایه گذاری ها'!$O$17</f>
        <v>0</v>
      </c>
    </row>
    <row r="26" spans="3:27" x14ac:dyDescent="0.8">
      <c r="C26" s="57" t="s">
        <v>16</v>
      </c>
      <c r="E26" s="80">
        <v>200000</v>
      </c>
      <c r="G26" s="80">
        <v>2592196386</v>
      </c>
      <c r="I26" s="80">
        <v>3501044100</v>
      </c>
      <c r="K26" s="80">
        <v>0</v>
      </c>
      <c r="M26" s="80">
        <v>0</v>
      </c>
      <c r="O26" s="80">
        <v>-200000</v>
      </c>
      <c r="Q26" s="80">
        <v>3380702247</v>
      </c>
      <c r="S26" s="80">
        <v>0</v>
      </c>
      <c r="U26" s="80">
        <v>0</v>
      </c>
      <c r="W26" s="80">
        <v>0</v>
      </c>
      <c r="Y26" s="80">
        <v>0</v>
      </c>
      <c r="AA26" s="81">
        <f>Y26/'سرمایه گذاری ها'!$O$17</f>
        <v>0</v>
      </c>
    </row>
    <row r="27" spans="3:27" x14ac:dyDescent="0.8">
      <c r="C27" s="57" t="s">
        <v>17</v>
      </c>
      <c r="E27" s="80">
        <v>1856409</v>
      </c>
      <c r="G27" s="80">
        <v>11904584340</v>
      </c>
      <c r="I27" s="80">
        <v>9012754681.7418003</v>
      </c>
      <c r="K27" s="80">
        <v>0</v>
      </c>
      <c r="M27" s="80">
        <v>0</v>
      </c>
      <c r="O27" s="80">
        <v>-1856409</v>
      </c>
      <c r="Q27" s="80">
        <v>7971969779</v>
      </c>
      <c r="S27" s="80">
        <v>0</v>
      </c>
      <c r="U27" s="80">
        <v>0</v>
      </c>
      <c r="W27" s="80">
        <v>0</v>
      </c>
      <c r="Y27" s="80">
        <v>0</v>
      </c>
      <c r="AA27" s="81">
        <f>Y27/'سرمایه گذاری ها'!$O$17</f>
        <v>0</v>
      </c>
    </row>
    <row r="28" spans="3:27" x14ac:dyDescent="0.8">
      <c r="C28" s="57" t="s">
        <v>189</v>
      </c>
      <c r="E28" s="80">
        <v>327366</v>
      </c>
      <c r="G28" s="80">
        <v>7041386785</v>
      </c>
      <c r="I28" s="80">
        <v>6768697983.8400002</v>
      </c>
      <c r="K28" s="80">
        <v>0</v>
      </c>
      <c r="M28" s="80">
        <v>0</v>
      </c>
      <c r="O28" s="80">
        <v>-327366</v>
      </c>
      <c r="Q28" s="80">
        <v>6504074496</v>
      </c>
      <c r="S28" s="80">
        <v>0</v>
      </c>
      <c r="U28" s="80">
        <v>0</v>
      </c>
      <c r="W28" s="80">
        <v>0</v>
      </c>
      <c r="Y28" s="80">
        <v>0</v>
      </c>
      <c r="AA28" s="81">
        <f>Y28/'سرمایه گذاری ها'!$O$17</f>
        <v>0</v>
      </c>
    </row>
    <row r="29" spans="3:27" x14ac:dyDescent="0.8">
      <c r="E29" s="80"/>
      <c r="G29" s="80"/>
      <c r="I29" s="80"/>
      <c r="K29" s="80"/>
      <c r="M29" s="80"/>
      <c r="O29" s="80"/>
      <c r="Q29" s="80"/>
      <c r="S29" s="80"/>
      <c r="U29" s="80"/>
      <c r="W29" s="80"/>
      <c r="Y29" s="80"/>
      <c r="AA29" s="81"/>
    </row>
    <row r="30" spans="3:27" ht="33.75" thickBot="1" x14ac:dyDescent="0.85">
      <c r="C30" s="57" t="s">
        <v>90</v>
      </c>
      <c r="E30" s="82"/>
      <c r="F30" s="80"/>
      <c r="G30" s="82">
        <f>SUM(G11:G28)</f>
        <v>72586404392</v>
      </c>
      <c r="H30" s="82"/>
      <c r="I30" s="82">
        <f>SUM(I11:I28)</f>
        <v>59272595862.3423</v>
      </c>
      <c r="J30" s="82"/>
      <c r="K30" s="82">
        <f>SUM(K11:K28)</f>
        <v>1604839</v>
      </c>
      <c r="L30" s="82"/>
      <c r="M30" s="82">
        <f>SUM(M11:M28)</f>
        <v>19060064967</v>
      </c>
      <c r="N30" s="82"/>
      <c r="O30" s="82">
        <f>SUM(O11:O28)</f>
        <v>-3178904</v>
      </c>
      <c r="P30" s="82"/>
      <c r="Q30" s="82">
        <f>SUM(Q11:Q28)</f>
        <v>30802383585</v>
      </c>
      <c r="R30" s="82"/>
      <c r="S30" s="82">
        <f>SUM(S11:S28)</f>
        <v>3363317</v>
      </c>
      <c r="T30" s="82"/>
      <c r="U30" s="82">
        <f>SUM(U11:U28)</f>
        <v>254033</v>
      </c>
      <c r="V30" s="82"/>
      <c r="W30" s="82">
        <f>SUM(W11:W28)</f>
        <v>55323328151</v>
      </c>
      <c r="X30" s="82"/>
      <c r="Y30" s="82">
        <f>SUM(Y11:Y28)</f>
        <v>46916918710.494743</v>
      </c>
      <c r="Z30" s="80"/>
      <c r="AA30" s="85">
        <f>SUM(AA11:AA28)</f>
        <v>0.17425680326912843</v>
      </c>
    </row>
    <row r="31" spans="3:27" ht="63.75" customHeight="1" thickTop="1" x14ac:dyDescent="0.8"/>
    <row r="32" spans="3:27" ht="30.75" customHeight="1" x14ac:dyDescent="0.95">
      <c r="O32" s="131">
        <v>2</v>
      </c>
    </row>
  </sheetData>
  <sortState xmlns:xlrd2="http://schemas.microsoft.com/office/spreadsheetml/2017/richdata2" ref="C11:AA28">
    <sortCondition descending="1" ref="Y11:Y28"/>
  </sortState>
  <mergeCells count="30"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2" right="0.2" top="0.25" bottom="0.25" header="0.3" footer="0.3"/>
  <pageSetup paperSize="9"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17"/>
  <sheetViews>
    <sheetView rightToLeft="1" view="pageBreakPreview" zoomScale="60" zoomScaleNormal="100" workbookViewId="0">
      <selection activeCell="H26" sqref="H26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38" t="s">
        <v>137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</row>
    <row r="3" spans="2:28" ht="30" x14ac:dyDescent="0.6">
      <c r="B3" s="138" t="s">
        <v>0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</row>
    <row r="4" spans="2:28" ht="30" x14ac:dyDescent="0.6">
      <c r="B4" s="138" t="s">
        <v>239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</row>
    <row r="5" spans="2:2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 x14ac:dyDescent="0.55000000000000004">
      <c r="B6" s="14" t="s">
        <v>102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 x14ac:dyDescent="0.6">
      <c r="B8" s="20"/>
      <c r="C8" s="15"/>
      <c r="D8" s="154" t="s">
        <v>237</v>
      </c>
      <c r="E8" s="154" t="s">
        <v>2</v>
      </c>
      <c r="F8" s="154" t="s">
        <v>2</v>
      </c>
      <c r="G8" s="154" t="s">
        <v>2</v>
      </c>
      <c r="H8" s="154" t="s">
        <v>2</v>
      </c>
      <c r="I8" s="154" t="s">
        <v>2</v>
      </c>
      <c r="J8" s="154" t="s">
        <v>2</v>
      </c>
      <c r="K8" s="15"/>
      <c r="L8" s="154" t="s">
        <v>240</v>
      </c>
      <c r="M8" s="154" t="s">
        <v>4</v>
      </c>
      <c r="N8" s="154" t="s">
        <v>4</v>
      </c>
      <c r="O8" s="154" t="s">
        <v>4</v>
      </c>
      <c r="P8" s="154" t="s">
        <v>4</v>
      </c>
      <c r="Q8" s="154" t="s">
        <v>4</v>
      </c>
      <c r="R8" s="154" t="s">
        <v>4</v>
      </c>
      <c r="S8" s="15"/>
    </row>
    <row r="9" spans="2:28" ht="30" x14ac:dyDescent="0.6">
      <c r="B9" s="21" t="s">
        <v>1</v>
      </c>
      <c r="C9" s="15"/>
      <c r="D9" s="18" t="s">
        <v>19</v>
      </c>
      <c r="E9" s="19"/>
      <c r="F9" s="18" t="s">
        <v>20</v>
      </c>
      <c r="G9" s="19"/>
      <c r="H9" s="18" t="s">
        <v>21</v>
      </c>
      <c r="I9" s="19"/>
      <c r="J9" s="18" t="s">
        <v>22</v>
      </c>
      <c r="K9" s="15"/>
      <c r="L9" s="18" t="s">
        <v>19</v>
      </c>
      <c r="M9" s="19"/>
      <c r="N9" s="18" t="s">
        <v>20</v>
      </c>
      <c r="O9" s="19"/>
      <c r="P9" s="18" t="s">
        <v>21</v>
      </c>
      <c r="Q9" s="19"/>
      <c r="R9" s="18" t="s">
        <v>22</v>
      </c>
      <c r="S9" s="15"/>
    </row>
    <row r="10" spans="2:28" x14ac:dyDescent="0.6">
      <c r="D10" s="87">
        <v>0</v>
      </c>
      <c r="E10" s="87"/>
      <c r="F10" s="87">
        <v>0</v>
      </c>
      <c r="G10" s="87"/>
      <c r="H10" s="87">
        <v>0</v>
      </c>
      <c r="I10" s="87"/>
      <c r="J10" s="87">
        <v>0</v>
      </c>
      <c r="K10" s="87"/>
      <c r="L10" s="87">
        <v>0</v>
      </c>
      <c r="M10" s="87"/>
      <c r="N10" s="87">
        <v>0</v>
      </c>
      <c r="O10" s="87"/>
      <c r="P10" s="87">
        <v>0</v>
      </c>
      <c r="Q10" s="87"/>
      <c r="R10" s="87">
        <v>0</v>
      </c>
    </row>
    <row r="11" spans="2:28" ht="26.25" customHeight="1" thickBot="1" x14ac:dyDescent="0.65">
      <c r="B11" s="22" t="s">
        <v>90</v>
      </c>
      <c r="D11" s="86">
        <v>0</v>
      </c>
      <c r="E11" s="87"/>
      <c r="F11" s="86">
        <v>0</v>
      </c>
      <c r="G11" s="87"/>
      <c r="H11" s="86">
        <v>0</v>
      </c>
      <c r="I11" s="87"/>
      <c r="J11" s="86">
        <v>0</v>
      </c>
      <c r="K11" s="87"/>
      <c r="L11" s="86">
        <v>0</v>
      </c>
      <c r="M11" s="87"/>
      <c r="N11" s="86">
        <v>0</v>
      </c>
      <c r="O11" s="87"/>
      <c r="P11" s="86">
        <v>0</v>
      </c>
      <c r="Q11" s="87"/>
      <c r="R11" s="86">
        <v>0</v>
      </c>
    </row>
    <row r="12" spans="2:28" ht="21.75" thickTop="1" x14ac:dyDescent="0.6"/>
    <row r="17" spans="10:10" ht="30" x14ac:dyDescent="0.75">
      <c r="J17" s="55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L32"/>
  <sheetViews>
    <sheetView rightToLeft="1" view="pageBreakPreview" zoomScale="60" zoomScaleNormal="90" workbookViewId="0">
      <selection activeCell="AL25" sqref="AL25"/>
    </sheetView>
  </sheetViews>
  <sheetFormatPr defaultRowHeight="21" x14ac:dyDescent="0.6"/>
  <cols>
    <col min="1" max="1" width="4.7109375" style="1" customWidth="1"/>
    <col min="2" max="2" width="33.42578125" style="1" bestFit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9.140625" style="1" bestFit="1" customWidth="1"/>
    <col min="23" max="23" width="1" style="1" customWidth="1"/>
    <col min="24" max="24" width="19.140625" style="1" bestFit="1" customWidth="1"/>
    <col min="25" max="25" width="1" style="1" customWidth="1"/>
    <col min="26" max="26" width="9.140625" style="1" bestFit="1" customWidth="1"/>
    <col min="27" max="27" width="1" style="1" customWidth="1"/>
    <col min="28" max="28" width="17.5703125" style="1" bestFit="1" customWidth="1"/>
    <col min="29" max="29" width="1" style="1" customWidth="1"/>
    <col min="30" max="30" width="9.140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18.4257812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157" t="s">
        <v>137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</row>
    <row r="3" spans="2:38" ht="39" x14ac:dyDescent="0.6">
      <c r="B3" s="157" t="s">
        <v>0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</row>
    <row r="4" spans="2:38" ht="39" x14ac:dyDescent="0.6">
      <c r="B4" s="157" t="s">
        <v>239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</row>
    <row r="5" spans="2:38" ht="39" x14ac:dyDescent="0.6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</row>
    <row r="6" spans="2:38" ht="39" x14ac:dyDescent="0.6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</row>
    <row r="7" spans="2:38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8" s="2" customFormat="1" ht="30" x14ac:dyDescent="0.55000000000000004">
      <c r="B8" s="155" t="s">
        <v>126</v>
      </c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8" ht="30" x14ac:dyDescent="0.6">
      <c r="B10" s="138" t="s">
        <v>23</v>
      </c>
      <c r="C10" s="138" t="s">
        <v>23</v>
      </c>
      <c r="D10" s="138" t="s">
        <v>23</v>
      </c>
      <c r="E10" s="138" t="s">
        <v>23</v>
      </c>
      <c r="F10" s="138" t="s">
        <v>23</v>
      </c>
      <c r="G10" s="138" t="s">
        <v>23</v>
      </c>
      <c r="H10" s="138" t="s">
        <v>23</v>
      </c>
      <c r="I10" s="138" t="s">
        <v>23</v>
      </c>
      <c r="J10" s="138" t="s">
        <v>23</v>
      </c>
      <c r="K10" s="138" t="s">
        <v>23</v>
      </c>
      <c r="L10" s="138" t="s">
        <v>23</v>
      </c>
      <c r="M10" s="138" t="s">
        <v>23</v>
      </c>
      <c r="N10" s="138" t="s">
        <v>23</v>
      </c>
      <c r="P10" s="138" t="s">
        <v>237</v>
      </c>
      <c r="Q10" s="138" t="s">
        <v>2</v>
      </c>
      <c r="R10" s="138" t="s">
        <v>2</v>
      </c>
      <c r="S10" s="138" t="s">
        <v>2</v>
      </c>
      <c r="T10" s="138" t="s">
        <v>2</v>
      </c>
      <c r="V10" s="138" t="s">
        <v>3</v>
      </c>
      <c r="W10" s="138" t="s">
        <v>3</v>
      </c>
      <c r="X10" s="138" t="s">
        <v>3</v>
      </c>
      <c r="Y10" s="138" t="s">
        <v>3</v>
      </c>
      <c r="Z10" s="138" t="s">
        <v>3</v>
      </c>
      <c r="AA10" s="138" t="s">
        <v>3</v>
      </c>
      <c r="AB10" s="138" t="s">
        <v>3</v>
      </c>
      <c r="AD10" s="138" t="s">
        <v>240</v>
      </c>
      <c r="AE10" s="138" t="s">
        <v>4</v>
      </c>
      <c r="AF10" s="138" t="s">
        <v>4</v>
      </c>
      <c r="AG10" s="138" t="s">
        <v>4</v>
      </c>
      <c r="AH10" s="138" t="s">
        <v>4</v>
      </c>
      <c r="AI10" s="138" t="s">
        <v>4</v>
      </c>
      <c r="AJ10" s="138" t="s">
        <v>4</v>
      </c>
      <c r="AK10" s="138" t="s">
        <v>4</v>
      </c>
      <c r="AL10" s="138" t="s">
        <v>4</v>
      </c>
    </row>
    <row r="11" spans="2:38" s="16" customFormat="1" ht="45.75" customHeight="1" x14ac:dyDescent="0.6">
      <c r="B11" s="141" t="s">
        <v>24</v>
      </c>
      <c r="C11" s="23"/>
      <c r="D11" s="141" t="s">
        <v>25</v>
      </c>
      <c r="E11" s="23"/>
      <c r="F11" s="141" t="s">
        <v>26</v>
      </c>
      <c r="G11" s="23"/>
      <c r="H11" s="141" t="s">
        <v>27</v>
      </c>
      <c r="I11" s="23"/>
      <c r="J11" s="141" t="s">
        <v>97</v>
      </c>
      <c r="K11" s="23"/>
      <c r="L11" s="141" t="s">
        <v>29</v>
      </c>
      <c r="M11" s="23"/>
      <c r="N11" s="141" t="s">
        <v>22</v>
      </c>
      <c r="P11" s="141" t="s">
        <v>5</v>
      </c>
      <c r="Q11" s="23"/>
      <c r="R11" s="141" t="s">
        <v>6</v>
      </c>
      <c r="S11" s="23"/>
      <c r="T11" s="141" t="s">
        <v>7</v>
      </c>
      <c r="V11" s="141" t="s">
        <v>8</v>
      </c>
      <c r="W11" s="141" t="s">
        <v>8</v>
      </c>
      <c r="X11" s="141" t="s">
        <v>8</v>
      </c>
      <c r="Z11" s="141" t="s">
        <v>9</v>
      </c>
      <c r="AA11" s="141" t="s">
        <v>9</v>
      </c>
      <c r="AB11" s="141" t="s">
        <v>9</v>
      </c>
      <c r="AD11" s="141" t="s">
        <v>5</v>
      </c>
      <c r="AE11" s="23"/>
      <c r="AF11" s="141" t="s">
        <v>30</v>
      </c>
      <c r="AG11" s="23"/>
      <c r="AH11" s="141" t="s">
        <v>6</v>
      </c>
      <c r="AI11" s="23"/>
      <c r="AJ11" s="141" t="s">
        <v>7</v>
      </c>
      <c r="AK11" s="23"/>
      <c r="AL11" s="141" t="s">
        <v>11</v>
      </c>
    </row>
    <row r="12" spans="2:38" s="16" customFormat="1" ht="45.75" customHeight="1" x14ac:dyDescent="0.6">
      <c r="B12" s="142" t="s">
        <v>24</v>
      </c>
      <c r="C12" s="24"/>
      <c r="D12" s="142" t="s">
        <v>25</v>
      </c>
      <c r="E12" s="24"/>
      <c r="F12" s="142" t="s">
        <v>26</v>
      </c>
      <c r="G12" s="24"/>
      <c r="H12" s="142" t="s">
        <v>27</v>
      </c>
      <c r="I12" s="24"/>
      <c r="J12" s="142" t="s">
        <v>28</v>
      </c>
      <c r="K12" s="24"/>
      <c r="L12" s="142" t="s">
        <v>29</v>
      </c>
      <c r="M12" s="24"/>
      <c r="N12" s="142" t="s">
        <v>22</v>
      </c>
      <c r="P12" s="142" t="s">
        <v>5</v>
      </c>
      <c r="Q12" s="24"/>
      <c r="R12" s="142" t="s">
        <v>6</v>
      </c>
      <c r="S12" s="24"/>
      <c r="T12" s="142" t="s">
        <v>7</v>
      </c>
      <c r="V12" s="142" t="s">
        <v>5</v>
      </c>
      <c r="W12" s="24"/>
      <c r="X12" s="142" t="s">
        <v>6</v>
      </c>
      <c r="Z12" s="142" t="s">
        <v>5</v>
      </c>
      <c r="AA12" s="24"/>
      <c r="AB12" s="142" t="s">
        <v>12</v>
      </c>
      <c r="AD12" s="142" t="s">
        <v>5</v>
      </c>
      <c r="AE12" s="24"/>
      <c r="AF12" s="142" t="s">
        <v>30</v>
      </c>
      <c r="AG12" s="24"/>
      <c r="AH12" s="142" t="s">
        <v>6</v>
      </c>
      <c r="AI12" s="24"/>
      <c r="AJ12" s="142" t="s">
        <v>7</v>
      </c>
      <c r="AK12" s="24"/>
      <c r="AL12" s="142" t="s">
        <v>11</v>
      </c>
    </row>
    <row r="13" spans="2:38" ht="21.75" x14ac:dyDescent="0.6">
      <c r="B13" s="3" t="s">
        <v>196</v>
      </c>
      <c r="C13" s="3"/>
      <c r="D13" s="3" t="s">
        <v>105</v>
      </c>
      <c r="E13" s="3"/>
      <c r="F13" s="3" t="s">
        <v>105</v>
      </c>
      <c r="G13" s="3"/>
      <c r="H13" s="3" t="s">
        <v>197</v>
      </c>
      <c r="I13" s="3"/>
      <c r="J13" s="3" t="s">
        <v>198</v>
      </c>
      <c r="K13" s="3"/>
      <c r="L13" s="3">
        <v>18</v>
      </c>
      <c r="M13" s="3"/>
      <c r="N13" s="3">
        <v>18</v>
      </c>
      <c r="O13" s="3"/>
      <c r="P13" s="3">
        <v>47500</v>
      </c>
      <c r="Q13" s="3"/>
      <c r="R13" s="3">
        <v>45255000000</v>
      </c>
      <c r="S13" s="3"/>
      <c r="T13" s="3">
        <v>45690517092</v>
      </c>
      <c r="U13" s="3"/>
      <c r="V13" s="3">
        <v>0</v>
      </c>
      <c r="W13" s="3"/>
      <c r="X13" s="3">
        <v>0</v>
      </c>
      <c r="Y13" s="3"/>
      <c r="Z13" s="3">
        <v>0</v>
      </c>
      <c r="AA13" s="3"/>
      <c r="AB13" s="3">
        <v>0</v>
      </c>
      <c r="AC13" s="3"/>
      <c r="AD13" s="3">
        <v>47500</v>
      </c>
      <c r="AE13" s="3"/>
      <c r="AF13" s="3">
        <v>987000</v>
      </c>
      <c r="AG13" s="3"/>
      <c r="AH13" s="3">
        <v>45255000000</v>
      </c>
      <c r="AI13" s="3"/>
      <c r="AJ13" s="3">
        <v>46874002546</v>
      </c>
      <c r="AK13" s="2"/>
      <c r="AL13" s="65">
        <f>AJ13/'سرمایه گذاری ها'!$O$17</f>
        <v>0.17409740589523923</v>
      </c>
    </row>
    <row r="14" spans="2:38" ht="21.75" x14ac:dyDescent="0.6">
      <c r="B14" s="3" t="s">
        <v>200</v>
      </c>
      <c r="C14" s="3"/>
      <c r="D14" s="3" t="s">
        <v>105</v>
      </c>
      <c r="E14" s="3"/>
      <c r="F14" s="3" t="s">
        <v>105</v>
      </c>
      <c r="G14" s="3"/>
      <c r="H14" s="3" t="s">
        <v>197</v>
      </c>
      <c r="I14" s="3"/>
      <c r="J14" s="3" t="s">
        <v>201</v>
      </c>
      <c r="K14" s="3"/>
      <c r="L14" s="3">
        <v>18</v>
      </c>
      <c r="M14" s="3"/>
      <c r="N14" s="3">
        <v>18</v>
      </c>
      <c r="O14" s="3"/>
      <c r="P14" s="3">
        <v>30600</v>
      </c>
      <c r="Q14" s="3"/>
      <c r="R14" s="3">
        <v>29964744000</v>
      </c>
      <c r="S14" s="3"/>
      <c r="T14" s="3">
        <v>30238334308</v>
      </c>
      <c r="U14" s="3"/>
      <c r="V14" s="3">
        <v>0</v>
      </c>
      <c r="W14" s="3"/>
      <c r="X14" s="3">
        <v>0</v>
      </c>
      <c r="Y14" s="3"/>
      <c r="Z14" s="3">
        <v>0</v>
      </c>
      <c r="AA14" s="3"/>
      <c r="AB14" s="3">
        <v>0</v>
      </c>
      <c r="AC14" s="3"/>
      <c r="AD14" s="3">
        <v>30600</v>
      </c>
      <c r="AE14" s="3"/>
      <c r="AF14" s="3">
        <v>1000000</v>
      </c>
      <c r="AG14" s="3"/>
      <c r="AH14" s="3">
        <v>29964744000</v>
      </c>
      <c r="AI14" s="3"/>
      <c r="AJ14" s="3">
        <v>30594453750</v>
      </c>
      <c r="AK14" s="2"/>
      <c r="AL14" s="65">
        <f>AJ14/'سرمایه گذاری ها'!$O$17</f>
        <v>0.11363260535367711</v>
      </c>
    </row>
    <row r="15" spans="2:38" ht="21.75" x14ac:dyDescent="0.6">
      <c r="B15" s="3" t="s">
        <v>117</v>
      </c>
      <c r="C15" s="3"/>
      <c r="D15" s="3" t="s">
        <v>105</v>
      </c>
      <c r="E15" s="3"/>
      <c r="F15" s="3" t="s">
        <v>105</v>
      </c>
      <c r="G15" s="3"/>
      <c r="H15" s="3" t="s">
        <v>118</v>
      </c>
      <c r="I15" s="3"/>
      <c r="J15" s="3" t="s">
        <v>119</v>
      </c>
      <c r="K15" s="3"/>
      <c r="L15" s="3">
        <v>18</v>
      </c>
      <c r="M15" s="3"/>
      <c r="N15" s="3">
        <v>18</v>
      </c>
      <c r="O15" s="3"/>
      <c r="P15" s="3">
        <v>98100</v>
      </c>
      <c r="Q15" s="3"/>
      <c r="R15" s="3">
        <v>98144173010</v>
      </c>
      <c r="S15" s="3"/>
      <c r="T15" s="3">
        <v>96120574987</v>
      </c>
      <c r="U15" s="3"/>
      <c r="V15" s="3">
        <v>0</v>
      </c>
      <c r="W15" s="3"/>
      <c r="X15" s="3">
        <v>0</v>
      </c>
      <c r="Y15" s="3"/>
      <c r="Z15" s="3">
        <v>86000</v>
      </c>
      <c r="AA15" s="3"/>
      <c r="AB15" s="3">
        <v>82975022064</v>
      </c>
      <c r="AC15" s="3"/>
      <c r="AD15" s="3">
        <v>12100</v>
      </c>
      <c r="AE15" s="3"/>
      <c r="AF15" s="3">
        <v>1000000</v>
      </c>
      <c r="AG15" s="3"/>
      <c r="AH15" s="3">
        <v>12105448453</v>
      </c>
      <c r="AI15" s="3"/>
      <c r="AJ15" s="3">
        <v>12097806875</v>
      </c>
      <c r="AK15" s="2"/>
      <c r="AL15" s="65">
        <f>AJ15/'سرمایه گذاری ها'!$O$17</f>
        <v>4.4933154404558598E-2</v>
      </c>
    </row>
    <row r="16" spans="2:38" ht="21.75" x14ac:dyDescent="0.6">
      <c r="B16" s="3" t="s">
        <v>108</v>
      </c>
      <c r="C16" s="3"/>
      <c r="D16" s="3" t="s">
        <v>105</v>
      </c>
      <c r="E16" s="3"/>
      <c r="F16" s="3" t="s">
        <v>105</v>
      </c>
      <c r="G16" s="3"/>
      <c r="H16" s="3" t="s">
        <v>69</v>
      </c>
      <c r="I16" s="3"/>
      <c r="J16" s="3" t="s">
        <v>109</v>
      </c>
      <c r="K16" s="3"/>
      <c r="L16" s="3">
        <v>0</v>
      </c>
      <c r="M16" s="3"/>
      <c r="N16" s="3">
        <v>0</v>
      </c>
      <c r="O16" s="3"/>
      <c r="P16" s="3">
        <v>14991</v>
      </c>
      <c r="Q16" s="3"/>
      <c r="R16" s="3">
        <v>9341060288</v>
      </c>
      <c r="S16" s="3"/>
      <c r="T16" s="3">
        <v>10400669256</v>
      </c>
      <c r="U16" s="3"/>
      <c r="V16" s="3">
        <v>0</v>
      </c>
      <c r="W16" s="3"/>
      <c r="X16" s="3">
        <v>0</v>
      </c>
      <c r="Y16" s="3"/>
      <c r="Z16" s="3">
        <v>0</v>
      </c>
      <c r="AA16" s="3"/>
      <c r="AB16" s="3">
        <v>0</v>
      </c>
      <c r="AC16" s="3"/>
      <c r="AD16" s="3">
        <v>14991</v>
      </c>
      <c r="AE16" s="3"/>
      <c r="AF16" s="3">
        <v>693380</v>
      </c>
      <c r="AG16" s="3"/>
      <c r="AH16" s="3">
        <v>9341060288</v>
      </c>
      <c r="AI16" s="3"/>
      <c r="AJ16" s="3">
        <v>10392575584</v>
      </c>
      <c r="AK16" s="2"/>
      <c r="AL16" s="65">
        <f>AJ16/'سرمایه گذاری ها'!$O$17</f>
        <v>3.8599657624053263E-2</v>
      </c>
    </row>
    <row r="17" spans="2:38" ht="21.75" x14ac:dyDescent="0.6">
      <c r="B17" s="3" t="s">
        <v>210</v>
      </c>
      <c r="C17" s="3"/>
      <c r="D17" s="3" t="s">
        <v>105</v>
      </c>
      <c r="E17" s="3"/>
      <c r="F17" s="3" t="s">
        <v>105</v>
      </c>
      <c r="G17" s="3"/>
      <c r="H17" s="3" t="s">
        <v>211</v>
      </c>
      <c r="I17" s="3"/>
      <c r="J17" s="3" t="s">
        <v>212</v>
      </c>
      <c r="K17" s="3"/>
      <c r="L17" s="3">
        <v>17</v>
      </c>
      <c r="M17" s="3"/>
      <c r="N17" s="3">
        <v>17</v>
      </c>
      <c r="O17" s="3"/>
      <c r="P17" s="3">
        <v>7200</v>
      </c>
      <c r="Q17" s="3"/>
      <c r="R17" s="3">
        <v>6772827352</v>
      </c>
      <c r="S17" s="3"/>
      <c r="T17" s="3">
        <v>7090714575</v>
      </c>
      <c r="U17" s="3"/>
      <c r="V17" s="3">
        <v>0</v>
      </c>
      <c r="W17" s="3"/>
      <c r="X17" s="3">
        <v>0</v>
      </c>
      <c r="Y17" s="3"/>
      <c r="Z17" s="3">
        <v>0</v>
      </c>
      <c r="AA17" s="3"/>
      <c r="AB17" s="3">
        <v>0</v>
      </c>
      <c r="AC17" s="3"/>
      <c r="AD17" s="3">
        <v>7200</v>
      </c>
      <c r="AE17" s="3"/>
      <c r="AF17" s="3">
        <v>1000000</v>
      </c>
      <c r="AG17" s="3"/>
      <c r="AH17" s="3">
        <v>6772827352</v>
      </c>
      <c r="AI17" s="3"/>
      <c r="AJ17" s="3">
        <v>7198695000</v>
      </c>
      <c r="AK17" s="2"/>
      <c r="AL17" s="65">
        <f>AJ17/'سرمایه گذاری ها'!$O$17</f>
        <v>2.673708361262991E-2</v>
      </c>
    </row>
    <row r="18" spans="2:38" ht="21.75" x14ac:dyDescent="0.6">
      <c r="B18" s="3" t="s">
        <v>113</v>
      </c>
      <c r="C18" s="3"/>
      <c r="D18" s="3" t="s">
        <v>105</v>
      </c>
      <c r="E18" s="3"/>
      <c r="F18" s="3" t="s">
        <v>105</v>
      </c>
      <c r="G18" s="3"/>
      <c r="H18" s="3" t="s">
        <v>69</v>
      </c>
      <c r="I18" s="3"/>
      <c r="J18" s="3" t="s">
        <v>114</v>
      </c>
      <c r="K18" s="3"/>
      <c r="L18" s="3">
        <v>0</v>
      </c>
      <c r="M18" s="3"/>
      <c r="N18" s="3">
        <v>0</v>
      </c>
      <c r="O18" s="3"/>
      <c r="P18" s="3">
        <v>20210</v>
      </c>
      <c r="Q18" s="3"/>
      <c r="R18" s="3">
        <v>12898300292</v>
      </c>
      <c r="S18" s="3"/>
      <c r="T18" s="3">
        <v>13241414658</v>
      </c>
      <c r="U18" s="3"/>
      <c r="V18" s="3">
        <v>0</v>
      </c>
      <c r="W18" s="3"/>
      <c r="X18" s="3">
        <v>0</v>
      </c>
      <c r="Y18" s="3"/>
      <c r="Z18" s="3">
        <v>10000</v>
      </c>
      <c r="AA18" s="3"/>
      <c r="AB18" s="3">
        <v>6407447445</v>
      </c>
      <c r="AC18" s="3"/>
      <c r="AD18" s="3">
        <v>10210</v>
      </c>
      <c r="AE18" s="3"/>
      <c r="AF18" s="3">
        <v>651830</v>
      </c>
      <c r="AG18" s="3"/>
      <c r="AH18" s="3">
        <v>6516162592</v>
      </c>
      <c r="AI18" s="3"/>
      <c r="AJ18" s="3">
        <v>6653978047</v>
      </c>
      <c r="AK18" s="2"/>
      <c r="AL18" s="65">
        <f>AJ18/'سرمایه گذاری ها'!$O$17</f>
        <v>2.4713919314437251E-2</v>
      </c>
    </row>
    <row r="19" spans="2:38" ht="21.75" x14ac:dyDescent="0.6">
      <c r="B19" s="3" t="s">
        <v>106</v>
      </c>
      <c r="C19" s="3"/>
      <c r="D19" s="3" t="s">
        <v>105</v>
      </c>
      <c r="E19" s="3"/>
      <c r="F19" s="3" t="s">
        <v>105</v>
      </c>
      <c r="G19" s="3"/>
      <c r="H19" s="3" t="s">
        <v>69</v>
      </c>
      <c r="I19" s="3"/>
      <c r="J19" s="3" t="s">
        <v>107</v>
      </c>
      <c r="K19" s="3"/>
      <c r="L19" s="3">
        <v>0</v>
      </c>
      <c r="M19" s="3"/>
      <c r="N19" s="3">
        <v>0</v>
      </c>
      <c r="O19" s="3"/>
      <c r="P19" s="3">
        <v>7</v>
      </c>
      <c r="Q19" s="3"/>
      <c r="R19" s="3">
        <v>4525313</v>
      </c>
      <c r="S19" s="3"/>
      <c r="T19" s="3">
        <v>4508022</v>
      </c>
      <c r="U19" s="3"/>
      <c r="V19" s="3">
        <v>0</v>
      </c>
      <c r="W19" s="3"/>
      <c r="X19" s="3">
        <v>0</v>
      </c>
      <c r="Y19" s="3"/>
      <c r="Z19" s="3">
        <v>7</v>
      </c>
      <c r="AA19" s="3"/>
      <c r="AB19" s="3">
        <v>4474571</v>
      </c>
      <c r="AC19" s="3"/>
      <c r="AD19" s="3">
        <v>0</v>
      </c>
      <c r="AE19" s="3"/>
      <c r="AF19" s="3">
        <v>0</v>
      </c>
      <c r="AG19" s="3"/>
      <c r="AH19" s="3">
        <v>0</v>
      </c>
      <c r="AI19" s="3"/>
      <c r="AJ19" s="3">
        <v>0</v>
      </c>
      <c r="AK19" s="2"/>
      <c r="AL19" s="65">
        <f>AJ19/'سرمایه گذاری ها'!$O$17</f>
        <v>0</v>
      </c>
    </row>
    <row r="20" spans="2:38" ht="21.75" x14ac:dyDescent="0.6">
      <c r="B20" s="3" t="s">
        <v>110</v>
      </c>
      <c r="C20" s="3"/>
      <c r="D20" s="3" t="s">
        <v>105</v>
      </c>
      <c r="E20" s="3"/>
      <c r="F20" s="3" t="s">
        <v>105</v>
      </c>
      <c r="G20" s="3"/>
      <c r="H20" s="3" t="s">
        <v>111</v>
      </c>
      <c r="I20" s="3"/>
      <c r="J20" s="3" t="s">
        <v>112</v>
      </c>
      <c r="K20" s="3"/>
      <c r="L20" s="3">
        <v>0</v>
      </c>
      <c r="M20" s="3"/>
      <c r="N20" s="3">
        <v>0</v>
      </c>
      <c r="O20" s="3"/>
      <c r="P20" s="3">
        <v>7887</v>
      </c>
      <c r="Q20" s="3"/>
      <c r="R20" s="3">
        <v>4990848636</v>
      </c>
      <c r="S20" s="3"/>
      <c r="T20" s="3">
        <v>5360926235</v>
      </c>
      <c r="U20" s="3"/>
      <c r="V20" s="3">
        <v>0</v>
      </c>
      <c r="W20" s="3"/>
      <c r="X20" s="3">
        <v>0</v>
      </c>
      <c r="Y20" s="3"/>
      <c r="Z20" s="3">
        <v>7887</v>
      </c>
      <c r="AA20" s="3"/>
      <c r="AB20" s="3">
        <v>5257859978</v>
      </c>
      <c r="AC20" s="3"/>
      <c r="AD20" s="3">
        <v>0</v>
      </c>
      <c r="AE20" s="3"/>
      <c r="AF20" s="3">
        <v>0</v>
      </c>
      <c r="AG20" s="3"/>
      <c r="AH20" s="3">
        <v>0</v>
      </c>
      <c r="AI20" s="3"/>
      <c r="AJ20" s="3">
        <v>0</v>
      </c>
      <c r="AK20" s="2"/>
      <c r="AL20" s="65">
        <f>AJ20/'سرمایه گذاری ها'!$O$17</f>
        <v>0</v>
      </c>
    </row>
    <row r="21" spans="2:38" ht="21.75" x14ac:dyDescent="0.6">
      <c r="B21" s="3" t="s">
        <v>174</v>
      </c>
      <c r="C21" s="3"/>
      <c r="D21" s="3" t="s">
        <v>105</v>
      </c>
      <c r="E21" s="3"/>
      <c r="F21" s="3" t="s">
        <v>105</v>
      </c>
      <c r="G21" s="3"/>
      <c r="H21" s="3" t="s">
        <v>69</v>
      </c>
      <c r="I21" s="3"/>
      <c r="J21" s="3" t="s">
        <v>172</v>
      </c>
      <c r="K21" s="3"/>
      <c r="L21" s="3">
        <v>0</v>
      </c>
      <c r="M21" s="3"/>
      <c r="N21" s="3">
        <v>0</v>
      </c>
      <c r="O21" s="3"/>
      <c r="P21" s="3">
        <v>9600</v>
      </c>
      <c r="Q21" s="3"/>
      <c r="R21" s="3">
        <v>6167104550</v>
      </c>
      <c r="S21" s="3"/>
      <c r="T21" s="3">
        <v>6389081769</v>
      </c>
      <c r="U21" s="3"/>
      <c r="V21" s="3">
        <v>0</v>
      </c>
      <c r="W21" s="3"/>
      <c r="X21" s="3">
        <v>0</v>
      </c>
      <c r="Y21" s="3"/>
      <c r="Z21" s="3">
        <v>9600</v>
      </c>
      <c r="AA21" s="3"/>
      <c r="AB21" s="3">
        <v>6260273121</v>
      </c>
      <c r="AC21" s="3"/>
      <c r="AD21" s="3">
        <v>0</v>
      </c>
      <c r="AE21" s="3"/>
      <c r="AF21" s="3">
        <v>0</v>
      </c>
      <c r="AG21" s="3"/>
      <c r="AH21" s="3">
        <v>0</v>
      </c>
      <c r="AI21" s="3"/>
      <c r="AJ21" s="3">
        <v>0</v>
      </c>
      <c r="AK21" s="2"/>
      <c r="AL21" s="65">
        <f>AJ21/'سرمایه گذاری ها'!$O$17</f>
        <v>0</v>
      </c>
    </row>
    <row r="22" spans="2:38" ht="21.75" x14ac:dyDescent="0.6">
      <c r="B22" s="3" t="s">
        <v>115</v>
      </c>
      <c r="C22" s="3"/>
      <c r="D22" s="3" t="s">
        <v>105</v>
      </c>
      <c r="E22" s="3"/>
      <c r="F22" s="3" t="s">
        <v>105</v>
      </c>
      <c r="G22" s="3"/>
      <c r="H22" s="3" t="s">
        <v>68</v>
      </c>
      <c r="I22" s="3"/>
      <c r="J22" s="3" t="s">
        <v>116</v>
      </c>
      <c r="K22" s="3"/>
      <c r="L22" s="3">
        <v>0</v>
      </c>
      <c r="M22" s="3"/>
      <c r="N22" s="3">
        <v>0</v>
      </c>
      <c r="O22" s="3"/>
      <c r="P22" s="3">
        <v>61</v>
      </c>
      <c r="Q22" s="3"/>
      <c r="R22" s="3">
        <v>36670354</v>
      </c>
      <c r="S22" s="3"/>
      <c r="T22" s="3">
        <v>38836539</v>
      </c>
      <c r="U22" s="3"/>
      <c r="V22" s="3">
        <v>0</v>
      </c>
      <c r="W22" s="3"/>
      <c r="X22" s="3">
        <v>0</v>
      </c>
      <c r="Y22" s="3"/>
      <c r="Z22" s="3">
        <v>61</v>
      </c>
      <c r="AA22" s="3"/>
      <c r="AB22" s="3">
        <v>38491347</v>
      </c>
      <c r="AC22" s="3"/>
      <c r="AD22" s="3">
        <v>0</v>
      </c>
      <c r="AE22" s="3"/>
      <c r="AF22" s="3">
        <v>0</v>
      </c>
      <c r="AG22" s="3"/>
      <c r="AH22" s="3">
        <v>0</v>
      </c>
      <c r="AI22" s="3"/>
      <c r="AJ22" s="3">
        <v>0</v>
      </c>
      <c r="AK22" s="2"/>
      <c r="AL22" s="65">
        <f>AJ22/'سرمایه گذاری ها'!$O$17</f>
        <v>0</v>
      </c>
    </row>
    <row r="23" spans="2:38" ht="21.75" x14ac:dyDescent="0.6">
      <c r="B23" s="3" t="s">
        <v>138</v>
      </c>
      <c r="C23" s="3"/>
      <c r="D23" s="3" t="s">
        <v>105</v>
      </c>
      <c r="E23" s="3"/>
      <c r="F23" s="3" t="s">
        <v>105</v>
      </c>
      <c r="G23" s="3"/>
      <c r="H23" s="3" t="s">
        <v>139</v>
      </c>
      <c r="I23" s="3"/>
      <c r="J23" s="3" t="s">
        <v>140</v>
      </c>
      <c r="K23" s="3"/>
      <c r="L23" s="3">
        <v>0</v>
      </c>
      <c r="M23" s="3"/>
      <c r="N23" s="3">
        <v>0</v>
      </c>
      <c r="O23" s="3"/>
      <c r="P23" s="3">
        <v>3650</v>
      </c>
      <c r="Q23" s="3"/>
      <c r="R23" s="3">
        <v>2087089471</v>
      </c>
      <c r="S23" s="3"/>
      <c r="T23" s="3">
        <v>2311892393</v>
      </c>
      <c r="U23" s="3"/>
      <c r="V23" s="3">
        <v>0</v>
      </c>
      <c r="W23" s="3"/>
      <c r="X23" s="3">
        <v>0</v>
      </c>
      <c r="Y23" s="3"/>
      <c r="Z23" s="3">
        <v>3650</v>
      </c>
      <c r="AA23" s="3"/>
      <c r="AB23" s="3">
        <v>2259481397</v>
      </c>
      <c r="AC23" s="3"/>
      <c r="AD23" s="3">
        <v>0</v>
      </c>
      <c r="AE23" s="3"/>
      <c r="AF23" s="3">
        <v>0</v>
      </c>
      <c r="AG23" s="3"/>
      <c r="AH23" s="3">
        <v>0</v>
      </c>
      <c r="AI23" s="3"/>
      <c r="AJ23" s="3">
        <v>0</v>
      </c>
      <c r="AK23" s="2"/>
      <c r="AL23" s="65">
        <f>AJ23/'سرمایه گذاری ها'!$O$17</f>
        <v>0</v>
      </c>
    </row>
    <row r="24" spans="2:38" ht="21.75" x14ac:dyDescent="0.6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2"/>
      <c r="AL24" s="65"/>
    </row>
    <row r="25" spans="2:38" ht="27" thickBot="1" x14ac:dyDescent="0.65">
      <c r="B25" s="156" t="s">
        <v>90</v>
      </c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2"/>
      <c r="P25" s="70">
        <f>SUM(P13:P23)</f>
        <v>239806</v>
      </c>
      <c r="Q25" s="28"/>
      <c r="R25" s="70">
        <f>SUM(R13:R23)</f>
        <v>215662343266</v>
      </c>
      <c r="S25" s="28"/>
      <c r="T25" s="70">
        <f>SUM(T13:T23)</f>
        <v>216887469834</v>
      </c>
      <c r="U25" s="28"/>
      <c r="V25" s="70">
        <f>SUM(V13:V23)</f>
        <v>0</v>
      </c>
      <c r="W25" s="28"/>
      <c r="X25" s="70">
        <f>SUM(X13:X23)</f>
        <v>0</v>
      </c>
      <c r="Y25" s="28"/>
      <c r="Z25" s="70">
        <f>SUM(Z13:Z23)</f>
        <v>117205</v>
      </c>
      <c r="AA25" s="28"/>
      <c r="AB25" s="70">
        <f>SUM(AB13:AB23)</f>
        <v>103203049923</v>
      </c>
      <c r="AC25" s="28"/>
      <c r="AD25" s="70">
        <f>SUM(AD13:AD23)</f>
        <v>122601</v>
      </c>
      <c r="AE25" s="71"/>
      <c r="AF25" s="70"/>
      <c r="AG25" s="28"/>
      <c r="AH25" s="70">
        <f>SUM(AH13:AH23)</f>
        <v>109955242685</v>
      </c>
      <c r="AI25" s="28"/>
      <c r="AJ25" s="70">
        <f>SUM(AJ13:AJ23)</f>
        <v>113811511802</v>
      </c>
      <c r="AK25" s="28"/>
      <c r="AL25" s="84">
        <f>SUM(AL13:AL23)</f>
        <v>0.4227138262045953</v>
      </c>
    </row>
    <row r="26" spans="2:38" ht="21" customHeight="1" thickTop="1" x14ac:dyDescent="0.6"/>
    <row r="32" spans="2:38" ht="33" x14ac:dyDescent="0.8">
      <c r="T32" s="57">
        <v>4</v>
      </c>
    </row>
  </sheetData>
  <sortState xmlns:xlrd2="http://schemas.microsoft.com/office/spreadsheetml/2017/richdata2" ref="B13:AL24">
    <sortCondition descending="1" ref="AJ13:AJ24"/>
  </sortState>
  <mergeCells count="30">
    <mergeCell ref="B8:R8"/>
    <mergeCell ref="B25:N25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  <mergeCell ref="V12"/>
    <mergeCell ref="X12"/>
    <mergeCell ref="V11:X11"/>
    <mergeCell ref="L11:L12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</mergeCells>
  <printOptions horizontalCentered="1" verticalCentered="1"/>
  <pageMargins left="0" right="0" top="0.25" bottom="0" header="0.3" footer="0.3"/>
  <pageSetup paperSize="9"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21"/>
  <sheetViews>
    <sheetView rightToLeft="1" view="pageBreakPreview" zoomScale="60" zoomScaleNormal="70" workbookViewId="0">
      <selection activeCell="A14" sqref="A14:XFD19"/>
    </sheetView>
  </sheetViews>
  <sheetFormatPr defaultRowHeight="21" x14ac:dyDescent="0.6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140625" style="1" customWidth="1"/>
    <col min="31" max="31" width="1" style="1" customWidth="1"/>
    <col min="32" max="32" width="17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57" t="s">
        <v>137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</row>
    <row r="3" spans="2:32" ht="39" x14ac:dyDescent="0.6">
      <c r="B3" s="157" t="s">
        <v>0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</row>
    <row r="4" spans="2:32" ht="39" x14ac:dyDescent="0.6">
      <c r="B4" s="157" t="s">
        <v>239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</row>
    <row r="5" spans="2:32" ht="39" x14ac:dyDescent="0.6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</row>
    <row r="6" spans="2:32" ht="39" x14ac:dyDescent="0.6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</row>
    <row r="7" spans="2:32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2" s="2" customFormat="1" ht="30" x14ac:dyDescent="0.55000000000000004">
      <c r="B8" s="14" t="s">
        <v>127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2" s="16" customFormat="1" ht="31.5" customHeight="1" x14ac:dyDescent="0.6">
      <c r="B10" s="140" t="s">
        <v>36</v>
      </c>
      <c r="C10" s="140" t="s">
        <v>36</v>
      </c>
      <c r="D10" s="140" t="s">
        <v>36</v>
      </c>
      <c r="E10" s="140" t="s">
        <v>36</v>
      </c>
      <c r="F10" s="140" t="s">
        <v>36</v>
      </c>
      <c r="G10" s="140" t="s">
        <v>36</v>
      </c>
      <c r="H10" s="140" t="s">
        <v>36</v>
      </c>
      <c r="I10" s="140" t="s">
        <v>36</v>
      </c>
      <c r="J10" s="140" t="s">
        <v>36</v>
      </c>
      <c r="L10" s="140" t="s">
        <v>237</v>
      </c>
      <c r="M10" s="140" t="s">
        <v>2</v>
      </c>
      <c r="N10" s="140" t="s">
        <v>2</v>
      </c>
      <c r="O10" s="140" t="s">
        <v>2</v>
      </c>
      <c r="P10" s="140" t="s">
        <v>2</v>
      </c>
      <c r="R10" s="140" t="s">
        <v>3</v>
      </c>
      <c r="S10" s="140" t="s">
        <v>3</v>
      </c>
      <c r="T10" s="140" t="s">
        <v>3</v>
      </c>
      <c r="U10" s="140" t="s">
        <v>3</v>
      </c>
      <c r="V10" s="140" t="s">
        <v>3</v>
      </c>
      <c r="W10" s="140" t="s">
        <v>3</v>
      </c>
      <c r="X10" s="140" t="s">
        <v>3</v>
      </c>
      <c r="Z10" s="140" t="s">
        <v>240</v>
      </c>
      <c r="AA10" s="140" t="s">
        <v>4</v>
      </c>
      <c r="AB10" s="140" t="s">
        <v>4</v>
      </c>
      <c r="AC10" s="140" t="s">
        <v>4</v>
      </c>
      <c r="AD10" s="140" t="s">
        <v>4</v>
      </c>
      <c r="AE10" s="140" t="s">
        <v>4</v>
      </c>
      <c r="AF10" s="140" t="s">
        <v>4</v>
      </c>
    </row>
    <row r="11" spans="2:32" s="16" customFormat="1" x14ac:dyDescent="0.6">
      <c r="B11" s="141" t="s">
        <v>37</v>
      </c>
      <c r="C11" s="23"/>
      <c r="D11" s="141" t="s">
        <v>97</v>
      </c>
      <c r="E11" s="23"/>
      <c r="F11" s="141" t="s">
        <v>29</v>
      </c>
      <c r="G11" s="23"/>
      <c r="H11" s="141" t="s">
        <v>38</v>
      </c>
      <c r="I11" s="23"/>
      <c r="J11" s="141" t="s">
        <v>26</v>
      </c>
      <c r="L11" s="141" t="s">
        <v>5</v>
      </c>
      <c r="M11" s="23"/>
      <c r="N11" s="141" t="s">
        <v>6</v>
      </c>
      <c r="O11" s="23"/>
      <c r="P11" s="141" t="s">
        <v>7</v>
      </c>
      <c r="R11" s="141" t="s">
        <v>8</v>
      </c>
      <c r="S11" s="141" t="s">
        <v>8</v>
      </c>
      <c r="T11" s="141" t="s">
        <v>8</v>
      </c>
      <c r="U11" s="23"/>
      <c r="V11" s="141" t="s">
        <v>9</v>
      </c>
      <c r="W11" s="141" t="s">
        <v>9</v>
      </c>
      <c r="X11" s="141" t="s">
        <v>9</v>
      </c>
      <c r="Z11" s="141" t="s">
        <v>5</v>
      </c>
      <c r="AA11" s="23"/>
      <c r="AB11" s="141" t="s">
        <v>6</v>
      </c>
      <c r="AC11" s="23"/>
      <c r="AD11" s="141" t="s">
        <v>7</v>
      </c>
      <c r="AE11" s="23"/>
      <c r="AF11" s="141" t="s">
        <v>39</v>
      </c>
    </row>
    <row r="12" spans="2:32" s="16" customFormat="1" ht="75.75" customHeight="1" x14ac:dyDescent="0.6">
      <c r="B12" s="142" t="s">
        <v>37</v>
      </c>
      <c r="C12" s="24"/>
      <c r="D12" s="142" t="s">
        <v>28</v>
      </c>
      <c r="E12" s="24"/>
      <c r="F12" s="142" t="s">
        <v>29</v>
      </c>
      <c r="G12" s="24"/>
      <c r="H12" s="142" t="s">
        <v>38</v>
      </c>
      <c r="I12" s="24"/>
      <c r="J12" s="142" t="s">
        <v>26</v>
      </c>
      <c r="L12" s="142" t="s">
        <v>5</v>
      </c>
      <c r="M12" s="24"/>
      <c r="N12" s="142" t="s">
        <v>6</v>
      </c>
      <c r="O12" s="24"/>
      <c r="P12" s="142" t="s">
        <v>7</v>
      </c>
      <c r="R12" s="142" t="s">
        <v>5</v>
      </c>
      <c r="S12" s="24"/>
      <c r="T12" s="142" t="s">
        <v>6</v>
      </c>
      <c r="U12" s="24"/>
      <c r="V12" s="142" t="s">
        <v>5</v>
      </c>
      <c r="W12" s="24"/>
      <c r="X12" s="142" t="s">
        <v>12</v>
      </c>
      <c r="Z12" s="142" t="s">
        <v>5</v>
      </c>
      <c r="AA12" s="24"/>
      <c r="AB12" s="142" t="s">
        <v>6</v>
      </c>
      <c r="AC12" s="24"/>
      <c r="AD12" s="142" t="s">
        <v>7</v>
      </c>
      <c r="AE12" s="24"/>
      <c r="AF12" s="142" t="s">
        <v>39</v>
      </c>
    </row>
    <row r="13" spans="2:32" s="16" customFormat="1" ht="32.25" customHeight="1" x14ac:dyDescent="0.65"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27"/>
      <c r="AF13" s="89"/>
    </row>
    <row r="14" spans="2:32" s="16" customFormat="1" ht="32.25" customHeight="1" x14ac:dyDescent="0.65"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27"/>
      <c r="AF14" s="89"/>
    </row>
    <row r="15" spans="2:32" ht="27" thickBot="1" x14ac:dyDescent="0.7">
      <c r="B15" s="158" t="s">
        <v>90</v>
      </c>
      <c r="C15" s="158"/>
      <c r="D15" s="158"/>
      <c r="E15" s="158"/>
      <c r="F15" s="158"/>
      <c r="G15" s="158"/>
      <c r="H15" s="158"/>
      <c r="I15" s="158"/>
      <c r="J15" s="158"/>
      <c r="K15" s="27"/>
      <c r="L15" s="90">
        <f>SUM(L13:L13)</f>
        <v>0</v>
      </c>
      <c r="M15" s="27"/>
      <c r="N15" s="90">
        <f>SUM(N13:N13)</f>
        <v>0</v>
      </c>
      <c r="O15" s="27"/>
      <c r="P15" s="90">
        <f>SUM(P13:P13)</f>
        <v>0</v>
      </c>
      <c r="Q15" s="27"/>
      <c r="R15" s="90">
        <f>SUM(R13:R13)</f>
        <v>0</v>
      </c>
      <c r="S15" s="27"/>
      <c r="T15" s="90">
        <f>SUM(T13:T13)</f>
        <v>0</v>
      </c>
      <c r="U15" s="27"/>
      <c r="V15" s="90">
        <f>SUM(V13:V13)</f>
        <v>0</v>
      </c>
      <c r="W15" s="27"/>
      <c r="X15" s="90">
        <f>SUM(X13:X13)</f>
        <v>0</v>
      </c>
      <c r="Y15" s="27"/>
      <c r="Z15" s="90">
        <f>SUM(Z13:Z13)</f>
        <v>0</v>
      </c>
      <c r="AA15" s="27"/>
      <c r="AB15" s="90">
        <f>SUM(AB13:AB13)</f>
        <v>0</v>
      </c>
      <c r="AC15" s="27"/>
      <c r="AD15" s="90">
        <f>SUM(AD13:AD13)</f>
        <v>0</v>
      </c>
      <c r="AE15" s="27"/>
      <c r="AF15" s="91">
        <f>SUM(AF13:AF13)</f>
        <v>0</v>
      </c>
    </row>
    <row r="16" spans="2:32" ht="21.75" thickTop="1" x14ac:dyDescent="0.6"/>
    <row r="21" spans="16:16" ht="33" x14ac:dyDescent="0.8">
      <c r="P21" s="57">
        <v>5</v>
      </c>
    </row>
  </sheetData>
  <sortState xmlns:xlrd2="http://schemas.microsoft.com/office/spreadsheetml/2017/richdata2" ref="B13:AF13">
    <sortCondition descending="1" ref="AD13"/>
  </sortState>
  <mergeCells count="26"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7" right="0.7" top="0.75" bottom="0.75" header="0.3" footer="0.3"/>
  <pageSetup paperSize="9" scale="4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32"/>
  <sheetViews>
    <sheetView rightToLeft="1" view="pageBreakPreview" topLeftCell="A7" zoomScale="60" zoomScaleNormal="80" workbookViewId="0">
      <selection activeCell="R30" sqref="R30"/>
    </sheetView>
  </sheetViews>
  <sheetFormatPr defaultRowHeight="21.75" customHeight="1" x14ac:dyDescent="0.55000000000000004"/>
  <cols>
    <col min="1" max="1" width="4.5703125" style="2" customWidth="1"/>
    <col min="2" max="2" width="40.140625" style="2" customWidth="1"/>
    <col min="3" max="3" width="1" style="2" customWidth="1"/>
    <col min="4" max="4" width="22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8.140625" style="2" customWidth="1"/>
    <col min="11" max="11" width="1" style="2" customWidth="1"/>
    <col min="12" max="12" width="17.5703125" style="2" bestFit="1" customWidth="1"/>
    <col min="13" max="13" width="1" style="2" customWidth="1"/>
    <col min="14" max="14" width="17.5703125" style="2" bestFit="1" customWidth="1"/>
    <col min="15" max="15" width="1" style="2" customWidth="1"/>
    <col min="16" max="16" width="17.5703125" style="2" bestFit="1" customWidth="1"/>
    <col min="17" max="17" width="1" style="2" customWidth="1"/>
    <col min="18" max="18" width="17.5703125" style="2" bestFit="1" customWidth="1"/>
    <col min="19" max="19" width="1" style="2" customWidth="1"/>
    <col min="20" max="20" width="10.28515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29.25" customHeight="1" x14ac:dyDescent="0.55000000000000004">
      <c r="B2" s="138" t="s">
        <v>137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</row>
    <row r="3" spans="2:28" ht="29.25" customHeight="1" x14ac:dyDescent="0.55000000000000004">
      <c r="B3" s="138" t="s">
        <v>0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</row>
    <row r="4" spans="2:28" ht="29.25" customHeight="1" x14ac:dyDescent="0.55000000000000004">
      <c r="B4" s="138" t="s">
        <v>239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</row>
    <row r="5" spans="2:28" ht="21.75" customHeight="1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24.75" customHeight="1" x14ac:dyDescent="0.55000000000000004">
      <c r="B6" s="14" t="s">
        <v>103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ht="31.5" customHeight="1" x14ac:dyDescent="0.55000000000000004">
      <c r="B8" s="139" t="s">
        <v>40</v>
      </c>
      <c r="D8" s="140" t="s">
        <v>41</v>
      </c>
      <c r="E8" s="140" t="s">
        <v>41</v>
      </c>
      <c r="F8" s="140" t="s">
        <v>41</v>
      </c>
      <c r="G8" s="140" t="s">
        <v>41</v>
      </c>
      <c r="H8" s="140" t="s">
        <v>41</v>
      </c>
      <c r="I8" s="140" t="s">
        <v>41</v>
      </c>
      <c r="J8" s="140" t="s">
        <v>41</v>
      </c>
      <c r="L8" s="140" t="s">
        <v>237</v>
      </c>
      <c r="N8" s="140" t="s">
        <v>3</v>
      </c>
      <c r="O8" s="140" t="s">
        <v>3</v>
      </c>
      <c r="P8" s="140" t="s">
        <v>3</v>
      </c>
      <c r="R8" s="140" t="s">
        <v>240</v>
      </c>
      <c r="S8" s="140" t="s">
        <v>4</v>
      </c>
      <c r="T8" s="140" t="s">
        <v>4</v>
      </c>
    </row>
    <row r="9" spans="2:28" s="4" customFormat="1" ht="63.75" customHeight="1" x14ac:dyDescent="0.55000000000000004">
      <c r="B9" s="161" t="s">
        <v>40</v>
      </c>
      <c r="D9" s="159" t="s">
        <v>42</v>
      </c>
      <c r="E9" s="38"/>
      <c r="F9" s="159" t="s">
        <v>43</v>
      </c>
      <c r="G9" s="38"/>
      <c r="H9" s="159" t="s">
        <v>44</v>
      </c>
      <c r="I9" s="38"/>
      <c r="J9" s="159" t="s">
        <v>29</v>
      </c>
      <c r="L9" s="159" t="s">
        <v>45</v>
      </c>
      <c r="N9" s="159" t="s">
        <v>46</v>
      </c>
      <c r="O9" s="38"/>
      <c r="P9" s="159" t="s">
        <v>47</v>
      </c>
      <c r="R9" s="159" t="s">
        <v>45</v>
      </c>
      <c r="S9" s="38"/>
      <c r="T9" s="160" t="s">
        <v>39</v>
      </c>
    </row>
    <row r="10" spans="2:28" s="4" customFormat="1" ht="21.75" customHeight="1" x14ac:dyDescent="0.55000000000000004">
      <c r="B10" s="5" t="s">
        <v>213</v>
      </c>
      <c r="C10" s="5"/>
      <c r="D10" s="30" t="s">
        <v>216</v>
      </c>
      <c r="E10" s="5"/>
      <c r="F10" s="5" t="s">
        <v>121</v>
      </c>
      <c r="G10" s="5"/>
      <c r="H10" s="5" t="s">
        <v>215</v>
      </c>
      <c r="I10" s="5"/>
      <c r="J10" s="31">
        <v>18</v>
      </c>
      <c r="K10" s="5"/>
      <c r="L10" s="31">
        <v>70000000000</v>
      </c>
      <c r="M10" s="5"/>
      <c r="N10" s="31">
        <v>0</v>
      </c>
      <c r="O10" s="5"/>
      <c r="P10" s="31">
        <v>10000000000</v>
      </c>
      <c r="Q10" s="5"/>
      <c r="R10" s="31">
        <v>60000000000</v>
      </c>
      <c r="S10" s="5"/>
      <c r="T10" s="34">
        <f>R10/'سرمایه گذاری ها'!$O$17</f>
        <v>0.22284942156290752</v>
      </c>
    </row>
    <row r="11" spans="2:28" s="4" customFormat="1" ht="21.75" customHeight="1" x14ac:dyDescent="0.55000000000000004">
      <c r="B11" s="5" t="s">
        <v>233</v>
      </c>
      <c r="C11" s="5"/>
      <c r="D11" s="30" t="s">
        <v>234</v>
      </c>
      <c r="E11" s="5"/>
      <c r="F11" s="5" t="s">
        <v>121</v>
      </c>
      <c r="G11" s="5"/>
      <c r="H11" s="5" t="s">
        <v>235</v>
      </c>
      <c r="I11" s="5"/>
      <c r="J11" s="31">
        <v>18</v>
      </c>
      <c r="K11" s="5"/>
      <c r="L11" s="31">
        <v>50000000000</v>
      </c>
      <c r="M11" s="5"/>
      <c r="N11" s="31">
        <v>0</v>
      </c>
      <c r="O11" s="5"/>
      <c r="P11" s="31">
        <v>2400000000</v>
      </c>
      <c r="Q11" s="5"/>
      <c r="R11" s="31">
        <v>47600000000</v>
      </c>
      <c r="S11" s="5"/>
      <c r="T11" s="34">
        <f>R11/'سرمایه گذاری ها'!$O$17</f>
        <v>0.17679387443990663</v>
      </c>
    </row>
    <row r="12" spans="2:28" s="4" customFormat="1" ht="21.75" customHeight="1" x14ac:dyDescent="0.55000000000000004">
      <c r="B12" s="5" t="s">
        <v>230</v>
      </c>
      <c r="C12" s="5"/>
      <c r="D12" s="30" t="s">
        <v>231</v>
      </c>
      <c r="E12" s="5"/>
      <c r="F12" s="5" t="s">
        <v>48</v>
      </c>
      <c r="G12" s="5"/>
      <c r="H12" s="5" t="s">
        <v>232</v>
      </c>
      <c r="I12" s="5"/>
      <c r="J12" s="31">
        <v>0</v>
      </c>
      <c r="K12" s="5"/>
      <c r="L12" s="31">
        <v>2669309236</v>
      </c>
      <c r="M12" s="5"/>
      <c r="N12" s="31">
        <v>175479842857</v>
      </c>
      <c r="O12" s="5"/>
      <c r="P12" s="31">
        <v>177281761096</v>
      </c>
      <c r="Q12" s="5"/>
      <c r="R12" s="31">
        <v>867390997</v>
      </c>
      <c r="S12" s="5"/>
      <c r="T12" s="34">
        <f>R12/'سرمایه گذاری ها'!$O$17</f>
        <v>3.2216263658387274E-3</v>
      </c>
    </row>
    <row r="13" spans="2:28" s="4" customFormat="1" ht="21.75" customHeight="1" x14ac:dyDescent="0.55000000000000004">
      <c r="B13" s="5" t="s">
        <v>49</v>
      </c>
      <c r="C13" s="5"/>
      <c r="D13" s="30" t="s">
        <v>142</v>
      </c>
      <c r="E13" s="5"/>
      <c r="F13" s="5" t="s">
        <v>51</v>
      </c>
      <c r="G13" s="5"/>
      <c r="H13" s="5" t="s">
        <v>143</v>
      </c>
      <c r="I13" s="5"/>
      <c r="J13" s="31">
        <v>0</v>
      </c>
      <c r="K13" s="5"/>
      <c r="L13" s="31">
        <v>20000000</v>
      </c>
      <c r="M13" s="5"/>
      <c r="N13" s="31">
        <v>0</v>
      </c>
      <c r="O13" s="5"/>
      <c r="P13" s="31">
        <v>0</v>
      </c>
      <c r="Q13" s="5"/>
      <c r="R13" s="31">
        <v>20000000</v>
      </c>
      <c r="S13" s="5"/>
      <c r="T13" s="34">
        <f>R13/'سرمایه گذاری ها'!$O$17</f>
        <v>7.4283140520969176E-5</v>
      </c>
    </row>
    <row r="14" spans="2:28" s="4" customFormat="1" ht="21.75" customHeight="1" x14ac:dyDescent="0.55000000000000004">
      <c r="B14" s="5" t="s">
        <v>49</v>
      </c>
      <c r="C14" s="5"/>
      <c r="D14" s="30" t="s">
        <v>144</v>
      </c>
      <c r="E14" s="5"/>
      <c r="F14" s="5" t="s">
        <v>48</v>
      </c>
      <c r="G14" s="5"/>
      <c r="H14" s="5" t="s">
        <v>143</v>
      </c>
      <c r="I14" s="5"/>
      <c r="J14" s="31">
        <v>0</v>
      </c>
      <c r="K14" s="5"/>
      <c r="L14" s="31">
        <v>7457615</v>
      </c>
      <c r="M14" s="5"/>
      <c r="N14" s="31">
        <v>61295</v>
      </c>
      <c r="O14" s="5"/>
      <c r="P14" s="31">
        <v>0</v>
      </c>
      <c r="Q14" s="5"/>
      <c r="R14" s="31">
        <v>7518910</v>
      </c>
      <c r="S14" s="5"/>
      <c r="T14" s="34">
        <f>R14/'سرمایه گذاری ها'!$O$17</f>
        <v>2.7926412404726017E-5</v>
      </c>
    </row>
    <row r="15" spans="2:28" s="4" customFormat="1" ht="21.75" customHeight="1" x14ac:dyDescent="0.55000000000000004">
      <c r="B15" s="5" t="s">
        <v>213</v>
      </c>
      <c r="C15" s="5"/>
      <c r="D15" s="30" t="s">
        <v>214</v>
      </c>
      <c r="E15" s="5"/>
      <c r="F15" s="5" t="s">
        <v>48</v>
      </c>
      <c r="G15" s="5"/>
      <c r="H15" s="5" t="s">
        <v>215</v>
      </c>
      <c r="I15" s="5"/>
      <c r="J15" s="31">
        <v>0</v>
      </c>
      <c r="K15" s="5"/>
      <c r="L15" s="31">
        <v>240514</v>
      </c>
      <c r="M15" s="5"/>
      <c r="N15" s="31">
        <v>11266576923</v>
      </c>
      <c r="O15" s="5"/>
      <c r="P15" s="31">
        <v>11260489000</v>
      </c>
      <c r="Q15" s="5"/>
      <c r="R15" s="31">
        <v>6328437</v>
      </c>
      <c r="S15" s="5"/>
      <c r="T15" s="34">
        <f>R15/'سرمایه گذاری ها'!$O$17</f>
        <v>2.350480874745503E-5</v>
      </c>
    </row>
    <row r="16" spans="2:28" s="4" customFormat="1" ht="21.75" customHeight="1" x14ac:dyDescent="0.55000000000000004">
      <c r="B16" s="5" t="s">
        <v>49</v>
      </c>
      <c r="C16" s="5"/>
      <c r="D16" s="30" t="s">
        <v>145</v>
      </c>
      <c r="E16" s="5"/>
      <c r="F16" s="5" t="s">
        <v>48</v>
      </c>
      <c r="G16" s="5"/>
      <c r="H16" s="5" t="s">
        <v>146</v>
      </c>
      <c r="I16" s="5"/>
      <c r="J16" s="31">
        <v>0</v>
      </c>
      <c r="K16" s="5"/>
      <c r="L16" s="31">
        <v>67227653</v>
      </c>
      <c r="M16" s="5"/>
      <c r="N16" s="31">
        <v>28795859460</v>
      </c>
      <c r="O16" s="5"/>
      <c r="P16" s="31">
        <v>28860325000</v>
      </c>
      <c r="Q16" s="5"/>
      <c r="R16" s="31">
        <v>2762113</v>
      </c>
      <c r="S16" s="5"/>
      <c r="T16" s="34">
        <f>R16/'سرمایه گذاری ها'!$O$17</f>
        <v>1.0258921405689786E-5</v>
      </c>
    </row>
    <row r="17" spans="2:20" s="4" customFormat="1" ht="21.75" customHeight="1" x14ac:dyDescent="0.55000000000000004">
      <c r="B17" s="5" t="s">
        <v>147</v>
      </c>
      <c r="C17" s="5"/>
      <c r="D17" s="30" t="s">
        <v>148</v>
      </c>
      <c r="E17" s="5"/>
      <c r="F17" s="5" t="s">
        <v>51</v>
      </c>
      <c r="G17" s="5"/>
      <c r="H17" s="5" t="s">
        <v>149</v>
      </c>
      <c r="I17" s="5"/>
      <c r="J17" s="31">
        <v>0</v>
      </c>
      <c r="K17" s="5"/>
      <c r="L17" s="31">
        <v>1982391</v>
      </c>
      <c r="M17" s="5"/>
      <c r="N17" s="31">
        <v>29972</v>
      </c>
      <c r="O17" s="5"/>
      <c r="P17" s="31">
        <v>0</v>
      </c>
      <c r="Q17" s="5"/>
      <c r="R17" s="31">
        <v>2012363</v>
      </c>
      <c r="S17" s="5"/>
      <c r="T17" s="34"/>
    </row>
    <row r="18" spans="2:20" s="4" customFormat="1" ht="21.75" customHeight="1" x14ac:dyDescent="0.55000000000000004">
      <c r="B18" s="5" t="s">
        <v>151</v>
      </c>
      <c r="C18" s="5"/>
      <c r="D18" s="30" t="s">
        <v>152</v>
      </c>
      <c r="E18" s="5"/>
      <c r="F18" s="5" t="s">
        <v>121</v>
      </c>
      <c r="G18" s="5"/>
      <c r="H18" s="5" t="s">
        <v>153</v>
      </c>
      <c r="I18" s="5"/>
      <c r="J18" s="31">
        <v>0</v>
      </c>
      <c r="K18" s="5"/>
      <c r="L18" s="31">
        <v>1970356</v>
      </c>
      <c r="M18" s="5"/>
      <c r="N18" s="31">
        <v>0</v>
      </c>
      <c r="O18" s="5"/>
      <c r="P18" s="31">
        <v>0</v>
      </c>
      <c r="Q18" s="5"/>
      <c r="R18" s="31">
        <v>1970356</v>
      </c>
      <c r="S18" s="5"/>
      <c r="T18" s="34"/>
    </row>
    <row r="19" spans="2:20" s="4" customFormat="1" ht="21.75" customHeight="1" x14ac:dyDescent="0.55000000000000004">
      <c r="B19" s="5" t="s">
        <v>125</v>
      </c>
      <c r="C19" s="5"/>
      <c r="D19" s="30" t="s">
        <v>166</v>
      </c>
      <c r="E19" s="5"/>
      <c r="F19" s="5" t="s">
        <v>48</v>
      </c>
      <c r="G19" s="5"/>
      <c r="H19" s="5" t="s">
        <v>165</v>
      </c>
      <c r="I19" s="5"/>
      <c r="J19" s="31">
        <v>0</v>
      </c>
      <c r="K19" s="5"/>
      <c r="L19" s="31">
        <v>1532776</v>
      </c>
      <c r="M19" s="5"/>
      <c r="N19" s="31">
        <v>6679</v>
      </c>
      <c r="O19" s="5"/>
      <c r="P19" s="31">
        <v>520000</v>
      </c>
      <c r="Q19" s="5"/>
      <c r="R19" s="31">
        <v>1019455</v>
      </c>
      <c r="S19" s="5"/>
      <c r="T19" s="34"/>
    </row>
    <row r="20" spans="2:20" s="4" customFormat="1" ht="21.75" customHeight="1" x14ac:dyDescent="0.55000000000000004">
      <c r="B20" s="5" t="s">
        <v>124</v>
      </c>
      <c r="C20" s="5"/>
      <c r="D20" s="30" t="s">
        <v>161</v>
      </c>
      <c r="E20" s="5"/>
      <c r="F20" s="5" t="s">
        <v>48</v>
      </c>
      <c r="G20" s="5"/>
      <c r="H20" s="5" t="s">
        <v>122</v>
      </c>
      <c r="I20" s="5"/>
      <c r="J20" s="31">
        <v>0</v>
      </c>
      <c r="K20" s="5"/>
      <c r="L20" s="31">
        <v>857237</v>
      </c>
      <c r="M20" s="5"/>
      <c r="N20" s="31">
        <v>7046</v>
      </c>
      <c r="O20" s="5"/>
      <c r="P20" s="31">
        <v>0</v>
      </c>
      <c r="Q20" s="5"/>
      <c r="R20" s="31">
        <v>864283</v>
      </c>
      <c r="S20" s="5"/>
      <c r="T20" s="34">
        <f>R20/'سرمایه گذاری ها'!$O$17</f>
        <v>3.2100827769442399E-6</v>
      </c>
    </row>
    <row r="21" spans="2:20" s="4" customFormat="1" ht="21.75" customHeight="1" x14ac:dyDescent="0.55000000000000004">
      <c r="B21" s="5" t="s">
        <v>158</v>
      </c>
      <c r="C21" s="5"/>
      <c r="D21" s="30" t="s">
        <v>159</v>
      </c>
      <c r="E21" s="5"/>
      <c r="F21" s="5" t="s">
        <v>48</v>
      </c>
      <c r="G21" s="5"/>
      <c r="H21" s="5" t="s">
        <v>160</v>
      </c>
      <c r="I21" s="5"/>
      <c r="J21" s="31">
        <v>0</v>
      </c>
      <c r="K21" s="5"/>
      <c r="L21" s="31">
        <v>848291</v>
      </c>
      <c r="M21" s="5"/>
      <c r="N21" s="31">
        <v>6972</v>
      </c>
      <c r="O21" s="5"/>
      <c r="P21" s="31">
        <v>420000</v>
      </c>
      <c r="Q21" s="5"/>
      <c r="R21" s="31">
        <v>435263</v>
      </c>
      <c r="S21" s="5"/>
      <c r="T21" s="34">
        <f>R21/'سرمایه گذاری ها'!$O$17</f>
        <v>1.6166351296289302E-6</v>
      </c>
    </row>
    <row r="22" spans="2:20" s="4" customFormat="1" ht="21.75" customHeight="1" x14ac:dyDescent="0.55000000000000004">
      <c r="B22" s="5" t="s">
        <v>50</v>
      </c>
      <c r="C22" s="5"/>
      <c r="D22" s="30" t="s">
        <v>156</v>
      </c>
      <c r="E22" s="5"/>
      <c r="F22" s="5" t="s">
        <v>48</v>
      </c>
      <c r="G22" s="5"/>
      <c r="H22" s="5" t="s">
        <v>157</v>
      </c>
      <c r="I22" s="5"/>
      <c r="J22" s="31">
        <v>0</v>
      </c>
      <c r="K22" s="5"/>
      <c r="L22" s="31">
        <v>406206</v>
      </c>
      <c r="M22" s="5"/>
      <c r="N22" s="31">
        <v>0</v>
      </c>
      <c r="O22" s="5"/>
      <c r="P22" s="31">
        <v>0</v>
      </c>
      <c r="Q22" s="5"/>
      <c r="R22" s="31">
        <v>406206</v>
      </c>
      <c r="S22" s="5"/>
      <c r="T22" s="34">
        <f>R22/'سرمایه گذاری ها'!$O$17</f>
        <v>1.5087128689230401E-6</v>
      </c>
    </row>
    <row r="23" spans="2:20" s="4" customFormat="1" ht="21.75" customHeight="1" x14ac:dyDescent="0.55000000000000004">
      <c r="B23" s="5" t="s">
        <v>124</v>
      </c>
      <c r="C23" s="5"/>
      <c r="D23" s="30" t="s">
        <v>217</v>
      </c>
      <c r="E23" s="5"/>
      <c r="F23" s="5" t="s">
        <v>51</v>
      </c>
      <c r="G23" s="5"/>
      <c r="H23" s="5" t="s">
        <v>218</v>
      </c>
      <c r="I23" s="5"/>
      <c r="J23" s="31">
        <v>0</v>
      </c>
      <c r="K23" s="5"/>
      <c r="L23" s="31">
        <v>809993</v>
      </c>
      <c r="M23" s="5"/>
      <c r="N23" s="31">
        <v>0</v>
      </c>
      <c r="O23" s="5"/>
      <c r="P23" s="31">
        <v>420000</v>
      </c>
      <c r="Q23" s="5"/>
      <c r="R23" s="31">
        <v>389993</v>
      </c>
      <c r="S23" s="5"/>
      <c r="T23" s="34">
        <f>R23/'سرمایه گذاری ها'!$O$17</f>
        <v>1.4484952410597164E-6</v>
      </c>
    </row>
    <row r="24" spans="2:20" s="4" customFormat="1" ht="21.75" customHeight="1" x14ac:dyDescent="0.55000000000000004">
      <c r="B24" s="5" t="s">
        <v>123</v>
      </c>
      <c r="C24" s="5"/>
      <c r="D24" s="30" t="s">
        <v>163</v>
      </c>
      <c r="E24" s="5"/>
      <c r="F24" s="5" t="s">
        <v>48</v>
      </c>
      <c r="G24" s="5"/>
      <c r="H24" s="5" t="s">
        <v>164</v>
      </c>
      <c r="I24" s="5"/>
      <c r="J24" s="31">
        <v>0</v>
      </c>
      <c r="K24" s="5"/>
      <c r="L24" s="31">
        <v>338515</v>
      </c>
      <c r="M24" s="5"/>
      <c r="N24" s="31">
        <v>2782</v>
      </c>
      <c r="O24" s="5"/>
      <c r="P24" s="31">
        <v>0</v>
      </c>
      <c r="Q24" s="5"/>
      <c r="R24" s="31">
        <v>341297</v>
      </c>
      <c r="S24" s="5"/>
      <c r="T24" s="34">
        <f>R24/'سرمایه گذاری ها'!$O$17</f>
        <v>1.2676306505192608E-6</v>
      </c>
    </row>
    <row r="25" spans="2:20" s="4" customFormat="1" ht="21.75" customHeight="1" x14ac:dyDescent="0.55000000000000004">
      <c r="B25" s="5" t="s">
        <v>147</v>
      </c>
      <c r="C25" s="5"/>
      <c r="D25" s="30" t="s">
        <v>150</v>
      </c>
      <c r="E25" s="5"/>
      <c r="F25" s="5" t="s">
        <v>48</v>
      </c>
      <c r="G25" s="5"/>
      <c r="H25" s="5" t="s">
        <v>149</v>
      </c>
      <c r="I25" s="5"/>
      <c r="J25" s="31">
        <v>0</v>
      </c>
      <c r="K25" s="5"/>
      <c r="L25" s="31">
        <v>959476</v>
      </c>
      <c r="M25" s="5"/>
      <c r="N25" s="31">
        <v>7886</v>
      </c>
      <c r="O25" s="5"/>
      <c r="P25" s="31">
        <v>840000</v>
      </c>
      <c r="Q25" s="5"/>
      <c r="R25" s="31">
        <v>127362</v>
      </c>
      <c r="S25" s="5"/>
      <c r="T25" s="34">
        <f>R25/'سرمایه گذاری ها'!$O$17</f>
        <v>4.7304246715158381E-7</v>
      </c>
    </row>
    <row r="26" spans="2:20" s="4" customFormat="1" ht="21.75" customHeight="1" x14ac:dyDescent="0.55000000000000004">
      <c r="B26" s="5" t="s">
        <v>120</v>
      </c>
      <c r="C26" s="5"/>
      <c r="D26" s="30" t="s">
        <v>154</v>
      </c>
      <c r="E26" s="5"/>
      <c r="F26" s="5" t="s">
        <v>48</v>
      </c>
      <c r="G26" s="5"/>
      <c r="H26" s="5" t="s">
        <v>155</v>
      </c>
      <c r="I26" s="5"/>
      <c r="J26" s="31">
        <v>0</v>
      </c>
      <c r="K26" s="5"/>
      <c r="L26" s="31">
        <v>100000</v>
      </c>
      <c r="M26" s="5"/>
      <c r="N26" s="31">
        <v>822</v>
      </c>
      <c r="O26" s="5"/>
      <c r="P26" s="31">
        <v>822</v>
      </c>
      <c r="Q26" s="5"/>
      <c r="R26" s="31">
        <v>100000</v>
      </c>
      <c r="S26" s="5"/>
      <c r="T26" s="34">
        <f>R26/'سرمایه گذاری ها'!$O$17</f>
        <v>3.7141570260484585E-7</v>
      </c>
    </row>
    <row r="27" spans="2:20" s="4" customFormat="1" ht="21.75" customHeight="1" x14ac:dyDescent="0.55000000000000004">
      <c r="B27" s="5" t="s">
        <v>49</v>
      </c>
      <c r="C27" s="5"/>
      <c r="D27" s="30" t="s">
        <v>186</v>
      </c>
      <c r="E27" s="5"/>
      <c r="F27" s="5" t="s">
        <v>121</v>
      </c>
      <c r="G27" s="5"/>
      <c r="H27" s="5" t="s">
        <v>185</v>
      </c>
      <c r="I27" s="5"/>
      <c r="J27" s="31">
        <v>18</v>
      </c>
      <c r="K27" s="5"/>
      <c r="L27" s="31">
        <v>17200000000</v>
      </c>
      <c r="M27" s="5"/>
      <c r="N27" s="31">
        <v>0</v>
      </c>
      <c r="O27" s="5"/>
      <c r="P27" s="31">
        <v>17200000000</v>
      </c>
      <c r="Q27" s="5"/>
      <c r="R27" s="31">
        <v>0</v>
      </c>
      <c r="S27" s="5"/>
      <c r="T27" s="34">
        <f>R27/'سرمایه گذاری ها'!$O$17</f>
        <v>0</v>
      </c>
    </row>
    <row r="28" spans="2:20" s="4" customFormat="1" ht="21.75" customHeight="1" x14ac:dyDescent="0.55000000000000004">
      <c r="B28" s="5" t="s">
        <v>49</v>
      </c>
      <c r="C28" s="5"/>
      <c r="D28" s="30" t="s">
        <v>206</v>
      </c>
      <c r="E28" s="5"/>
      <c r="F28" s="5" t="s">
        <v>121</v>
      </c>
      <c r="G28" s="5"/>
      <c r="H28" s="5" t="s">
        <v>205</v>
      </c>
      <c r="I28" s="5"/>
      <c r="J28" s="31">
        <v>18</v>
      </c>
      <c r="K28" s="5"/>
      <c r="L28" s="31">
        <v>10000000000</v>
      </c>
      <c r="M28" s="5"/>
      <c r="N28" s="31">
        <v>0</v>
      </c>
      <c r="O28" s="5"/>
      <c r="P28" s="31">
        <v>10000000000</v>
      </c>
      <c r="Q28" s="5"/>
      <c r="R28" s="31">
        <v>0</v>
      </c>
      <c r="S28" s="5"/>
      <c r="T28" s="34">
        <f>R28/'سرمایه گذاری ها'!$O$17</f>
        <v>0</v>
      </c>
    </row>
    <row r="29" spans="2:20" s="4" customFormat="1" ht="21.75" customHeight="1" x14ac:dyDescent="0.55000000000000004">
      <c r="B29" s="5"/>
      <c r="C29" s="5"/>
      <c r="D29" s="30"/>
      <c r="E29" s="5"/>
      <c r="F29" s="5"/>
      <c r="G29" s="5"/>
      <c r="H29" s="5"/>
      <c r="I29" s="5"/>
      <c r="J29" s="31"/>
      <c r="K29" s="5"/>
      <c r="L29" s="31"/>
      <c r="M29" s="5"/>
      <c r="N29" s="31"/>
      <c r="O29" s="5"/>
      <c r="P29" s="31"/>
      <c r="Q29" s="5"/>
      <c r="R29" s="31"/>
      <c r="S29" s="5"/>
      <c r="T29" s="34"/>
    </row>
    <row r="30" spans="2:20" ht="21.75" customHeight="1" thickBot="1" x14ac:dyDescent="0.6">
      <c r="B30" s="67" t="s">
        <v>90</v>
      </c>
      <c r="C30" s="67"/>
      <c r="D30" s="67"/>
      <c r="E30" s="67"/>
      <c r="F30" s="67"/>
      <c r="G30" s="67"/>
      <c r="H30" s="67"/>
      <c r="I30" s="67"/>
      <c r="J30" s="67"/>
      <c r="L30" s="10">
        <f>SUM(L10:L28)</f>
        <v>149974040259</v>
      </c>
      <c r="M30" s="10">
        <f>SUM(M10:M28)</f>
        <v>0</v>
      </c>
      <c r="N30" s="10">
        <f>SUM(N10:N28)</f>
        <v>215542402694</v>
      </c>
      <c r="O30" s="10">
        <f>SUM(O10:O28)</f>
        <v>0</v>
      </c>
      <c r="P30" s="10">
        <f>SUM(P10:P28)</f>
        <v>257004775918</v>
      </c>
      <c r="Q30" s="10">
        <f>SUM(Q10:Q28)</f>
        <v>0</v>
      </c>
      <c r="R30" s="10">
        <f>SUM(R10:R28)</f>
        <v>108511667035</v>
      </c>
      <c r="T30" s="33">
        <f>SUM(T10:T28)</f>
        <v>0.40301079166656856</v>
      </c>
    </row>
    <row r="31" spans="2:20" ht="21.75" customHeight="1" thickTop="1" x14ac:dyDescent="0.55000000000000004"/>
    <row r="32" spans="2:20" ht="35.25" customHeight="1" x14ac:dyDescent="0.8">
      <c r="J32" s="57">
        <v>6</v>
      </c>
    </row>
  </sheetData>
  <sortState xmlns:xlrd2="http://schemas.microsoft.com/office/spreadsheetml/2017/richdata2" ref="B10:T28">
    <sortCondition descending="1" ref="R10:R28"/>
  </sortState>
  <mergeCells count="17"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  <mergeCell ref="D9"/>
    <mergeCell ref="F9"/>
    <mergeCell ref="H9"/>
    <mergeCell ref="J9"/>
    <mergeCell ref="D8:J8"/>
  </mergeCells>
  <printOptions horizontalCentered="1" verticalCentered="1"/>
  <pageMargins left="0.7" right="0.7" top="0.75" bottom="0.75" header="0.3" footer="0.3"/>
  <pageSetup paperSize="9"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20"/>
  <sheetViews>
    <sheetView rightToLeft="1" view="pageBreakPreview" topLeftCell="A7" zoomScale="60" zoomScaleNormal="55" workbookViewId="0">
      <selection activeCell="N13" sqref="N13"/>
    </sheetView>
  </sheetViews>
  <sheetFormatPr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7.140625" style="1" bestFit="1" customWidth="1"/>
    <col min="11" max="11" width="1" style="1" customWidth="1"/>
    <col min="12" max="12" width="27" style="1" customWidth="1"/>
    <col min="13" max="13" width="1" style="1" customWidth="1"/>
    <col min="14" max="14" width="22.85546875" style="1" customWidth="1"/>
    <col min="15" max="15" width="1" style="1" customWidth="1"/>
    <col min="16" max="16" width="9.140625" style="1" customWidth="1"/>
    <col min="17" max="16384" width="9.140625" style="1"/>
  </cols>
  <sheetData>
    <row r="2" spans="2:28" ht="35.25" x14ac:dyDescent="0.6">
      <c r="B2" s="162" t="s">
        <v>137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2:28" ht="35.25" x14ac:dyDescent="0.6">
      <c r="B3" s="162" t="s">
        <v>0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</row>
    <row r="4" spans="2:28" ht="35.25" x14ac:dyDescent="0.6">
      <c r="B4" s="162" t="s">
        <v>239</v>
      </c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</row>
    <row r="5" spans="2:28" ht="138.75" customHeight="1" x14ac:dyDescent="0.6"/>
    <row r="6" spans="2:28" s="2" customFormat="1" ht="30" x14ac:dyDescent="0.55000000000000004">
      <c r="B6" s="14" t="s">
        <v>104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69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6">
      <c r="B8" s="164" t="s">
        <v>96</v>
      </c>
      <c r="D8" s="138" t="s">
        <v>240</v>
      </c>
      <c r="E8" s="138" t="s">
        <v>4</v>
      </c>
      <c r="F8" s="138" t="s">
        <v>4</v>
      </c>
      <c r="G8" s="138" t="s">
        <v>4</v>
      </c>
      <c r="H8" s="138" t="s">
        <v>4</v>
      </c>
      <c r="I8" s="138" t="s">
        <v>4</v>
      </c>
      <c r="J8" s="138" t="s">
        <v>4</v>
      </c>
      <c r="K8" s="138" t="s">
        <v>4</v>
      </c>
      <c r="L8" s="138" t="s">
        <v>4</v>
      </c>
      <c r="M8" s="138" t="s">
        <v>4</v>
      </c>
      <c r="N8" s="138" t="s">
        <v>4</v>
      </c>
    </row>
    <row r="9" spans="2:28" ht="30" x14ac:dyDescent="0.6">
      <c r="B9" s="164" t="s">
        <v>1</v>
      </c>
      <c r="D9" s="163" t="s">
        <v>5</v>
      </c>
      <c r="E9" s="25"/>
      <c r="F9" s="163" t="s">
        <v>31</v>
      </c>
      <c r="G9" s="25"/>
      <c r="H9" s="163" t="s">
        <v>32</v>
      </c>
      <c r="I9" s="25"/>
      <c r="J9" s="163" t="s">
        <v>33</v>
      </c>
      <c r="K9" s="25"/>
      <c r="L9" s="159" t="s">
        <v>34</v>
      </c>
      <c r="M9" s="25"/>
      <c r="N9" s="163" t="s">
        <v>35</v>
      </c>
    </row>
    <row r="10" spans="2:28" ht="30" x14ac:dyDescent="0.75">
      <c r="B10" s="111" t="s">
        <v>200</v>
      </c>
      <c r="D10" s="133">
        <v>30600</v>
      </c>
      <c r="E10" s="134"/>
      <c r="F10" s="133">
        <v>988360</v>
      </c>
      <c r="G10" s="134"/>
      <c r="H10" s="133">
        <v>1000000</v>
      </c>
      <c r="J10" s="112" t="s">
        <v>244</v>
      </c>
      <c r="L10" s="132">
        <v>30600000000</v>
      </c>
      <c r="N10" s="13" t="s">
        <v>247</v>
      </c>
    </row>
    <row r="11" spans="2:28" ht="30" x14ac:dyDescent="0.75">
      <c r="B11" s="136" t="s">
        <v>117</v>
      </c>
      <c r="D11" s="133">
        <v>12100</v>
      </c>
      <c r="E11" s="134"/>
      <c r="F11" s="133">
        <v>990000</v>
      </c>
      <c r="G11" s="134"/>
      <c r="H11" s="133">
        <v>1000000</v>
      </c>
      <c r="J11" s="112" t="s">
        <v>245</v>
      </c>
      <c r="L11" s="132">
        <v>12100000000</v>
      </c>
      <c r="N11" s="135" t="s">
        <v>247</v>
      </c>
    </row>
    <row r="12" spans="2:28" ht="30" x14ac:dyDescent="0.75">
      <c r="B12" s="136" t="s">
        <v>210</v>
      </c>
      <c r="D12" s="133">
        <v>7200</v>
      </c>
      <c r="E12" s="134"/>
      <c r="F12" s="133">
        <v>955150</v>
      </c>
      <c r="G12" s="134"/>
      <c r="H12" s="133">
        <v>1000000</v>
      </c>
      <c r="J12" s="112" t="s">
        <v>246</v>
      </c>
      <c r="L12" s="132">
        <v>7200000000</v>
      </c>
      <c r="N12" s="135" t="s">
        <v>247</v>
      </c>
    </row>
    <row r="13" spans="2:28" ht="19.5" customHeight="1" x14ac:dyDescent="0.6">
      <c r="B13" s="104"/>
      <c r="D13" s="105"/>
      <c r="E13" s="93"/>
      <c r="F13" s="105"/>
      <c r="G13" s="93"/>
      <c r="H13" s="106"/>
      <c r="J13" s="104"/>
      <c r="L13" s="105"/>
      <c r="N13" s="104"/>
    </row>
    <row r="14" spans="2:28" ht="31.5" thickBot="1" x14ac:dyDescent="0.9">
      <c r="B14" s="92" t="s">
        <v>90</v>
      </c>
      <c r="D14" s="113"/>
      <c r="E14" s="114"/>
      <c r="F14" s="113">
        <f>SUM(F10:F13)</f>
        <v>2933510</v>
      </c>
      <c r="G14" s="114"/>
      <c r="H14" s="113">
        <f>SUM(H10:H13)</f>
        <v>3000000</v>
      </c>
      <c r="I14" s="115"/>
      <c r="J14" s="116">
        <f>SUM(J10:J10)</f>
        <v>0</v>
      </c>
      <c r="K14" s="115"/>
      <c r="L14" s="113">
        <f>SUM(L10:L13)</f>
        <v>49900000000</v>
      </c>
      <c r="M14" s="115"/>
      <c r="N14" s="117"/>
    </row>
    <row r="15" spans="2:28" ht="21.75" thickTop="1" x14ac:dyDescent="0.6"/>
    <row r="20" spans="8:8" ht="30" x14ac:dyDescent="0.6">
      <c r="H20" s="115">
        <v>7</v>
      </c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rintOptions horizontalCentered="1" verticalCentered="1"/>
  <pageMargins left="0.7" right="0.7" top="0.5" bottom="0" header="0.3" footer="0.3"/>
  <pageSetup paperSize="9" scale="7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19"/>
  <sheetViews>
    <sheetView rightToLeft="1" view="pageBreakPreview" topLeftCell="A2" zoomScaleNormal="100" zoomScaleSheetLayoutView="100" workbookViewId="0">
      <selection activeCell="H17" sqref="H17"/>
    </sheetView>
  </sheetViews>
  <sheetFormatPr defaultRowHeight="21" x14ac:dyDescent="0.55000000000000004"/>
  <cols>
    <col min="1" max="1" width="2.5703125" style="2" customWidth="1"/>
    <col min="2" max="2" width="25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1.5703125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138" t="s">
        <v>137</v>
      </c>
      <c r="C2" s="138"/>
      <c r="D2" s="138"/>
      <c r="E2" s="138"/>
      <c r="F2" s="138"/>
      <c r="G2" s="138"/>
      <c r="H2" s="138"/>
    </row>
    <row r="3" spans="2:28" ht="30" x14ac:dyDescent="0.55000000000000004">
      <c r="B3" s="138" t="s">
        <v>52</v>
      </c>
      <c r="C3" s="138"/>
      <c r="D3" s="138"/>
      <c r="E3" s="138"/>
      <c r="F3" s="138"/>
      <c r="G3" s="138"/>
      <c r="H3" s="138"/>
    </row>
    <row r="4" spans="2:28" ht="30" x14ac:dyDescent="0.55000000000000004">
      <c r="B4" s="138" t="s">
        <v>239</v>
      </c>
      <c r="C4" s="138"/>
      <c r="D4" s="138"/>
      <c r="E4" s="138"/>
      <c r="F4" s="138"/>
      <c r="G4" s="138"/>
      <c r="H4" s="138"/>
    </row>
    <row r="5" spans="2:28" ht="64.5" customHeight="1" x14ac:dyDescent="0.55000000000000004"/>
    <row r="6" spans="2:28" ht="30" x14ac:dyDescent="0.55000000000000004">
      <c r="B6" s="14" t="s">
        <v>128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1" customHeight="1" x14ac:dyDescent="0.6">
      <c r="B8" s="165" t="s">
        <v>56</v>
      </c>
      <c r="C8" s="40"/>
      <c r="D8" s="165" t="s">
        <v>45</v>
      </c>
      <c r="E8" s="40"/>
      <c r="F8" s="165" t="s">
        <v>78</v>
      </c>
      <c r="G8" s="40"/>
      <c r="H8" s="165" t="s">
        <v>11</v>
      </c>
    </row>
    <row r="9" spans="2:28" s="4" customFormat="1" x14ac:dyDescent="0.55000000000000004">
      <c r="B9" s="4" t="s">
        <v>87</v>
      </c>
      <c r="D9" s="94">
        <f>'سرمایه‌گذاری در سهام'!J32</f>
        <v>-2614500575</v>
      </c>
      <c r="F9" s="42">
        <f>D9/$D$14</f>
        <v>-1.0887090571503768</v>
      </c>
      <c r="G9" s="6"/>
      <c r="H9" s="42">
        <f>D9/'سرمایه گذاری ها'!$O$17</f>
        <v>-9.7106656802439847E-3</v>
      </c>
    </row>
    <row r="10" spans="2:28" s="4" customFormat="1" x14ac:dyDescent="0.55000000000000004">
      <c r="B10" s="4" t="s">
        <v>88</v>
      </c>
      <c r="D10" s="94">
        <f>'سرمایه‌گذاری در اوراق بهادار'!J31</f>
        <v>2891555807</v>
      </c>
      <c r="F10" s="42">
        <f>D10/$D$14</f>
        <v>1.2040781426627403</v>
      </c>
      <c r="G10" s="6"/>
      <c r="H10" s="42">
        <f>D10/'سرمایه گذاری ها'!$O$17</f>
        <v>1.0739692316780271E-2</v>
      </c>
    </row>
    <row r="11" spans="2:28" s="4" customFormat="1" x14ac:dyDescent="0.55000000000000004">
      <c r="B11" s="4" t="s">
        <v>89</v>
      </c>
      <c r="D11" s="94">
        <f>'درآمد سپرده بانکی'!F38</f>
        <v>2124413331</v>
      </c>
      <c r="F11" s="42">
        <f t="shared" ref="F10:F12" si="0">D11/$D$14</f>
        <v>0.88463091448763642</v>
      </c>
      <c r="G11" s="6"/>
      <c r="H11" s="42">
        <f>D11/'سرمایه گذاری ها'!$O$17</f>
        <v>7.8904046995646598E-3</v>
      </c>
    </row>
    <row r="12" spans="2:28" s="4" customFormat="1" x14ac:dyDescent="0.55000000000000004">
      <c r="B12" s="4" t="s">
        <v>85</v>
      </c>
      <c r="D12" s="94">
        <f>'سایر درآمدها'!D14</f>
        <v>1678186</v>
      </c>
      <c r="F12" s="42">
        <f t="shared" si="0"/>
        <v>6.9881655994011858E-4</v>
      </c>
      <c r="G12" s="6"/>
      <c r="H12" s="42">
        <f>D12/'سرمایه گذاری ها'!$O$17</f>
        <v>6.2330463229161589E-6</v>
      </c>
    </row>
    <row r="13" spans="2:28" s="4" customFormat="1" ht="12" customHeight="1" x14ac:dyDescent="0.55000000000000004">
      <c r="D13" s="94"/>
      <c r="F13" s="42"/>
      <c r="G13" s="6"/>
      <c r="H13" s="42"/>
    </row>
    <row r="14" spans="2:28" ht="24.75" thickBot="1" x14ac:dyDescent="0.65">
      <c r="B14" s="32" t="s">
        <v>90</v>
      </c>
      <c r="D14" s="95">
        <f>SUM(D9:D11)</f>
        <v>2401468563</v>
      </c>
      <c r="E14" s="26"/>
      <c r="F14" s="72">
        <f>SUM(F9:F11)</f>
        <v>0.99999999999999989</v>
      </c>
      <c r="G14" s="66"/>
      <c r="H14" s="73">
        <f>SUM(H9:H12)</f>
        <v>8.9256643824238615E-3</v>
      </c>
    </row>
    <row r="15" spans="2:28" ht="21.75" thickTop="1" x14ac:dyDescent="0.55000000000000004">
      <c r="D15" s="3"/>
    </row>
    <row r="19" spans="4:4" ht="27" customHeight="1" x14ac:dyDescent="0.75">
      <c r="D19" s="59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3</vt:i4>
      </vt:variant>
    </vt:vector>
  </HeadingPairs>
  <TitlesOfParts>
    <vt:vector size="20" baseType="lpstr">
      <vt:lpstr>صفحه اول 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'اوراق مشارکت'!Print_Area</vt:lpstr>
      <vt:lpstr>'سرمایه گذاری ها'!Print_Area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Hesabras</cp:lastModifiedBy>
  <cp:lastPrinted>2022-11-26T17:12:29Z</cp:lastPrinted>
  <dcterms:created xsi:type="dcterms:W3CDTF">2021-12-28T12:49:50Z</dcterms:created>
  <dcterms:modified xsi:type="dcterms:W3CDTF">2022-11-26T17:14:56Z</dcterms:modified>
</cp:coreProperties>
</file>