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مرداد 1401\پایدار\"/>
    </mc:Choice>
  </mc:AlternateContent>
  <xr:revisionPtr revIDLastSave="0" documentId="13_ncr:1_{CF333386-49AD-47FA-9FD3-AF07EAAE5B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ها'!$E$12:$Q$16</definedName>
    <definedName name="_xlnm._FilterDatabase" localSheetId="2" hidden="1">سهام!$C$11:$AA$27</definedName>
    <definedName name="_xlnm.Print_Area" localSheetId="4">'اوراق مشارکت'!$A$1:$AN$33</definedName>
    <definedName name="_xlnm.Print_Area" localSheetId="1">'سرمایه گذاری ها'!$A$1:$S$22</definedName>
    <definedName name="_xlnm.Print_Area" localSheetId="0">'صفحه اول '!$A$1:$M$53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6" l="1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10" i="6"/>
  <c r="G28" i="1"/>
  <c r="I28" i="1"/>
  <c r="K28" i="1"/>
  <c r="M28" i="1"/>
  <c r="O28" i="1"/>
  <c r="Q28" i="1"/>
  <c r="S28" i="1"/>
  <c r="U28" i="1"/>
  <c r="W28" i="1"/>
  <c r="Y28" i="1"/>
  <c r="F35" i="13" l="1"/>
  <c r="D10" i="15" s="1"/>
  <c r="H10" i="15" s="1"/>
  <c r="J35" i="13"/>
  <c r="D31" i="12"/>
  <c r="E31" i="12"/>
  <c r="F31" i="12"/>
  <c r="G31" i="12"/>
  <c r="H31" i="12"/>
  <c r="I31" i="12"/>
  <c r="J31" i="12"/>
  <c r="D9" i="15" s="1"/>
  <c r="H9" i="15" s="1"/>
  <c r="K31" i="12"/>
  <c r="L31" i="12"/>
  <c r="M31" i="12"/>
  <c r="N31" i="12"/>
  <c r="O31" i="12"/>
  <c r="P31" i="12"/>
  <c r="Q31" i="12"/>
  <c r="R31" i="12"/>
  <c r="L35" i="10"/>
  <c r="D35" i="10"/>
  <c r="E35" i="10"/>
  <c r="F35" i="10"/>
  <c r="G35" i="10"/>
  <c r="H35" i="10"/>
  <c r="I35" i="10"/>
  <c r="J35" i="10"/>
  <c r="K35" i="10"/>
  <c r="M35" i="10"/>
  <c r="N35" i="10"/>
  <c r="O35" i="10"/>
  <c r="P35" i="10"/>
  <c r="Q35" i="10"/>
  <c r="R35" i="10"/>
  <c r="R37" i="9"/>
  <c r="T23" i="8"/>
  <c r="L29" i="11"/>
  <c r="D29" i="11"/>
  <c r="F29" i="11"/>
  <c r="H29" i="11"/>
  <c r="J29" i="11"/>
  <c r="D11" i="15" s="1"/>
  <c r="N29" i="11"/>
  <c r="P29" i="11"/>
  <c r="R29" i="11"/>
  <c r="T29" i="11"/>
  <c r="V29" i="11"/>
  <c r="J36" i="7"/>
  <c r="K36" i="7"/>
  <c r="L36" i="7"/>
  <c r="M36" i="7"/>
  <c r="N36" i="7"/>
  <c r="O36" i="7"/>
  <c r="P36" i="7"/>
  <c r="Q36" i="7"/>
  <c r="R36" i="7"/>
  <c r="S36" i="7"/>
  <c r="T36" i="7"/>
  <c r="J21" i="4"/>
  <c r="L21" i="4"/>
  <c r="H21" i="4"/>
  <c r="F21" i="4"/>
  <c r="T32" i="6"/>
  <c r="L32" i="6"/>
  <c r="M32" i="6"/>
  <c r="N32" i="6"/>
  <c r="O32" i="6"/>
  <c r="P32" i="6"/>
  <c r="Q32" i="6"/>
  <c r="R32" i="6"/>
  <c r="AJ26" i="3"/>
  <c r="R23" i="8"/>
  <c r="P23" i="8"/>
  <c r="N23" i="8"/>
  <c r="L23" i="8"/>
  <c r="J23" i="8"/>
  <c r="J37" i="9"/>
  <c r="L37" i="9"/>
  <c r="N37" i="9"/>
  <c r="P37" i="9"/>
  <c r="D37" i="9"/>
  <c r="F37" i="9"/>
  <c r="H37" i="9"/>
  <c r="P26" i="3"/>
  <c r="R26" i="3"/>
  <c r="T26" i="3"/>
  <c r="V26" i="3"/>
  <c r="X26" i="3"/>
  <c r="Z26" i="3"/>
  <c r="AB26" i="3"/>
  <c r="AD26" i="3"/>
  <c r="AH26" i="3"/>
  <c r="D13" i="15" l="1"/>
  <c r="F11" i="15" s="1"/>
  <c r="H11" i="15"/>
  <c r="H13" i="15" s="1"/>
  <c r="O13" i="16"/>
  <c r="AB17" i="5"/>
  <c r="M15" i="16" s="1"/>
  <c r="O12" i="16"/>
  <c r="F14" i="14"/>
  <c r="D14" i="14"/>
  <c r="E13" i="16"/>
  <c r="G13" i="16" s="1"/>
  <c r="I13" i="16"/>
  <c r="K13" i="16"/>
  <c r="M12" i="16"/>
  <c r="G12" i="16"/>
  <c r="E12" i="16"/>
  <c r="G14" i="16"/>
  <c r="E14" i="16"/>
  <c r="Z17" i="5"/>
  <c r="X17" i="5"/>
  <c r="K15" i="16" s="1"/>
  <c r="V17" i="5"/>
  <c r="L17" i="5"/>
  <c r="N17" i="5"/>
  <c r="E15" i="16" s="1"/>
  <c r="P17" i="5"/>
  <c r="G15" i="16" s="1"/>
  <c r="R17" i="5"/>
  <c r="T17" i="5"/>
  <c r="I15" i="16" s="1"/>
  <c r="AD17" i="5"/>
  <c r="O15" i="16" s="1"/>
  <c r="I14" i="16"/>
  <c r="K14" i="16"/>
  <c r="M14" i="16"/>
  <c r="O14" i="16"/>
  <c r="K12" i="16"/>
  <c r="I12" i="16"/>
  <c r="P17" i="16"/>
  <c r="N17" i="16"/>
  <c r="L17" i="16"/>
  <c r="J17" i="16"/>
  <c r="H17" i="16"/>
  <c r="F17" i="16"/>
  <c r="D17" i="16"/>
  <c r="F10" i="15" l="1"/>
  <c r="F9" i="15"/>
  <c r="F13" i="15" s="1"/>
  <c r="G17" i="16"/>
  <c r="O17" i="16"/>
  <c r="E17" i="16"/>
  <c r="M13" i="16"/>
  <c r="M17" i="16" s="1"/>
  <c r="K17" i="16"/>
  <c r="I17" i="16"/>
  <c r="AL14" i="3" l="1"/>
  <c r="AL18" i="3"/>
  <c r="AL22" i="3"/>
  <c r="AL20" i="3"/>
  <c r="AL17" i="3"/>
  <c r="AL21" i="3"/>
  <c r="AL15" i="3"/>
  <c r="AL19" i="3"/>
  <c r="AL23" i="3"/>
  <c r="AL16" i="3"/>
  <c r="AL24" i="3"/>
  <c r="AL13" i="3"/>
  <c r="Q17" i="16"/>
  <c r="AA12" i="1"/>
  <c r="AA16" i="1"/>
  <c r="AA20" i="1"/>
  <c r="AA24" i="1"/>
  <c r="AA13" i="1"/>
  <c r="AA17" i="1"/>
  <c r="AA21" i="1"/>
  <c r="AA25" i="1"/>
  <c r="AA11" i="1"/>
  <c r="AA14" i="1"/>
  <c r="AA18" i="1"/>
  <c r="AA22" i="1"/>
  <c r="AA26" i="1"/>
  <c r="AA15" i="1"/>
  <c r="AA19" i="1"/>
  <c r="AA23" i="1"/>
  <c r="Q16" i="16"/>
  <c r="Q12" i="16"/>
  <c r="Q13" i="16"/>
  <c r="Q15" i="16"/>
  <c r="Q14" i="16"/>
  <c r="AL26" i="3" l="1"/>
  <c r="AA28" i="1"/>
  <c r="AF17" i="5"/>
</calcChain>
</file>

<file path=xl/sharedStrings.xml><?xml version="1.0" encoding="utf-8"?>
<sst xmlns="http://schemas.openxmlformats.org/spreadsheetml/2006/main" count="989" uniqueCount="241">
  <si>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</si>
  <si>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</si>
  <si>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</si>
  <si>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</si>
  <si>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</si>
  <si>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</si>
  <si>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</si>
  <si>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</si>
  <si>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</si>
  <si>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</si>
  <si>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</si>
  <si>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</si>
  <si>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</si>
  <si>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</si>
  <si>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س. نفت و گاز و پتروشیمی تأمین</t>
  </si>
  <si>
    <t>سیمان فارس نو</t>
  </si>
  <si>
    <t>سیمان‌ صوفیان‌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</si>
  <si>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</si>
  <si>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</si>
  <si>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</si>
  <si>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</si>
  <si>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</si>
  <si>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</si>
  <si>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</si>
  <si>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</si>
  <si>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</si>
  <si>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</si>
  <si>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</si>
  <si>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</si>
  <si>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</si>
  <si>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</si>
  <si>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</si>
  <si>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</si>
  <si>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</si>
  <si>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</si>
  <si>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</si>
  <si>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</si>
  <si>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</si>
  <si>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</si>
  <si>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</si>
  <si>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</si>
  <si>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</si>
  <si>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</si>
  <si>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</si>
  <si>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</si>
  <si>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</si>
  <si>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</si>
  <si>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</si>
  <si>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</si>
  <si>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</si>
  <si>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</si>
  <si>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</si>
  <si>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بانک قرض الحسنه رسالت بانکداری اجتماعی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</si>
  <si>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</si>
  <si>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</si>
  <si>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</si>
  <si>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</si>
  <si>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</si>
  <si>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</si>
  <si>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</si>
  <si>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</si>
  <si>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</si>
  <si>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</si>
  <si>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</si>
  <si>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</si>
  <si>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</si>
  <si>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</si>
  <si>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</si>
  <si>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</si>
  <si>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1400/04/14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</si>
  <si>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</si>
  <si>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</si>
  <si>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</si>
  <si>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</si>
  <si>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</si>
  <si>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</si>
  <si>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</si>
  <si>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</si>
  <si>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</si>
  <si>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</si>
  <si>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</si>
  <si>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</si>
  <si>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</si>
  <si>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</si>
  <si>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</si>
  <si>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</si>
  <si>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</si>
  <si>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</si>
  <si>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</si>
  <si>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</si>
  <si>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</si>
  <si>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</si>
  <si>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</si>
  <si>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</si>
  <si>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</si>
  <si>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</si>
  <si>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</si>
  <si>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</si>
  <si>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</si>
  <si>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</si>
  <si>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</si>
  <si>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</si>
  <si>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</si>
  <si>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</si>
  <si>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</si>
  <si>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</si>
  <si>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</si>
  <si>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</si>
  <si>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</si>
  <si>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</si>
  <si>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</si>
  <si>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</si>
  <si>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</si>
  <si>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</si>
  <si>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اسنادخزانه-م6بودجه00-030723</t>
  </si>
  <si>
    <t>1403/07/23</t>
  </si>
  <si>
    <t>اسنادخزانه-م7بودجه00-030912</t>
  </si>
  <si>
    <t>1403/09/12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</si>
  <si>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</si>
  <si>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</si>
  <si>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</si>
  <si>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</si>
  <si>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</si>
  <si>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</si>
  <si>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</si>
  <si>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</si>
  <si>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</si>
  <si>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</si>
  <si>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</si>
  <si>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</si>
  <si>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</si>
  <si>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</si>
  <si>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</si>
  <si>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</si>
  <si>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</si>
  <si>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</si>
  <si>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</si>
  <si>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</si>
  <si>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</si>
  <si>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اسنادخزانه-م8بودجه00-030919</t>
  </si>
  <si>
    <t>1400/06/16</t>
  </si>
  <si>
    <t>1403/09/19</t>
  </si>
  <si>
    <t>گواهی سپرده بلند مدت به تاریخ 1402/08/20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</si>
  <si>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</si>
  <si>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</si>
  <si>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</si>
  <si>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</si>
  <si>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</si>
  <si>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</si>
  <si>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</si>
  <si>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</si>
  <si>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</si>
  <si>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</si>
  <si>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</si>
  <si>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</si>
  <si>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</si>
  <si>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</si>
  <si>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</si>
  <si>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</si>
  <si>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</si>
  <si>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</si>
  <si>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</si>
  <si>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</si>
  <si>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</si>
  <si>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0201283315002</t>
  </si>
  <si>
    <t>1399/08/18</t>
  </si>
  <si>
    <t>10-8575179-1</t>
  </si>
  <si>
    <t>1400/04/21</t>
  </si>
  <si>
    <t>0205494378008</t>
  </si>
  <si>
    <t>0402666195009</t>
  </si>
  <si>
    <t>تنزیل سود بانک</t>
  </si>
  <si>
    <t>سپرده های بانکی</t>
  </si>
  <si>
    <t>قنداصفهان‌</t>
  </si>
  <si>
    <t>اسنادخزانه-م2بودجه00-031024</t>
  </si>
  <si>
    <t>1403/10/24</t>
  </si>
  <si>
    <t>اسنادخزانه-م17بودجه99-010226</t>
  </si>
  <si>
    <t>اسنادخزانه-م5بودجه00-030626</t>
  </si>
  <si>
    <t>کشت و دامداری فکا</t>
  </si>
  <si>
    <t>اسنادخزانه-م17بودجه98-010512</t>
  </si>
  <si>
    <t>اسنادخزانه-م15بودجه98-010406</t>
  </si>
  <si>
    <t>اسنادخزانه-م14بودجه98-010318</t>
  </si>
  <si>
    <t>اسنادخزانه-م18بودجه99-010323</t>
  </si>
  <si>
    <t>اسناد خزانه-م10بودجه00-031115</t>
  </si>
  <si>
    <t xml:space="preserve">گواهی سپرده بانک دی به تاریخ 1403/02/11 </t>
  </si>
  <si>
    <t>0403339375002</t>
  </si>
  <si>
    <t>0403334459003</t>
  </si>
  <si>
    <t>0403393597000</t>
  </si>
  <si>
    <t>1401/02/28</t>
  </si>
  <si>
    <t>40106946997601</t>
  </si>
  <si>
    <t>1401/02/20</t>
  </si>
  <si>
    <t>1401/02/17</t>
  </si>
  <si>
    <t>کیمیدارو</t>
  </si>
  <si>
    <t>نفت ایرانول</t>
  </si>
  <si>
    <t>صنایع شیمیایی کیمیاگران امروز</t>
  </si>
  <si>
    <t>تراکتورسازی‌ایران‌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</si>
  <si>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</si>
  <si>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</si>
  <si>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</si>
  <si>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</si>
  <si>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</si>
  <si>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</si>
  <si>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اسنادخزانه-م1بودجه99-010621</t>
  </si>
  <si>
    <t>مرابحه عام دولت104-ش.خ020303</t>
  </si>
  <si>
    <t>1402/03/03</t>
  </si>
  <si>
    <t>مرابحه عام دولت69-ش.خ0310</t>
  </si>
  <si>
    <t>گواهی سپرده بانک دی به تاریخ1403/03/19</t>
  </si>
  <si>
    <t>0403425074008</t>
  </si>
  <si>
    <t>1401/03/04</t>
  </si>
  <si>
    <t>40106964403601</t>
  </si>
  <si>
    <t>11491213963201</t>
  </si>
  <si>
    <t>1401/03/30</t>
  </si>
  <si>
    <t>1401/03/28</t>
  </si>
  <si>
    <t>بورس کالای ایران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</si>
  <si>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</si>
  <si>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</si>
  <si>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</si>
  <si>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</si>
  <si>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</si>
  <si>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</si>
  <si>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</si>
  <si>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</si>
  <si>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</si>
  <si>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1401/04/22</t>
  </si>
  <si>
    <t>1401/04/29</t>
  </si>
  <si>
    <t>1401/04/30</t>
  </si>
  <si>
    <t>1401/04/15</t>
  </si>
  <si>
    <t>1401/04/14</t>
  </si>
  <si>
    <t>1401/04/26</t>
  </si>
  <si>
    <t>1401/04/31</t>
  </si>
  <si>
    <t>برای ماه منتهی به 1401/05/31</t>
  </si>
  <si>
    <t>1401/05/31</t>
  </si>
  <si>
    <t>ح . س.نفت وگازوپتروشیمی تأمین</t>
  </si>
  <si>
    <t>اسناد خزانه-م9بودجه00-031101</t>
  </si>
  <si>
    <t>1400/06/01</t>
  </si>
  <si>
    <t>1403/11/01</t>
  </si>
  <si>
    <t>0.00%</t>
  </si>
  <si>
    <t>1.42%</t>
  </si>
  <si>
    <t>1.10%</t>
  </si>
  <si>
    <t>هموارسازی سود</t>
  </si>
  <si>
    <t>1401/05/11</t>
  </si>
  <si>
    <t>1401/05/30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</si>
</sst>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3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10" fillId="0" borderId="0" xfId="1" applyNumberFormat="1" applyFont="1"/>
    <xf numFmtId="10" fontId="10" fillId="0" borderId="0" xfId="2" applyNumberFormat="1" applyFont="1" applyAlignment="1">
      <alignment horizontal="center"/>
    </xf>
    <xf numFmtId="165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1" applyNumberFormat="1" applyFont="1" applyBorder="1" applyAlignment="1">
      <alignment horizontal="center" vertical="center"/>
    </xf>
    <xf numFmtId="165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5" fontId="15" fillId="0" borderId="4" xfId="1" applyNumberFormat="1" applyFont="1" applyBorder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5" fontId="11" fillId="0" borderId="3" xfId="1" applyNumberFormat="1" applyFont="1" applyBorder="1" applyAlignment="1">
      <alignment horizontal="center" vertical="center" wrapText="1"/>
    </xf>
    <xf numFmtId="165" fontId="9" fillId="0" borderId="3" xfId="1" applyNumberFormat="1" applyFont="1" applyBorder="1" applyAlignment="1">
      <alignment vertical="center" wrapText="1"/>
    </xf>
    <xf numFmtId="165" fontId="9" fillId="0" borderId="0" xfId="1" applyNumberFormat="1" applyFont="1" applyAlignment="1">
      <alignment vertical="center" wrapText="1"/>
    </xf>
    <xf numFmtId="165" fontId="11" fillId="0" borderId="0" xfId="1" applyNumberFormat="1" applyFont="1" applyBorder="1" applyAlignment="1">
      <alignment horizontal="center" vertical="center" wrapText="1"/>
    </xf>
    <xf numFmtId="165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11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9" fillId="0" borderId="4" xfId="0" applyFont="1" applyBorder="1" applyAlignment="1">
      <alignment horizontal="center" vertical="center" wrapText="1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12</xdr:col>
      <xdr:colOff>485775</xdr:colOff>
      <xdr:row>52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AE8891-6A12-7276-960B-A1C345D8B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885425" y="28575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tabSelected="1" view="pageBreakPreview" topLeftCell="A13" zoomScaleNormal="100" zoomScaleSheetLayoutView="100" workbookViewId="0">
      <selection activeCell="B7" sqref="B6:B7"/>
    </sheetView>
  </sheetViews>
  <sheetFormatPr defaultRowHeight="15" x14ac:dyDescent="0.2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39"/>
  <sheetViews>
    <sheetView rightToLeft="1" zoomScale="55" zoomScaleNormal="55" workbookViewId="0">
      <selection activeCell="J23" sqref="J23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1.28515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66" t="s">
        <v>138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</row>
    <row r="3" spans="2:28" ht="27" customHeight="1" x14ac:dyDescent="0.25">
      <c r="B3" s="166" t="s">
        <v>53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</row>
    <row r="4" spans="2:28" ht="27" customHeight="1" x14ac:dyDescent="0.25">
      <c r="B4" s="166" t="s">
        <v>229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2:28" s="36" customFormat="1" ht="21.75" customHeight="1" x14ac:dyDescent="0.25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2:28" s="2" customFormat="1" ht="21.75" customHeight="1" x14ac:dyDescent="0.55000000000000004">
      <c r="B6" s="164" t="s">
        <v>130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65" t="s">
        <v>54</v>
      </c>
      <c r="C8" s="165" t="s">
        <v>54</v>
      </c>
      <c r="D8" s="165" t="s">
        <v>54</v>
      </c>
      <c r="E8" s="165" t="s">
        <v>54</v>
      </c>
      <c r="F8" s="165" t="s">
        <v>54</v>
      </c>
      <c r="G8" s="165" t="s">
        <v>54</v>
      </c>
      <c r="H8" s="165" t="s">
        <v>54</v>
      </c>
      <c r="I8" s="118"/>
      <c r="J8" s="165" t="s">
        <v>55</v>
      </c>
      <c r="K8" s="165" t="s">
        <v>55</v>
      </c>
      <c r="L8" s="165" t="s">
        <v>55</v>
      </c>
      <c r="M8" s="165" t="s">
        <v>55</v>
      </c>
      <c r="N8" s="165" t="s">
        <v>55</v>
      </c>
      <c r="O8" s="118"/>
      <c r="P8" s="165" t="s">
        <v>56</v>
      </c>
      <c r="Q8" s="165" t="s">
        <v>56</v>
      </c>
      <c r="R8" s="165" t="s">
        <v>56</v>
      </c>
      <c r="S8" s="165" t="s">
        <v>56</v>
      </c>
      <c r="T8" s="165" t="s">
        <v>56</v>
      </c>
    </row>
    <row r="9" spans="2:28" s="37" customFormat="1" ht="58.5" customHeight="1" x14ac:dyDescent="0.25">
      <c r="B9" s="163" t="s">
        <v>57</v>
      </c>
      <c r="C9" s="119"/>
      <c r="D9" s="163" t="s">
        <v>58</v>
      </c>
      <c r="E9" s="119"/>
      <c r="F9" s="163" t="s">
        <v>28</v>
      </c>
      <c r="G9" s="119"/>
      <c r="H9" s="163" t="s">
        <v>29</v>
      </c>
      <c r="I9" s="118"/>
      <c r="J9" s="163" t="s">
        <v>59</v>
      </c>
      <c r="K9" s="119"/>
      <c r="L9" s="163" t="s">
        <v>60</v>
      </c>
      <c r="M9" s="119"/>
      <c r="N9" s="163" t="s">
        <v>61</v>
      </c>
      <c r="O9" s="118"/>
      <c r="P9" s="163" t="s">
        <v>59</v>
      </c>
      <c r="Q9" s="119"/>
      <c r="R9" s="163" t="s">
        <v>60</v>
      </c>
      <c r="S9" s="119"/>
      <c r="T9" s="163" t="s">
        <v>61</v>
      </c>
    </row>
    <row r="10" spans="2:28" s="36" customFormat="1" ht="23.25" customHeight="1" x14ac:dyDescent="0.25">
      <c r="B10" s="120" t="s">
        <v>118</v>
      </c>
      <c r="C10" s="118"/>
      <c r="D10" s="121" t="s">
        <v>62</v>
      </c>
      <c r="E10" s="118"/>
      <c r="F10" s="118" t="s">
        <v>120</v>
      </c>
      <c r="G10" s="118"/>
      <c r="H10" s="121">
        <v>18</v>
      </c>
      <c r="I10" s="118"/>
      <c r="J10" s="122">
        <v>1575690010</v>
      </c>
      <c r="K10" s="123"/>
      <c r="L10" s="122" t="s">
        <v>62</v>
      </c>
      <c r="M10" s="123"/>
      <c r="N10" s="122">
        <v>1575690010</v>
      </c>
      <c r="O10" s="123"/>
      <c r="P10" s="122">
        <v>7538803008</v>
      </c>
      <c r="Q10" s="123"/>
      <c r="R10" s="122" t="s">
        <v>62</v>
      </c>
      <c r="S10" s="123"/>
      <c r="T10" s="122">
        <v>7538803008</v>
      </c>
    </row>
    <row r="11" spans="2:28" s="36" customFormat="1" ht="23.25" customHeight="1" x14ac:dyDescent="0.25">
      <c r="B11" s="120" t="s">
        <v>49</v>
      </c>
      <c r="C11" s="118"/>
      <c r="D11" s="121">
        <v>29</v>
      </c>
      <c r="E11" s="118"/>
      <c r="F11" s="118" t="s">
        <v>62</v>
      </c>
      <c r="G11" s="118"/>
      <c r="H11" s="121">
        <v>18</v>
      </c>
      <c r="I11" s="118"/>
      <c r="J11" s="122">
        <v>580931506</v>
      </c>
      <c r="K11" s="123"/>
      <c r="L11" s="122">
        <v>264225</v>
      </c>
      <c r="M11" s="123"/>
      <c r="N11" s="122">
        <v>580667281</v>
      </c>
      <c r="O11" s="123"/>
      <c r="P11" s="122">
        <v>1909369862</v>
      </c>
      <c r="Q11" s="123"/>
      <c r="R11" s="122">
        <v>792675</v>
      </c>
      <c r="S11" s="123"/>
      <c r="T11" s="122">
        <v>1908577187</v>
      </c>
    </row>
    <row r="12" spans="2:28" s="36" customFormat="1" ht="23.25" customHeight="1" x14ac:dyDescent="0.25">
      <c r="B12" s="120" t="s">
        <v>198</v>
      </c>
      <c r="C12" s="118"/>
      <c r="D12" s="121" t="s">
        <v>62</v>
      </c>
      <c r="E12" s="118"/>
      <c r="F12" s="118" t="s">
        <v>200</v>
      </c>
      <c r="G12" s="118"/>
      <c r="H12" s="121">
        <v>18</v>
      </c>
      <c r="I12" s="118"/>
      <c r="J12" s="122">
        <v>713664833</v>
      </c>
      <c r="K12" s="123"/>
      <c r="L12" s="122" t="s">
        <v>62</v>
      </c>
      <c r="M12" s="123"/>
      <c r="N12" s="122">
        <v>713664833</v>
      </c>
      <c r="O12" s="123"/>
      <c r="P12" s="122">
        <v>1766746136</v>
      </c>
      <c r="Q12" s="123"/>
      <c r="R12" s="122" t="s">
        <v>62</v>
      </c>
      <c r="S12" s="123"/>
      <c r="T12" s="122">
        <v>1766746136</v>
      </c>
    </row>
    <row r="13" spans="2:28" s="36" customFormat="1" ht="23.25" customHeight="1" x14ac:dyDescent="0.25">
      <c r="B13" s="120" t="s">
        <v>125</v>
      </c>
      <c r="C13" s="118"/>
      <c r="D13" s="121">
        <v>30</v>
      </c>
      <c r="E13" s="118"/>
      <c r="F13" s="118" t="s">
        <v>62</v>
      </c>
      <c r="G13" s="118"/>
      <c r="H13" s="121">
        <v>18</v>
      </c>
      <c r="I13" s="118"/>
      <c r="J13" s="122">
        <v>818589041</v>
      </c>
      <c r="K13" s="123"/>
      <c r="L13" s="122">
        <v>172550</v>
      </c>
      <c r="M13" s="123"/>
      <c r="N13" s="122">
        <v>818416491</v>
      </c>
      <c r="O13" s="123"/>
      <c r="P13" s="122">
        <v>1749657534</v>
      </c>
      <c r="Q13" s="123"/>
      <c r="R13" s="122">
        <v>596734</v>
      </c>
      <c r="S13" s="123"/>
      <c r="T13" s="122">
        <v>1749060800</v>
      </c>
    </row>
    <row r="14" spans="2:28" s="36" customFormat="1" ht="23.25" customHeight="1" x14ac:dyDescent="0.25">
      <c r="B14" s="120" t="s">
        <v>216</v>
      </c>
      <c r="C14" s="118"/>
      <c r="D14" s="121">
        <v>20</v>
      </c>
      <c r="E14" s="118"/>
      <c r="F14" s="118" t="s">
        <v>62</v>
      </c>
      <c r="G14" s="118"/>
      <c r="H14" s="121">
        <v>18</v>
      </c>
      <c r="I14" s="118"/>
      <c r="J14" s="122">
        <v>1307945205</v>
      </c>
      <c r="K14" s="123"/>
      <c r="L14" s="122">
        <v>0</v>
      </c>
      <c r="M14" s="123"/>
      <c r="N14" s="122">
        <v>1307945205</v>
      </c>
      <c r="O14" s="123"/>
      <c r="P14" s="122">
        <v>1687671222</v>
      </c>
      <c r="Q14" s="123"/>
      <c r="R14" s="122">
        <v>3708664</v>
      </c>
      <c r="S14" s="123"/>
      <c r="T14" s="122">
        <v>1683962558</v>
      </c>
    </row>
    <row r="15" spans="2:28" s="36" customFormat="1" ht="23.25" customHeight="1" x14ac:dyDescent="0.25">
      <c r="B15" s="120" t="s">
        <v>121</v>
      </c>
      <c r="C15" s="118"/>
      <c r="D15" s="121">
        <v>4</v>
      </c>
      <c r="E15" s="118"/>
      <c r="F15" s="118" t="s">
        <v>62</v>
      </c>
      <c r="G15" s="118"/>
      <c r="H15" s="121">
        <v>18</v>
      </c>
      <c r="I15" s="118"/>
      <c r="J15" s="122">
        <v>518575350</v>
      </c>
      <c r="K15" s="123"/>
      <c r="L15" s="122">
        <v>-232578</v>
      </c>
      <c r="M15" s="123"/>
      <c r="N15" s="122">
        <v>518807928</v>
      </c>
      <c r="O15" s="123"/>
      <c r="P15" s="122">
        <v>1613643814</v>
      </c>
      <c r="Q15" s="123"/>
      <c r="R15" s="122">
        <v>752860</v>
      </c>
      <c r="S15" s="123"/>
      <c r="T15" s="122">
        <v>1612890954</v>
      </c>
    </row>
    <row r="16" spans="2:28" s="36" customFormat="1" ht="23.25" customHeight="1" x14ac:dyDescent="0.25">
      <c r="B16" s="120" t="s">
        <v>49</v>
      </c>
      <c r="C16" s="118"/>
      <c r="D16" s="121">
        <v>4</v>
      </c>
      <c r="E16" s="118"/>
      <c r="F16" s="118" t="s">
        <v>62</v>
      </c>
      <c r="G16" s="118"/>
      <c r="H16" s="121">
        <v>18</v>
      </c>
      <c r="I16" s="118"/>
      <c r="J16" s="122">
        <v>283342475</v>
      </c>
      <c r="K16" s="123"/>
      <c r="L16" s="122">
        <v>-708631</v>
      </c>
      <c r="M16" s="123"/>
      <c r="N16" s="122">
        <v>284051106</v>
      </c>
      <c r="O16" s="123"/>
      <c r="P16" s="122">
        <v>1361150667</v>
      </c>
      <c r="Q16" s="123"/>
      <c r="R16" s="122">
        <v>242827</v>
      </c>
      <c r="S16" s="123"/>
      <c r="T16" s="122">
        <v>1360907840</v>
      </c>
    </row>
    <row r="17" spans="2:20" s="36" customFormat="1" ht="23.25" customHeight="1" x14ac:dyDescent="0.25">
      <c r="B17" s="120" t="s">
        <v>202</v>
      </c>
      <c r="C17" s="118"/>
      <c r="D17" s="121" t="s">
        <v>62</v>
      </c>
      <c r="E17" s="118"/>
      <c r="F17" s="118" t="s">
        <v>203</v>
      </c>
      <c r="G17" s="118"/>
      <c r="H17" s="121">
        <v>18</v>
      </c>
      <c r="I17" s="118"/>
      <c r="J17" s="122">
        <v>459750398</v>
      </c>
      <c r="K17" s="123"/>
      <c r="L17" s="122" t="s">
        <v>62</v>
      </c>
      <c r="M17" s="123"/>
      <c r="N17" s="122">
        <v>459750398</v>
      </c>
      <c r="O17" s="123"/>
      <c r="P17" s="122">
        <v>1198913357</v>
      </c>
      <c r="Q17" s="123"/>
      <c r="R17" s="122" t="s">
        <v>62</v>
      </c>
      <c r="S17" s="123"/>
      <c r="T17" s="122">
        <v>1198913357</v>
      </c>
    </row>
    <row r="18" spans="2:20" s="36" customFormat="1" ht="23.25" customHeight="1" x14ac:dyDescent="0.25">
      <c r="B18" s="120" t="s">
        <v>125</v>
      </c>
      <c r="C18" s="118"/>
      <c r="D18" s="121">
        <v>23</v>
      </c>
      <c r="E18" s="118"/>
      <c r="F18" s="118" t="s">
        <v>62</v>
      </c>
      <c r="G18" s="118"/>
      <c r="H18" s="121">
        <v>18</v>
      </c>
      <c r="I18" s="118"/>
      <c r="J18" s="122">
        <v>0</v>
      </c>
      <c r="K18" s="123"/>
      <c r="L18" s="122">
        <v>0</v>
      </c>
      <c r="M18" s="123"/>
      <c r="N18" s="122">
        <v>0</v>
      </c>
      <c r="O18" s="123"/>
      <c r="P18" s="122">
        <v>1152520602</v>
      </c>
      <c r="Q18" s="123"/>
      <c r="R18" s="122">
        <v>0</v>
      </c>
      <c r="S18" s="123"/>
      <c r="T18" s="122">
        <v>1152520602</v>
      </c>
    </row>
    <row r="19" spans="2:20" s="36" customFormat="1" ht="23.25" customHeight="1" x14ac:dyDescent="0.25">
      <c r="B19" s="120" t="s">
        <v>121</v>
      </c>
      <c r="C19" s="118"/>
      <c r="D19" s="121">
        <v>8</v>
      </c>
      <c r="E19" s="118"/>
      <c r="F19" s="118" t="s">
        <v>62</v>
      </c>
      <c r="G19" s="118"/>
      <c r="H19" s="121">
        <v>18</v>
      </c>
      <c r="I19" s="118"/>
      <c r="J19" s="122">
        <v>0</v>
      </c>
      <c r="K19" s="123"/>
      <c r="L19" s="122">
        <v>0</v>
      </c>
      <c r="M19" s="123"/>
      <c r="N19" s="122">
        <v>0</v>
      </c>
      <c r="O19" s="123"/>
      <c r="P19" s="122">
        <v>736986307</v>
      </c>
      <c r="Q19" s="123"/>
      <c r="R19" s="122">
        <v>8075</v>
      </c>
      <c r="S19" s="123"/>
      <c r="T19" s="122">
        <v>736978232</v>
      </c>
    </row>
    <row r="20" spans="2:20" s="36" customFormat="1" ht="23.25" customHeight="1" x14ac:dyDescent="0.25">
      <c r="B20" s="120" t="s">
        <v>121</v>
      </c>
      <c r="C20" s="118"/>
      <c r="D20" s="121">
        <v>28</v>
      </c>
      <c r="E20" s="118"/>
      <c r="F20" s="118" t="s">
        <v>62</v>
      </c>
      <c r="G20" s="118"/>
      <c r="H20" s="121">
        <v>18</v>
      </c>
      <c r="I20" s="118"/>
      <c r="J20" s="122">
        <v>94335082</v>
      </c>
      <c r="K20" s="123"/>
      <c r="L20" s="122">
        <v>-235087</v>
      </c>
      <c r="M20" s="123"/>
      <c r="N20" s="122">
        <v>94570169</v>
      </c>
      <c r="O20" s="123"/>
      <c r="P20" s="122">
        <v>633513162</v>
      </c>
      <c r="Q20" s="123"/>
      <c r="R20" s="122">
        <v>167920</v>
      </c>
      <c r="S20" s="123"/>
      <c r="T20" s="122">
        <v>633345242</v>
      </c>
    </row>
    <row r="21" spans="2:20" s="36" customFormat="1" ht="23.25" customHeight="1" x14ac:dyDescent="0.25">
      <c r="B21" s="120" t="s">
        <v>121</v>
      </c>
      <c r="C21" s="118"/>
      <c r="D21" s="121">
        <v>11</v>
      </c>
      <c r="E21" s="118"/>
      <c r="F21" s="118" t="s">
        <v>62</v>
      </c>
      <c r="G21" s="118"/>
      <c r="H21" s="121">
        <v>18</v>
      </c>
      <c r="I21" s="118"/>
      <c r="J21" s="122">
        <v>0</v>
      </c>
      <c r="K21" s="123"/>
      <c r="L21" s="122">
        <v>0</v>
      </c>
      <c r="M21" s="123"/>
      <c r="N21" s="122">
        <v>0</v>
      </c>
      <c r="O21" s="123"/>
      <c r="P21" s="122">
        <v>359452050</v>
      </c>
      <c r="Q21" s="123"/>
      <c r="R21" s="122">
        <v>17738</v>
      </c>
      <c r="S21" s="123"/>
      <c r="T21" s="122">
        <v>359434312</v>
      </c>
    </row>
    <row r="22" spans="2:20" s="36" customFormat="1" ht="23.25" customHeight="1" x14ac:dyDescent="0.25">
      <c r="B22" s="120" t="s">
        <v>121</v>
      </c>
      <c r="C22" s="118"/>
      <c r="D22" s="121">
        <v>11</v>
      </c>
      <c r="E22" s="118"/>
      <c r="F22" s="118" t="s">
        <v>62</v>
      </c>
      <c r="G22" s="118"/>
      <c r="H22" s="121">
        <v>18</v>
      </c>
      <c r="I22" s="118"/>
      <c r="J22" s="122">
        <v>0</v>
      </c>
      <c r="K22" s="123"/>
      <c r="L22" s="122">
        <v>0</v>
      </c>
      <c r="M22" s="123"/>
      <c r="N22" s="122">
        <v>0</v>
      </c>
      <c r="O22" s="123"/>
      <c r="P22" s="122">
        <v>227391780</v>
      </c>
      <c r="Q22" s="123"/>
      <c r="R22" s="122">
        <v>0</v>
      </c>
      <c r="S22" s="123"/>
      <c r="T22" s="122">
        <v>227391780</v>
      </c>
    </row>
    <row r="23" spans="2:20" s="36" customFormat="1" ht="23.25" customHeight="1" x14ac:dyDescent="0.25">
      <c r="B23" s="120" t="s">
        <v>213</v>
      </c>
      <c r="C23" s="118"/>
      <c r="D23" s="121" t="s">
        <v>62</v>
      </c>
      <c r="E23" s="118"/>
      <c r="F23" s="118" t="s">
        <v>215</v>
      </c>
      <c r="G23" s="118"/>
      <c r="H23" s="121">
        <v>17</v>
      </c>
      <c r="I23" s="118"/>
      <c r="J23" s="122">
        <v>100141599</v>
      </c>
      <c r="K23" s="123"/>
      <c r="L23" s="122" t="s">
        <v>62</v>
      </c>
      <c r="M23" s="123"/>
      <c r="N23" s="122">
        <v>100141599</v>
      </c>
      <c r="O23" s="123"/>
      <c r="P23" s="122">
        <v>194202411</v>
      </c>
      <c r="Q23" s="123"/>
      <c r="R23" s="122" t="s">
        <v>62</v>
      </c>
      <c r="S23" s="123"/>
      <c r="T23" s="122">
        <v>194202411</v>
      </c>
    </row>
    <row r="24" spans="2:20" s="36" customFormat="1" ht="23.25" customHeight="1" x14ac:dyDescent="0.25">
      <c r="B24" s="120" t="s">
        <v>125</v>
      </c>
      <c r="C24" s="118"/>
      <c r="D24" s="121">
        <v>17</v>
      </c>
      <c r="E24" s="118"/>
      <c r="F24" s="118" t="s">
        <v>62</v>
      </c>
      <c r="G24" s="118"/>
      <c r="H24" s="121">
        <v>0</v>
      </c>
      <c r="I24" s="118"/>
      <c r="J24" s="122">
        <v>150328767</v>
      </c>
      <c r="K24" s="123"/>
      <c r="L24" s="122">
        <v>0</v>
      </c>
      <c r="M24" s="123"/>
      <c r="N24" s="122">
        <v>150328767</v>
      </c>
      <c r="O24" s="123"/>
      <c r="P24" s="122">
        <v>150328767</v>
      </c>
      <c r="Q24" s="123"/>
      <c r="R24" s="122">
        <v>0</v>
      </c>
      <c r="S24" s="123"/>
      <c r="T24" s="122">
        <v>150328767</v>
      </c>
    </row>
    <row r="25" spans="2:20" s="36" customFormat="1" ht="23.25" customHeight="1" x14ac:dyDescent="0.25">
      <c r="B25" s="120" t="s">
        <v>49</v>
      </c>
      <c r="C25" s="118"/>
      <c r="D25" s="121">
        <v>27</v>
      </c>
      <c r="E25" s="118"/>
      <c r="F25" s="118" t="s">
        <v>62</v>
      </c>
      <c r="G25" s="118"/>
      <c r="H25" s="121">
        <v>0</v>
      </c>
      <c r="I25" s="118"/>
      <c r="J25" s="122">
        <v>68623</v>
      </c>
      <c r="K25" s="123"/>
      <c r="L25" s="122">
        <v>0</v>
      </c>
      <c r="M25" s="123"/>
      <c r="N25" s="122">
        <v>68623</v>
      </c>
      <c r="O25" s="123"/>
      <c r="P25" s="122">
        <v>28712276</v>
      </c>
      <c r="Q25" s="123"/>
      <c r="R25" s="122">
        <v>0</v>
      </c>
      <c r="S25" s="123"/>
      <c r="T25" s="122">
        <v>28712276</v>
      </c>
    </row>
    <row r="26" spans="2:20" s="36" customFormat="1" ht="23.25" customHeight="1" x14ac:dyDescent="0.25">
      <c r="B26" s="120" t="s">
        <v>152</v>
      </c>
      <c r="C26" s="118"/>
      <c r="D26" s="121">
        <v>13</v>
      </c>
      <c r="E26" s="118"/>
      <c r="F26" s="118" t="s">
        <v>62</v>
      </c>
      <c r="G26" s="118"/>
      <c r="H26" s="121">
        <v>0</v>
      </c>
      <c r="I26" s="118"/>
      <c r="J26" s="122">
        <v>30122</v>
      </c>
      <c r="K26" s="123"/>
      <c r="L26" s="122">
        <v>0</v>
      </c>
      <c r="M26" s="123"/>
      <c r="N26" s="122">
        <v>30122</v>
      </c>
      <c r="O26" s="123"/>
      <c r="P26" s="122">
        <v>2481270</v>
      </c>
      <c r="Q26" s="123"/>
      <c r="R26" s="122">
        <v>0</v>
      </c>
      <c r="S26" s="123"/>
      <c r="T26" s="122">
        <v>2481270</v>
      </c>
    </row>
    <row r="27" spans="2:20" s="36" customFormat="1" ht="23.25" customHeight="1" x14ac:dyDescent="0.25">
      <c r="B27" s="120" t="s">
        <v>216</v>
      </c>
      <c r="C27" s="118"/>
      <c r="D27" s="121">
        <v>20</v>
      </c>
      <c r="E27" s="118"/>
      <c r="F27" s="118" t="s">
        <v>62</v>
      </c>
      <c r="G27" s="118"/>
      <c r="H27" s="121">
        <v>0</v>
      </c>
      <c r="I27" s="118"/>
      <c r="J27" s="122">
        <v>745461</v>
      </c>
      <c r="K27" s="123"/>
      <c r="L27" s="122">
        <v>-82</v>
      </c>
      <c r="M27" s="123"/>
      <c r="N27" s="122">
        <v>745543</v>
      </c>
      <c r="O27" s="123"/>
      <c r="P27" s="122">
        <v>760520</v>
      </c>
      <c r="Q27" s="123"/>
      <c r="R27" s="122">
        <v>0</v>
      </c>
      <c r="S27" s="123"/>
      <c r="T27" s="122">
        <v>760520</v>
      </c>
    </row>
    <row r="28" spans="2:20" s="36" customFormat="1" ht="23.25" customHeight="1" x14ac:dyDescent="0.25">
      <c r="B28" s="120" t="s">
        <v>126</v>
      </c>
      <c r="C28" s="118"/>
      <c r="D28" s="121">
        <v>21</v>
      </c>
      <c r="E28" s="118"/>
      <c r="F28" s="118" t="s">
        <v>62</v>
      </c>
      <c r="G28" s="118"/>
      <c r="H28" s="121">
        <v>0</v>
      </c>
      <c r="I28" s="118"/>
      <c r="J28" s="122">
        <v>13021</v>
      </c>
      <c r="K28" s="123"/>
      <c r="L28" s="122">
        <v>0</v>
      </c>
      <c r="M28" s="123"/>
      <c r="N28" s="122">
        <v>13021</v>
      </c>
      <c r="O28" s="123"/>
      <c r="P28" s="122">
        <v>495438</v>
      </c>
      <c r="Q28" s="123"/>
      <c r="R28" s="122">
        <v>0</v>
      </c>
      <c r="S28" s="123"/>
      <c r="T28" s="122">
        <v>495438</v>
      </c>
    </row>
    <row r="29" spans="2:20" s="36" customFormat="1" ht="23.25" customHeight="1" x14ac:dyDescent="0.25">
      <c r="B29" s="120" t="s">
        <v>121</v>
      </c>
      <c r="C29" s="118"/>
      <c r="D29" s="121">
        <v>18</v>
      </c>
      <c r="E29" s="118"/>
      <c r="F29" s="118" t="s">
        <v>62</v>
      </c>
      <c r="G29" s="118"/>
      <c r="H29" s="121">
        <v>0</v>
      </c>
      <c r="I29" s="118"/>
      <c r="J29" s="122">
        <v>849</v>
      </c>
      <c r="K29" s="123"/>
      <c r="L29" s="122">
        <v>0</v>
      </c>
      <c r="M29" s="123"/>
      <c r="N29" s="122">
        <v>849</v>
      </c>
      <c r="O29" s="123"/>
      <c r="P29" s="122">
        <v>166599</v>
      </c>
      <c r="Q29" s="123"/>
      <c r="R29" s="122">
        <v>0</v>
      </c>
      <c r="S29" s="123"/>
      <c r="T29" s="122">
        <v>166599</v>
      </c>
    </row>
    <row r="30" spans="2:20" s="36" customFormat="1" ht="23.25" customHeight="1" x14ac:dyDescent="0.25">
      <c r="B30" s="120" t="s">
        <v>125</v>
      </c>
      <c r="C30" s="118"/>
      <c r="D30" s="121">
        <v>23</v>
      </c>
      <c r="E30" s="118"/>
      <c r="F30" s="118" t="s">
        <v>62</v>
      </c>
      <c r="G30" s="118"/>
      <c r="H30" s="121">
        <v>0</v>
      </c>
      <c r="I30" s="118"/>
      <c r="J30" s="122">
        <v>23772</v>
      </c>
      <c r="K30" s="123"/>
      <c r="L30" s="122">
        <v>0</v>
      </c>
      <c r="M30" s="123"/>
      <c r="N30" s="122">
        <v>23772</v>
      </c>
      <c r="O30" s="123"/>
      <c r="P30" s="122">
        <v>137145</v>
      </c>
      <c r="Q30" s="123"/>
      <c r="R30" s="122">
        <v>0</v>
      </c>
      <c r="S30" s="123"/>
      <c r="T30" s="122">
        <v>137145</v>
      </c>
    </row>
    <row r="31" spans="2:20" s="36" customFormat="1" ht="23.25" customHeight="1" x14ac:dyDescent="0.25">
      <c r="B31" s="120" t="s">
        <v>49</v>
      </c>
      <c r="C31" s="118"/>
      <c r="D31" s="121">
        <v>24</v>
      </c>
      <c r="E31" s="118"/>
      <c r="F31" s="118" t="s">
        <v>62</v>
      </c>
      <c r="G31" s="118"/>
      <c r="H31" s="121">
        <v>0</v>
      </c>
      <c r="I31" s="118"/>
      <c r="J31" s="122">
        <v>55794</v>
      </c>
      <c r="K31" s="123"/>
      <c r="L31" s="122">
        <v>0</v>
      </c>
      <c r="M31" s="123"/>
      <c r="N31" s="122">
        <v>55794</v>
      </c>
      <c r="O31" s="123"/>
      <c r="P31" s="122">
        <v>77306</v>
      </c>
      <c r="Q31" s="123"/>
      <c r="R31" s="122">
        <v>0</v>
      </c>
      <c r="S31" s="123"/>
      <c r="T31" s="122">
        <v>77306</v>
      </c>
    </row>
    <row r="32" spans="2:20" s="36" customFormat="1" ht="23.25" customHeight="1" x14ac:dyDescent="0.25">
      <c r="B32" s="120" t="s">
        <v>159</v>
      </c>
      <c r="C32" s="118"/>
      <c r="D32" s="121">
        <v>17</v>
      </c>
      <c r="E32" s="118"/>
      <c r="F32" s="118" t="s">
        <v>62</v>
      </c>
      <c r="G32" s="118"/>
      <c r="H32" s="121">
        <v>0</v>
      </c>
      <c r="I32" s="118"/>
      <c r="J32" s="122">
        <v>12121</v>
      </c>
      <c r="K32" s="123"/>
      <c r="L32" s="122">
        <v>0</v>
      </c>
      <c r="M32" s="123"/>
      <c r="N32" s="122">
        <v>12121</v>
      </c>
      <c r="O32" s="123"/>
      <c r="P32" s="122">
        <v>49555</v>
      </c>
      <c r="Q32" s="123"/>
      <c r="R32" s="122">
        <v>0</v>
      </c>
      <c r="S32" s="123"/>
      <c r="T32" s="122">
        <v>49555</v>
      </c>
    </row>
    <row r="33" spans="2:20" s="36" customFormat="1" ht="23.25" customHeight="1" x14ac:dyDescent="0.25">
      <c r="B33" s="120" t="s">
        <v>124</v>
      </c>
      <c r="C33" s="118"/>
      <c r="D33" s="121">
        <v>18</v>
      </c>
      <c r="E33" s="118"/>
      <c r="F33" s="118" t="s">
        <v>62</v>
      </c>
      <c r="G33" s="118"/>
      <c r="H33" s="121">
        <v>0</v>
      </c>
      <c r="I33" s="118"/>
      <c r="J33" s="122">
        <v>0</v>
      </c>
      <c r="K33" s="123"/>
      <c r="L33" s="122">
        <v>0</v>
      </c>
      <c r="M33" s="123"/>
      <c r="N33" s="122">
        <v>0</v>
      </c>
      <c r="O33" s="123"/>
      <c r="P33" s="122">
        <v>28930</v>
      </c>
      <c r="Q33" s="123"/>
      <c r="R33" s="122">
        <v>0</v>
      </c>
      <c r="S33" s="123"/>
      <c r="T33" s="122">
        <v>28930</v>
      </c>
    </row>
    <row r="34" spans="2:20" s="36" customFormat="1" ht="23.25" customHeight="1" x14ac:dyDescent="0.25">
      <c r="B34" s="120" t="s">
        <v>148</v>
      </c>
      <c r="C34" s="118"/>
      <c r="D34" s="121">
        <v>13</v>
      </c>
      <c r="E34" s="118"/>
      <c r="F34" s="118" t="s">
        <v>62</v>
      </c>
      <c r="G34" s="118"/>
      <c r="H34" s="121">
        <v>0</v>
      </c>
      <c r="I34" s="118"/>
      <c r="J34" s="122">
        <v>11782</v>
      </c>
      <c r="K34" s="123"/>
      <c r="L34" s="122">
        <v>0</v>
      </c>
      <c r="M34" s="123"/>
      <c r="N34" s="122">
        <v>11782</v>
      </c>
      <c r="O34" s="123"/>
      <c r="P34" s="122">
        <v>15737</v>
      </c>
      <c r="Q34" s="123"/>
      <c r="R34" s="122">
        <v>0</v>
      </c>
      <c r="S34" s="123"/>
      <c r="T34" s="122">
        <v>15737</v>
      </c>
    </row>
    <row r="35" spans="2:20" s="36" customFormat="1" ht="21.75" customHeight="1" x14ac:dyDescent="0.25">
      <c r="B35" s="118"/>
      <c r="C35" s="118"/>
      <c r="D35" s="121"/>
      <c r="E35" s="118"/>
      <c r="F35" s="118"/>
      <c r="G35" s="118"/>
      <c r="H35" s="121"/>
      <c r="I35" s="118"/>
      <c r="J35" s="122"/>
      <c r="K35" s="123"/>
      <c r="L35" s="122"/>
      <c r="M35" s="123"/>
      <c r="N35" s="122"/>
      <c r="O35" s="123"/>
      <c r="P35" s="122"/>
      <c r="Q35" s="123"/>
      <c r="R35" s="122"/>
      <c r="S35" s="123"/>
      <c r="T35" s="122"/>
    </row>
    <row r="36" spans="2:20" s="36" customFormat="1" ht="21.75" customHeight="1" thickBot="1" x14ac:dyDescent="0.3">
      <c r="B36" s="167" t="s">
        <v>91</v>
      </c>
      <c r="C36" s="167"/>
      <c r="D36" s="167"/>
      <c r="E36" s="167"/>
      <c r="F36" s="167"/>
      <c r="G36" s="167"/>
      <c r="H36" s="167"/>
      <c r="I36" s="118"/>
      <c r="J36" s="124">
        <f t="shared" ref="J36:T36" si="0">SUM(J10:J34)</f>
        <v>6604255811</v>
      </c>
      <c r="K36" s="124">
        <f t="shared" si="0"/>
        <v>0</v>
      </c>
      <c r="L36" s="124">
        <f t="shared" si="0"/>
        <v>-739603</v>
      </c>
      <c r="M36" s="124">
        <f t="shared" si="0"/>
        <v>0</v>
      </c>
      <c r="N36" s="124">
        <f t="shared" si="0"/>
        <v>6604995414</v>
      </c>
      <c r="O36" s="124">
        <f t="shared" si="0"/>
        <v>0</v>
      </c>
      <c r="P36" s="124">
        <f t="shared" si="0"/>
        <v>22313275455</v>
      </c>
      <c r="Q36" s="124">
        <f t="shared" si="0"/>
        <v>0</v>
      </c>
      <c r="R36" s="124">
        <f t="shared" si="0"/>
        <v>6287493</v>
      </c>
      <c r="S36" s="124">
        <f t="shared" si="0"/>
        <v>0</v>
      </c>
      <c r="T36" s="124">
        <f t="shared" si="0"/>
        <v>22306987962</v>
      </c>
    </row>
    <row r="37" spans="2:20" ht="21.75" customHeight="1" thickTop="1" x14ac:dyDescent="0.25"/>
    <row r="39" spans="2:20" ht="21.75" customHeight="1" x14ac:dyDescent="0.25">
      <c r="J39" s="62">
        <v>9</v>
      </c>
    </row>
  </sheetData>
  <sortState xmlns:xlrd2="http://schemas.microsoft.com/office/spreadsheetml/2017/richdata2" ref="B10:T34">
    <sortCondition descending="1" ref="T10:T34"/>
  </sortState>
  <mergeCells count="18">
    <mergeCell ref="B36:H36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  <mergeCell ref="B6:P6"/>
    <mergeCell ref="B8:H8"/>
    <mergeCell ref="B2:T2"/>
    <mergeCell ref="B3:T3"/>
    <mergeCell ref="B4:T4"/>
  </mergeCells>
  <printOptions horizontalCentered="1" verticalCentered="1"/>
  <pageMargins left="0" right="0" top="0.75" bottom="0.75" header="0.3" footer="0.3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1"/>
  <sheetViews>
    <sheetView rightToLeft="1" zoomScale="70" zoomScaleNormal="70" workbookViewId="0">
      <selection activeCell="D9" sqref="D9:D29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4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5.285156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68" t="s">
        <v>138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</row>
    <row r="3" spans="2:28" ht="35.25" x14ac:dyDescent="0.55000000000000004">
      <c r="B3" s="168" t="s">
        <v>53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</row>
    <row r="4" spans="2:28" ht="35.25" x14ac:dyDescent="0.55000000000000004">
      <c r="B4" s="168" t="s">
        <v>229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</row>
    <row r="7" spans="2:28" s="2" customFormat="1" ht="30" x14ac:dyDescent="0.55000000000000004">
      <c r="B7" s="14" t="s">
        <v>131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36" t="s">
        <v>1</v>
      </c>
      <c r="D8" s="137" t="s">
        <v>55</v>
      </c>
      <c r="E8" s="137" t="s">
        <v>55</v>
      </c>
      <c r="F8" s="137" t="s">
        <v>55</v>
      </c>
      <c r="G8" s="137" t="s">
        <v>55</v>
      </c>
      <c r="H8" s="137" t="s">
        <v>55</v>
      </c>
      <c r="I8" s="137" t="s">
        <v>55</v>
      </c>
      <c r="J8" s="137" t="s">
        <v>55</v>
      </c>
      <c r="K8" s="137" t="s">
        <v>55</v>
      </c>
      <c r="L8" s="137" t="s">
        <v>55</v>
      </c>
      <c r="N8" s="137" t="s">
        <v>56</v>
      </c>
      <c r="O8" s="137" t="s">
        <v>56</v>
      </c>
      <c r="P8" s="137" t="s">
        <v>56</v>
      </c>
      <c r="Q8" s="137" t="s">
        <v>56</v>
      </c>
      <c r="R8" s="137" t="s">
        <v>56</v>
      </c>
      <c r="S8" s="137" t="s">
        <v>56</v>
      </c>
      <c r="T8" s="137" t="s">
        <v>56</v>
      </c>
      <c r="U8" s="137" t="s">
        <v>56</v>
      </c>
      <c r="V8" s="137" t="s">
        <v>56</v>
      </c>
    </row>
    <row r="9" spans="2:28" s="43" customFormat="1" ht="55.5" customHeight="1" x14ac:dyDescent="0.25">
      <c r="B9" s="136" t="s">
        <v>1</v>
      </c>
      <c r="D9" s="169" t="s">
        <v>76</v>
      </c>
      <c r="E9" s="44"/>
      <c r="F9" s="169" t="s">
        <v>77</v>
      </c>
      <c r="G9" s="44"/>
      <c r="H9" s="169" t="s">
        <v>78</v>
      </c>
      <c r="I9" s="44"/>
      <c r="J9" s="169" t="s">
        <v>45</v>
      </c>
      <c r="K9" s="44"/>
      <c r="L9" s="169" t="s">
        <v>79</v>
      </c>
      <c r="N9" s="169" t="s">
        <v>76</v>
      </c>
      <c r="O9" s="44"/>
      <c r="P9" s="169" t="s">
        <v>77</v>
      </c>
      <c r="Q9" s="44"/>
      <c r="R9" s="169" t="s">
        <v>78</v>
      </c>
      <c r="S9" s="44"/>
      <c r="T9" s="169" t="s">
        <v>45</v>
      </c>
      <c r="U9" s="44"/>
      <c r="V9" s="169" t="s">
        <v>79</v>
      </c>
    </row>
    <row r="10" spans="2:28" x14ac:dyDescent="0.55000000000000004">
      <c r="B10" s="4" t="s">
        <v>15</v>
      </c>
      <c r="D10" s="29">
        <v>0</v>
      </c>
      <c r="F10" s="29">
        <v>0</v>
      </c>
      <c r="H10" s="29">
        <v>0</v>
      </c>
      <c r="J10" s="29">
        <v>0</v>
      </c>
      <c r="L10" s="49">
        <v>0</v>
      </c>
      <c r="N10" s="29">
        <v>1690356571</v>
      </c>
      <c r="P10" s="29">
        <v>0</v>
      </c>
      <c r="R10" s="29">
        <v>2931812802</v>
      </c>
      <c r="T10" s="29">
        <v>4622169373</v>
      </c>
      <c r="V10" s="42">
        <v>9.3100000000000002E-2</v>
      </c>
    </row>
    <row r="11" spans="2:28" ht="42" x14ac:dyDescent="0.55000000000000004">
      <c r="B11" s="4" t="s">
        <v>172</v>
      </c>
      <c r="D11" s="29">
        <v>0</v>
      </c>
      <c r="F11" s="29">
        <v>0</v>
      </c>
      <c r="H11" s="29">
        <v>1403101614</v>
      </c>
      <c r="J11" s="29">
        <v>1403101614</v>
      </c>
      <c r="L11" s="49">
        <v>0.17180000000000001</v>
      </c>
      <c r="N11" s="29">
        <v>463353293</v>
      </c>
      <c r="P11" s="29">
        <v>0</v>
      </c>
      <c r="R11" s="29">
        <v>4143549212</v>
      </c>
      <c r="T11" s="29">
        <v>4606902505</v>
      </c>
      <c r="V11" s="42">
        <v>9.2700000000000005E-2</v>
      </c>
    </row>
    <row r="12" spans="2:28" x14ac:dyDescent="0.55000000000000004">
      <c r="B12" s="4" t="s">
        <v>16</v>
      </c>
      <c r="D12" s="29">
        <v>0</v>
      </c>
      <c r="F12" s="29">
        <v>-151095600</v>
      </c>
      <c r="H12" s="29">
        <v>0</v>
      </c>
      <c r="J12" s="29">
        <v>-151095600</v>
      </c>
      <c r="L12" s="49">
        <v>-1.8499999999999999E-2</v>
      </c>
      <c r="N12" s="29">
        <v>436000000</v>
      </c>
      <c r="P12" s="29">
        <v>709751697</v>
      </c>
      <c r="R12" s="29">
        <v>1063199832</v>
      </c>
      <c r="T12" s="29">
        <v>2208951529</v>
      </c>
      <c r="V12" s="42">
        <v>4.4499999999999998E-2</v>
      </c>
    </row>
    <row r="13" spans="2:28" x14ac:dyDescent="0.55000000000000004">
      <c r="B13" s="4" t="s">
        <v>14</v>
      </c>
      <c r="D13" s="29">
        <v>458847941</v>
      </c>
      <c r="F13" s="29">
        <v>-450779964</v>
      </c>
      <c r="H13" s="29">
        <v>0</v>
      </c>
      <c r="J13" s="29">
        <v>8067977</v>
      </c>
      <c r="L13" s="49">
        <v>1E-3</v>
      </c>
      <c r="N13" s="29">
        <v>458847941</v>
      </c>
      <c r="P13" s="29">
        <v>193945944</v>
      </c>
      <c r="R13" s="29">
        <v>736967712</v>
      </c>
      <c r="T13" s="29">
        <v>1389761597</v>
      </c>
      <c r="V13" s="42">
        <v>2.8000000000000001E-2</v>
      </c>
    </row>
    <row r="14" spans="2:28" x14ac:dyDescent="0.55000000000000004">
      <c r="B14" s="4" t="s">
        <v>212</v>
      </c>
      <c r="D14" s="29">
        <v>0</v>
      </c>
      <c r="F14" s="29">
        <v>957827096</v>
      </c>
      <c r="H14" s="29">
        <v>0</v>
      </c>
      <c r="J14" s="29">
        <v>957827096</v>
      </c>
      <c r="L14" s="49">
        <v>0.1173</v>
      </c>
      <c r="N14" s="29">
        <v>18707618</v>
      </c>
      <c r="P14" s="29">
        <v>895553810</v>
      </c>
      <c r="R14" s="29">
        <v>0</v>
      </c>
      <c r="T14" s="29">
        <v>914261428</v>
      </c>
      <c r="V14" s="42">
        <v>1.84E-2</v>
      </c>
    </row>
    <row r="15" spans="2:28" x14ac:dyDescent="0.55000000000000004">
      <c r="B15" s="4" t="s">
        <v>194</v>
      </c>
      <c r="D15" s="29">
        <v>0</v>
      </c>
      <c r="F15" s="29">
        <v>268125106</v>
      </c>
      <c r="H15" s="29">
        <v>0</v>
      </c>
      <c r="J15" s="29">
        <v>268125106</v>
      </c>
      <c r="L15" s="49">
        <v>3.2800000000000003E-2</v>
      </c>
      <c r="N15" s="29">
        <v>204645821</v>
      </c>
      <c r="P15" s="29">
        <v>273517925</v>
      </c>
      <c r="R15" s="29">
        <v>0</v>
      </c>
      <c r="T15" s="29">
        <v>478163746</v>
      </c>
      <c r="V15" s="42">
        <v>9.5999999999999992E-3</v>
      </c>
    </row>
    <row r="16" spans="2:28" ht="42" x14ac:dyDescent="0.55000000000000004">
      <c r="B16" s="4" t="s">
        <v>17</v>
      </c>
      <c r="D16" s="29">
        <v>1642311075</v>
      </c>
      <c r="F16" s="29">
        <v>-1412817837</v>
      </c>
      <c r="H16" s="29">
        <v>0</v>
      </c>
      <c r="J16" s="29">
        <v>229493238</v>
      </c>
      <c r="L16" s="49">
        <v>2.81E-2</v>
      </c>
      <c r="N16" s="29">
        <v>1642311075</v>
      </c>
      <c r="P16" s="29">
        <v>-1361809205</v>
      </c>
      <c r="R16" s="29">
        <v>0</v>
      </c>
      <c r="T16" s="29">
        <v>280501870</v>
      </c>
      <c r="V16" s="42">
        <v>5.5999999999999999E-3</v>
      </c>
    </row>
    <row r="17" spans="2:22" x14ac:dyDescent="0.55000000000000004">
      <c r="B17" s="4" t="s">
        <v>75</v>
      </c>
      <c r="D17" s="29">
        <v>0</v>
      </c>
      <c r="F17" s="29">
        <v>0</v>
      </c>
      <c r="H17" s="29">
        <v>0</v>
      </c>
      <c r="J17" s="29">
        <v>0</v>
      </c>
      <c r="L17" s="49">
        <v>0</v>
      </c>
      <c r="N17" s="29">
        <v>0</v>
      </c>
      <c r="P17" s="29">
        <v>0</v>
      </c>
      <c r="R17" s="29">
        <v>232792809</v>
      </c>
      <c r="T17" s="29">
        <v>232792809</v>
      </c>
      <c r="V17" s="42">
        <v>4.7000000000000002E-3</v>
      </c>
    </row>
    <row r="18" spans="2:22" x14ac:dyDescent="0.55000000000000004">
      <c r="B18" s="4" t="s">
        <v>196</v>
      </c>
      <c r="D18" s="29">
        <v>0</v>
      </c>
      <c r="F18" s="29">
        <v>174828</v>
      </c>
      <c r="H18" s="29">
        <v>0</v>
      </c>
      <c r="J18" s="29">
        <v>174828</v>
      </c>
      <c r="L18" s="49">
        <v>0</v>
      </c>
      <c r="N18" s="29">
        <v>0</v>
      </c>
      <c r="P18" s="29">
        <v>501454</v>
      </c>
      <c r="R18" s="29">
        <v>0</v>
      </c>
      <c r="T18" s="29">
        <v>501454</v>
      </c>
      <c r="V18" s="42">
        <v>0</v>
      </c>
    </row>
    <row r="19" spans="2:22" x14ac:dyDescent="0.55000000000000004">
      <c r="B19" s="4" t="s">
        <v>13</v>
      </c>
      <c r="D19" s="29">
        <v>0</v>
      </c>
      <c r="F19" s="29">
        <v>-602840</v>
      </c>
      <c r="H19" s="29">
        <v>0</v>
      </c>
      <c r="J19" s="29">
        <v>-602840</v>
      </c>
      <c r="L19" s="49">
        <v>-1E-4</v>
      </c>
      <c r="N19" s="29">
        <v>214918</v>
      </c>
      <c r="P19" s="29">
        <v>-1287511</v>
      </c>
      <c r="R19" s="29">
        <v>-5367863</v>
      </c>
      <c r="T19" s="29">
        <v>-6440456</v>
      </c>
      <c r="V19" s="42">
        <v>-1E-4</v>
      </c>
    </row>
    <row r="20" spans="2:22" x14ac:dyDescent="0.55000000000000004">
      <c r="B20" s="4" t="s">
        <v>231</v>
      </c>
      <c r="D20" s="29">
        <v>0</v>
      </c>
      <c r="F20" s="29">
        <v>-87743301</v>
      </c>
      <c r="H20" s="29">
        <v>0</v>
      </c>
      <c r="J20" s="29">
        <v>-87743301</v>
      </c>
      <c r="L20" s="49">
        <v>-1.0699999999999999E-2</v>
      </c>
      <c r="N20" s="29">
        <v>0</v>
      </c>
      <c r="P20" s="29">
        <v>-87743301</v>
      </c>
      <c r="R20" s="29">
        <v>0</v>
      </c>
      <c r="T20" s="29">
        <v>-87743301</v>
      </c>
      <c r="V20" s="42">
        <v>-1.8E-3</v>
      </c>
    </row>
    <row r="21" spans="2:22" x14ac:dyDescent="0.55000000000000004">
      <c r="B21" s="4" t="s">
        <v>191</v>
      </c>
      <c r="D21" s="29">
        <v>0</v>
      </c>
      <c r="F21" s="29">
        <v>-686632343</v>
      </c>
      <c r="H21" s="29">
        <v>0</v>
      </c>
      <c r="J21" s="29">
        <v>-686632343</v>
      </c>
      <c r="L21" s="49">
        <v>-8.4099999999999994E-2</v>
      </c>
      <c r="N21" s="29">
        <v>0</v>
      </c>
      <c r="P21" s="29">
        <v>-116488078</v>
      </c>
      <c r="R21" s="29">
        <v>0</v>
      </c>
      <c r="T21" s="29">
        <v>-116488078</v>
      </c>
      <c r="V21" s="42">
        <v>-2.3E-3</v>
      </c>
    </row>
    <row r="22" spans="2:22" x14ac:dyDescent="0.55000000000000004">
      <c r="B22" s="4" t="s">
        <v>195</v>
      </c>
      <c r="D22" s="29">
        <v>0</v>
      </c>
      <c r="F22" s="29">
        <v>-1069676</v>
      </c>
      <c r="H22" s="29">
        <v>0</v>
      </c>
      <c r="J22" s="29">
        <v>-1069676</v>
      </c>
      <c r="L22" s="49">
        <v>-1E-4</v>
      </c>
      <c r="N22" s="29">
        <v>0</v>
      </c>
      <c r="P22" s="29">
        <v>-178993501</v>
      </c>
      <c r="R22" s="29">
        <v>0</v>
      </c>
      <c r="T22" s="29">
        <v>-178993501</v>
      </c>
      <c r="V22" s="42">
        <v>-3.5999999999999999E-3</v>
      </c>
    </row>
    <row r="23" spans="2:22" x14ac:dyDescent="0.55000000000000004">
      <c r="B23" s="4" t="s">
        <v>192</v>
      </c>
      <c r="D23" s="29">
        <v>0</v>
      </c>
      <c r="F23" s="29">
        <v>182507580</v>
      </c>
      <c r="H23" s="29">
        <v>0</v>
      </c>
      <c r="J23" s="29">
        <v>182507580</v>
      </c>
      <c r="L23" s="49">
        <v>2.23E-2</v>
      </c>
      <c r="N23" s="29">
        <v>728853172</v>
      </c>
      <c r="P23" s="29">
        <v>-1084118264</v>
      </c>
      <c r="R23" s="29">
        <v>0</v>
      </c>
      <c r="T23" s="29">
        <v>-355265092</v>
      </c>
      <c r="V23" s="42">
        <v>-7.1999999999999998E-3</v>
      </c>
    </row>
    <row r="24" spans="2:22" x14ac:dyDescent="0.55000000000000004">
      <c r="B24" s="4" t="s">
        <v>197</v>
      </c>
      <c r="D24" s="29">
        <v>0</v>
      </c>
      <c r="F24" s="29">
        <v>225490302</v>
      </c>
      <c r="H24" s="29">
        <v>0</v>
      </c>
      <c r="J24" s="29">
        <v>225490302</v>
      </c>
      <c r="L24" s="49">
        <v>2.76E-2</v>
      </c>
      <c r="N24" s="29">
        <v>604200000</v>
      </c>
      <c r="P24" s="29">
        <v>-1099014929</v>
      </c>
      <c r="R24" s="29">
        <v>0</v>
      </c>
      <c r="T24" s="29">
        <v>-494814929</v>
      </c>
      <c r="V24" s="42">
        <v>-0.01</v>
      </c>
    </row>
    <row r="25" spans="2:22" x14ac:dyDescent="0.55000000000000004">
      <c r="B25" s="4" t="s">
        <v>18</v>
      </c>
      <c r="D25" s="29">
        <v>0</v>
      </c>
      <c r="F25" s="29">
        <v>103090938</v>
      </c>
      <c r="H25" s="29">
        <v>0</v>
      </c>
      <c r="J25" s="29">
        <v>103090938</v>
      </c>
      <c r="L25" s="49">
        <v>1.26E-2</v>
      </c>
      <c r="N25" s="29">
        <v>255515737</v>
      </c>
      <c r="P25" s="29">
        <v>-876272967</v>
      </c>
      <c r="R25" s="29">
        <v>0</v>
      </c>
      <c r="T25" s="29">
        <v>-620757230</v>
      </c>
      <c r="V25" s="42">
        <v>-1.2500000000000001E-2</v>
      </c>
    </row>
    <row r="26" spans="2:22" x14ac:dyDescent="0.55000000000000004">
      <c r="B26" s="4" t="s">
        <v>177</v>
      </c>
      <c r="D26" s="29">
        <v>0</v>
      </c>
      <c r="F26" s="29">
        <v>656699251</v>
      </c>
      <c r="H26" s="29">
        <v>0</v>
      </c>
      <c r="J26" s="29">
        <v>656699251</v>
      </c>
      <c r="L26" s="49">
        <v>8.0399999999999999E-2</v>
      </c>
      <c r="N26" s="29">
        <v>660380957</v>
      </c>
      <c r="P26" s="29">
        <v>-1331155269</v>
      </c>
      <c r="R26" s="29">
        <v>0</v>
      </c>
      <c r="T26" s="29">
        <v>-670774312</v>
      </c>
      <c r="V26" s="42">
        <v>-1.35E-2</v>
      </c>
    </row>
    <row r="27" spans="2:22" ht="42" x14ac:dyDescent="0.55000000000000004">
      <c r="B27" s="4" t="s">
        <v>193</v>
      </c>
      <c r="D27" s="29">
        <v>0</v>
      </c>
      <c r="F27" s="29">
        <v>-769195890</v>
      </c>
      <c r="H27" s="29">
        <v>0</v>
      </c>
      <c r="J27" s="29">
        <v>-769195890</v>
      </c>
      <c r="L27" s="49">
        <v>-9.4200000000000006E-2</v>
      </c>
      <c r="N27" s="29">
        <v>58453382</v>
      </c>
      <c r="P27" s="29">
        <v>-1103546454</v>
      </c>
      <c r="R27" s="29">
        <v>0</v>
      </c>
      <c r="T27" s="29">
        <v>-1045093072</v>
      </c>
      <c r="V27" s="42">
        <v>-2.1000000000000001E-2</v>
      </c>
    </row>
    <row r="28" spans="2:22" x14ac:dyDescent="0.55000000000000004">
      <c r="D28" s="29"/>
      <c r="F28" s="29"/>
      <c r="H28" s="29"/>
      <c r="J28" s="29"/>
      <c r="L28" s="49"/>
      <c r="N28" s="29"/>
      <c r="P28" s="29"/>
      <c r="R28" s="29"/>
      <c r="T28" s="29"/>
      <c r="V28" s="42"/>
    </row>
    <row r="29" spans="2:22" ht="42.75" thickBot="1" x14ac:dyDescent="0.6">
      <c r="B29" s="46" t="s">
        <v>91</v>
      </c>
      <c r="D29" s="48">
        <f>SUM(D10:D27)</f>
        <v>2101159016</v>
      </c>
      <c r="F29" s="48">
        <f>SUM(F10:F27)</f>
        <v>-1166022350</v>
      </c>
      <c r="H29" s="48">
        <f>SUM(H10:H27)</f>
        <v>1403101614</v>
      </c>
      <c r="J29" s="48">
        <f>SUM(J10:J27)</f>
        <v>2338238280</v>
      </c>
      <c r="L29" s="50">
        <f>SUM(L10:L27)</f>
        <v>0.28620000000000007</v>
      </c>
      <c r="N29" s="48">
        <f>SUM(N10:N27)</f>
        <v>7221840485</v>
      </c>
      <c r="P29" s="48">
        <f>SUM(P10:P27)</f>
        <v>-5167158649</v>
      </c>
      <c r="R29" s="48">
        <f>SUM(R10:R27)</f>
        <v>9102954504</v>
      </c>
      <c r="T29" s="48">
        <f>SUM(T10:T27)</f>
        <v>11157636340</v>
      </c>
      <c r="V29" s="96">
        <f>SUM(V10:V27)</f>
        <v>0.22459999999999999</v>
      </c>
    </row>
    <row r="30" spans="2:22" ht="21.75" thickTop="1" x14ac:dyDescent="0.55000000000000004"/>
    <row r="31" spans="2:22" ht="30" x14ac:dyDescent="0.75">
      <c r="L31" s="60">
        <v>10</v>
      </c>
    </row>
  </sheetData>
  <sortState xmlns:xlrd2="http://schemas.microsoft.com/office/spreadsheetml/2017/richdata2" ref="B10:V27">
    <sortCondition descending="1" ref="T10:T27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5"/>
  <sheetViews>
    <sheetView rightToLeft="1" zoomScale="55" zoomScaleNormal="55" workbookViewId="0">
      <selection activeCell="D31" sqref="D31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35" t="s">
        <v>138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30" x14ac:dyDescent="0.55000000000000004">
      <c r="B3" s="135" t="s">
        <v>53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30" x14ac:dyDescent="0.55000000000000004">
      <c r="B4" s="135" t="s">
        <v>229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8" ht="67.5" customHeight="1" x14ac:dyDescent="0.55000000000000004"/>
    <row r="6" spans="2:28" ht="30" x14ac:dyDescent="0.55000000000000004">
      <c r="B6" s="152" t="s">
        <v>132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73" t="s">
        <v>1</v>
      </c>
      <c r="D7" s="171" t="s">
        <v>63</v>
      </c>
      <c r="E7" s="171" t="s">
        <v>63</v>
      </c>
      <c r="F7" s="171" t="s">
        <v>63</v>
      </c>
      <c r="G7" s="171" t="s">
        <v>63</v>
      </c>
      <c r="H7" s="171" t="s">
        <v>63</v>
      </c>
      <c r="J7" s="171" t="s">
        <v>55</v>
      </c>
      <c r="K7" s="171" t="s">
        <v>55</v>
      </c>
      <c r="L7" s="171" t="s">
        <v>55</v>
      </c>
      <c r="M7" s="171" t="s">
        <v>55</v>
      </c>
      <c r="N7" s="171" t="s">
        <v>55</v>
      </c>
      <c r="P7" s="171" t="s">
        <v>56</v>
      </c>
      <c r="Q7" s="171" t="s">
        <v>56</v>
      </c>
      <c r="R7" s="171" t="s">
        <v>56</v>
      </c>
      <c r="S7" s="171" t="s">
        <v>56</v>
      </c>
      <c r="T7" s="171" t="s">
        <v>56</v>
      </c>
    </row>
    <row r="8" spans="2:28" s="40" customFormat="1" ht="63.75" customHeight="1" x14ac:dyDescent="0.6">
      <c r="B8" s="173" t="s">
        <v>1</v>
      </c>
      <c r="D8" s="170" t="s">
        <v>64</v>
      </c>
      <c r="E8" s="61"/>
      <c r="F8" s="170" t="s">
        <v>65</v>
      </c>
      <c r="G8" s="61"/>
      <c r="H8" s="170" t="s">
        <v>66</v>
      </c>
      <c r="J8" s="170" t="s">
        <v>67</v>
      </c>
      <c r="K8" s="61"/>
      <c r="L8" s="170" t="s">
        <v>60</v>
      </c>
      <c r="M8" s="61"/>
      <c r="N8" s="170" t="s">
        <v>68</v>
      </c>
      <c r="P8" s="170" t="s">
        <v>67</v>
      </c>
      <c r="Q8" s="61"/>
      <c r="R8" s="170" t="s">
        <v>60</v>
      </c>
      <c r="S8" s="61"/>
      <c r="T8" s="170" t="s">
        <v>68</v>
      </c>
    </row>
    <row r="9" spans="2:28" s="40" customFormat="1" ht="24" x14ac:dyDescent="0.6">
      <c r="B9" s="108" t="s">
        <v>15</v>
      </c>
      <c r="C9" s="109"/>
      <c r="D9" s="107" t="s">
        <v>190</v>
      </c>
      <c r="E9" s="110"/>
      <c r="F9" s="125">
        <v>366000</v>
      </c>
      <c r="G9" s="126"/>
      <c r="H9" s="125">
        <v>5055</v>
      </c>
      <c r="I9" s="127"/>
      <c r="J9" s="125">
        <v>0</v>
      </c>
      <c r="K9" s="127"/>
      <c r="L9" s="125">
        <v>0</v>
      </c>
      <c r="M9" s="127"/>
      <c r="N9" s="125">
        <v>0</v>
      </c>
      <c r="O9" s="127"/>
      <c r="P9" s="125">
        <v>1850130000</v>
      </c>
      <c r="Q9" s="127"/>
      <c r="R9" s="125">
        <v>159773429</v>
      </c>
      <c r="S9" s="127"/>
      <c r="T9" s="125">
        <v>1690356571</v>
      </c>
    </row>
    <row r="10" spans="2:28" s="40" customFormat="1" ht="24" x14ac:dyDescent="0.6">
      <c r="B10" s="108" t="s">
        <v>17</v>
      </c>
      <c r="C10" s="109"/>
      <c r="D10" s="108" t="s">
        <v>239</v>
      </c>
      <c r="E10" s="109"/>
      <c r="F10" s="128">
        <v>1026279</v>
      </c>
      <c r="G10" s="129"/>
      <c r="H10" s="128">
        <v>1700</v>
      </c>
      <c r="I10" s="129"/>
      <c r="J10" s="128">
        <v>1744674300</v>
      </c>
      <c r="K10" s="129"/>
      <c r="L10" s="128">
        <v>102363225</v>
      </c>
      <c r="M10" s="129"/>
      <c r="N10" s="128">
        <v>1642311075</v>
      </c>
      <c r="O10" s="129"/>
      <c r="P10" s="128">
        <v>1744674300</v>
      </c>
      <c r="Q10" s="129"/>
      <c r="R10" s="128">
        <v>102363225</v>
      </c>
      <c r="S10" s="129"/>
      <c r="T10" s="128">
        <v>1642311075</v>
      </c>
    </row>
    <row r="11" spans="2:28" s="40" customFormat="1" ht="24" x14ac:dyDescent="0.6">
      <c r="B11" s="108" t="s">
        <v>192</v>
      </c>
      <c r="C11" s="109"/>
      <c r="D11" s="108" t="s">
        <v>226</v>
      </c>
      <c r="E11" s="109"/>
      <c r="F11" s="128">
        <v>108000</v>
      </c>
      <c r="G11" s="129"/>
      <c r="H11" s="128">
        <v>7650</v>
      </c>
      <c r="I11" s="129"/>
      <c r="J11" s="128">
        <v>0</v>
      </c>
      <c r="K11" s="129"/>
      <c r="L11" s="128">
        <v>0</v>
      </c>
      <c r="M11" s="129"/>
      <c r="N11" s="128">
        <v>0</v>
      </c>
      <c r="O11" s="129"/>
      <c r="P11" s="128">
        <v>826200000</v>
      </c>
      <c r="Q11" s="129"/>
      <c r="R11" s="128">
        <v>97346828</v>
      </c>
      <c r="S11" s="129"/>
      <c r="T11" s="128">
        <v>728853172</v>
      </c>
    </row>
    <row r="12" spans="2:28" s="40" customFormat="1" ht="24" x14ac:dyDescent="0.6">
      <c r="B12" s="108" t="s">
        <v>177</v>
      </c>
      <c r="C12" s="109"/>
      <c r="D12" s="108" t="s">
        <v>211</v>
      </c>
      <c r="E12" s="109"/>
      <c r="F12" s="128">
        <v>1083000</v>
      </c>
      <c r="G12" s="129"/>
      <c r="H12" s="128">
        <v>672</v>
      </c>
      <c r="I12" s="129"/>
      <c r="J12" s="128">
        <v>0</v>
      </c>
      <c r="K12" s="129"/>
      <c r="L12" s="128">
        <v>0</v>
      </c>
      <c r="M12" s="129"/>
      <c r="N12" s="128">
        <v>0</v>
      </c>
      <c r="O12" s="129"/>
      <c r="P12" s="128">
        <v>727776000</v>
      </c>
      <c r="Q12" s="129"/>
      <c r="R12" s="128">
        <v>67395043</v>
      </c>
      <c r="S12" s="129"/>
      <c r="T12" s="128">
        <v>660380957</v>
      </c>
    </row>
    <row r="13" spans="2:28" s="40" customFormat="1" ht="24" x14ac:dyDescent="0.6">
      <c r="B13" s="108" t="s">
        <v>197</v>
      </c>
      <c r="C13" s="109"/>
      <c r="D13" s="108" t="s">
        <v>225</v>
      </c>
      <c r="E13" s="109"/>
      <c r="F13" s="128">
        <v>106000</v>
      </c>
      <c r="G13" s="129"/>
      <c r="H13" s="128">
        <v>5700</v>
      </c>
      <c r="I13" s="129"/>
      <c r="J13" s="128">
        <v>0</v>
      </c>
      <c r="K13" s="129"/>
      <c r="L13" s="128">
        <v>0</v>
      </c>
      <c r="M13" s="129"/>
      <c r="N13" s="128">
        <v>0</v>
      </c>
      <c r="O13" s="129"/>
      <c r="P13" s="128">
        <v>604200000</v>
      </c>
      <c r="Q13" s="129"/>
      <c r="R13" s="128">
        <v>0</v>
      </c>
      <c r="S13" s="129"/>
      <c r="T13" s="128">
        <v>604200000</v>
      </c>
    </row>
    <row r="14" spans="2:28" s="40" customFormat="1" ht="24" x14ac:dyDescent="0.6">
      <c r="B14" s="108" t="s">
        <v>172</v>
      </c>
      <c r="C14" s="109"/>
      <c r="D14" s="108" t="s">
        <v>224</v>
      </c>
      <c r="E14" s="109"/>
      <c r="F14" s="128">
        <v>100000</v>
      </c>
      <c r="G14" s="129"/>
      <c r="H14" s="128">
        <v>5300</v>
      </c>
      <c r="I14" s="129"/>
      <c r="J14" s="128">
        <v>0</v>
      </c>
      <c r="K14" s="129"/>
      <c r="L14" s="128">
        <v>0</v>
      </c>
      <c r="M14" s="129"/>
      <c r="N14" s="128">
        <v>0</v>
      </c>
      <c r="O14" s="129"/>
      <c r="P14" s="128">
        <v>530000000</v>
      </c>
      <c r="Q14" s="129"/>
      <c r="R14" s="128">
        <v>66646707</v>
      </c>
      <c r="S14" s="129"/>
      <c r="T14" s="128">
        <v>463353293</v>
      </c>
    </row>
    <row r="15" spans="2:28" s="40" customFormat="1" ht="24" x14ac:dyDescent="0.6">
      <c r="B15" s="108" t="s">
        <v>14</v>
      </c>
      <c r="C15" s="109"/>
      <c r="D15" s="108" t="s">
        <v>240</v>
      </c>
      <c r="E15" s="109"/>
      <c r="F15" s="128">
        <v>248500</v>
      </c>
      <c r="G15" s="129"/>
      <c r="H15" s="128">
        <v>2150</v>
      </c>
      <c r="I15" s="129"/>
      <c r="J15" s="128">
        <v>534275000</v>
      </c>
      <c r="K15" s="129"/>
      <c r="L15" s="128">
        <v>75427059</v>
      </c>
      <c r="M15" s="129"/>
      <c r="N15" s="128">
        <v>458847941</v>
      </c>
      <c r="O15" s="129"/>
      <c r="P15" s="128">
        <v>534275000</v>
      </c>
      <c r="Q15" s="129"/>
      <c r="R15" s="128">
        <v>75427059</v>
      </c>
      <c r="S15" s="129"/>
      <c r="T15" s="128">
        <v>458847941</v>
      </c>
    </row>
    <row r="16" spans="2:28" s="40" customFormat="1" ht="24" x14ac:dyDescent="0.6">
      <c r="B16" s="108" t="s">
        <v>16</v>
      </c>
      <c r="C16" s="109"/>
      <c r="D16" s="108" t="s">
        <v>189</v>
      </c>
      <c r="E16" s="109"/>
      <c r="F16" s="128">
        <v>200000</v>
      </c>
      <c r="G16" s="129"/>
      <c r="H16" s="128">
        <v>2180</v>
      </c>
      <c r="I16" s="129"/>
      <c r="J16" s="128">
        <v>0</v>
      </c>
      <c r="K16" s="129"/>
      <c r="L16" s="128">
        <v>0</v>
      </c>
      <c r="M16" s="129"/>
      <c r="N16" s="128">
        <v>0</v>
      </c>
      <c r="O16" s="129"/>
      <c r="P16" s="128">
        <v>436000000</v>
      </c>
      <c r="Q16" s="129"/>
      <c r="R16" s="128">
        <v>0</v>
      </c>
      <c r="S16" s="129"/>
      <c r="T16" s="128">
        <v>436000000</v>
      </c>
    </row>
    <row r="17" spans="2:20" s="40" customFormat="1" ht="24" x14ac:dyDescent="0.6">
      <c r="B17" s="108" t="s">
        <v>18</v>
      </c>
      <c r="C17" s="109"/>
      <c r="D17" s="108" t="s">
        <v>223</v>
      </c>
      <c r="E17" s="109"/>
      <c r="F17" s="128">
        <v>235700</v>
      </c>
      <c r="G17" s="129"/>
      <c r="H17" s="128">
        <v>1240</v>
      </c>
      <c r="I17" s="129"/>
      <c r="J17" s="128">
        <v>0</v>
      </c>
      <c r="K17" s="129"/>
      <c r="L17" s="128">
        <v>0</v>
      </c>
      <c r="M17" s="129"/>
      <c r="N17" s="128">
        <v>0</v>
      </c>
      <c r="O17" s="129"/>
      <c r="P17" s="128">
        <v>292268000</v>
      </c>
      <c r="Q17" s="129"/>
      <c r="R17" s="128">
        <v>36752263</v>
      </c>
      <c r="S17" s="129"/>
      <c r="T17" s="128">
        <v>255515737</v>
      </c>
    </row>
    <row r="18" spans="2:20" s="40" customFormat="1" ht="24" x14ac:dyDescent="0.6">
      <c r="B18" s="108" t="s">
        <v>194</v>
      </c>
      <c r="C18" s="109"/>
      <c r="D18" s="108" t="s">
        <v>222</v>
      </c>
      <c r="E18" s="109"/>
      <c r="F18" s="128">
        <v>333000</v>
      </c>
      <c r="G18" s="129"/>
      <c r="H18" s="128">
        <v>700</v>
      </c>
      <c r="I18" s="129"/>
      <c r="J18" s="128">
        <v>0</v>
      </c>
      <c r="K18" s="129"/>
      <c r="L18" s="128">
        <v>0</v>
      </c>
      <c r="M18" s="129"/>
      <c r="N18" s="128">
        <v>0</v>
      </c>
      <c r="O18" s="129"/>
      <c r="P18" s="128">
        <v>233100000</v>
      </c>
      <c r="Q18" s="129"/>
      <c r="R18" s="128">
        <v>28454179</v>
      </c>
      <c r="S18" s="129"/>
      <c r="T18" s="128">
        <v>204645821</v>
      </c>
    </row>
    <row r="19" spans="2:20" s="40" customFormat="1" ht="24" x14ac:dyDescent="0.6">
      <c r="B19" s="108" t="s">
        <v>193</v>
      </c>
      <c r="C19" s="109"/>
      <c r="D19" s="108" t="s">
        <v>218</v>
      </c>
      <c r="E19" s="109"/>
      <c r="F19" s="128">
        <v>146000</v>
      </c>
      <c r="G19" s="129"/>
      <c r="H19" s="128">
        <v>450</v>
      </c>
      <c r="I19" s="129"/>
      <c r="J19" s="128">
        <v>0</v>
      </c>
      <c r="K19" s="129"/>
      <c r="L19" s="128">
        <v>0</v>
      </c>
      <c r="M19" s="129"/>
      <c r="N19" s="128">
        <v>0</v>
      </c>
      <c r="O19" s="129"/>
      <c r="P19" s="128">
        <v>65700000</v>
      </c>
      <c r="Q19" s="129"/>
      <c r="R19" s="128">
        <v>7246618</v>
      </c>
      <c r="S19" s="129"/>
      <c r="T19" s="128">
        <v>58453382</v>
      </c>
    </row>
    <row r="20" spans="2:20" s="40" customFormat="1" ht="24" x14ac:dyDescent="0.6">
      <c r="B20" s="108" t="s">
        <v>212</v>
      </c>
      <c r="C20" s="109"/>
      <c r="D20" s="108" t="s">
        <v>227</v>
      </c>
      <c r="E20" s="109"/>
      <c r="F20" s="128">
        <v>267000</v>
      </c>
      <c r="G20" s="129"/>
      <c r="H20" s="128">
        <v>80</v>
      </c>
      <c r="I20" s="129"/>
      <c r="J20" s="128">
        <v>0</v>
      </c>
      <c r="K20" s="129"/>
      <c r="L20" s="128">
        <v>0</v>
      </c>
      <c r="M20" s="129"/>
      <c r="N20" s="128">
        <v>0</v>
      </c>
      <c r="O20" s="129"/>
      <c r="P20" s="128">
        <v>21360000</v>
      </c>
      <c r="Q20" s="129"/>
      <c r="R20" s="128">
        <v>2652382</v>
      </c>
      <c r="S20" s="129"/>
      <c r="T20" s="128">
        <v>18707618</v>
      </c>
    </row>
    <row r="21" spans="2:20" s="40" customFormat="1" ht="24" x14ac:dyDescent="0.6">
      <c r="B21" s="108" t="s">
        <v>13</v>
      </c>
      <c r="C21" s="109"/>
      <c r="D21" s="108" t="s">
        <v>222</v>
      </c>
      <c r="E21" s="109"/>
      <c r="F21" s="128">
        <v>612</v>
      </c>
      <c r="G21" s="129"/>
      <c r="H21" s="128">
        <v>400</v>
      </c>
      <c r="I21" s="129"/>
      <c r="J21" s="128">
        <v>0</v>
      </c>
      <c r="K21" s="129"/>
      <c r="L21" s="128">
        <v>0</v>
      </c>
      <c r="M21" s="129"/>
      <c r="N21" s="128">
        <v>0</v>
      </c>
      <c r="O21" s="129"/>
      <c r="P21" s="128">
        <v>244800</v>
      </c>
      <c r="Q21" s="129"/>
      <c r="R21" s="128">
        <v>29882</v>
      </c>
      <c r="S21" s="129"/>
      <c r="T21" s="128">
        <v>214918</v>
      </c>
    </row>
    <row r="22" spans="2:20" s="40" customFormat="1" ht="24" x14ac:dyDescent="0.6">
      <c r="B22" s="108"/>
      <c r="C22" s="109"/>
      <c r="D22" s="108"/>
      <c r="E22" s="109"/>
      <c r="F22" s="108"/>
      <c r="G22" s="109"/>
      <c r="H22" s="108"/>
      <c r="I22" s="109"/>
      <c r="J22" s="108"/>
      <c r="K22" s="109"/>
      <c r="L22" s="108"/>
      <c r="M22" s="109"/>
      <c r="N22" s="108"/>
      <c r="O22" s="109"/>
      <c r="P22" s="108"/>
      <c r="Q22" s="109"/>
      <c r="R22" s="108"/>
      <c r="S22" s="109"/>
      <c r="T22" s="108"/>
    </row>
    <row r="23" spans="2:20" ht="21.75" thickBot="1" x14ac:dyDescent="0.6">
      <c r="B23" s="172" t="s">
        <v>91</v>
      </c>
      <c r="C23" s="172"/>
      <c r="D23" s="172"/>
      <c r="E23" s="172"/>
      <c r="F23" s="172"/>
      <c r="G23" s="172"/>
      <c r="H23" s="172"/>
      <c r="I23" s="101"/>
      <c r="J23" s="100">
        <f>SUM(J9:J22)</f>
        <v>2278949300</v>
      </c>
      <c r="K23" s="101"/>
      <c r="L23" s="100">
        <f>SUM(L9:L22)</f>
        <v>177790284</v>
      </c>
      <c r="M23" s="101"/>
      <c r="N23" s="100">
        <f>SUM(N9:N22)</f>
        <v>2101159016</v>
      </c>
      <c r="O23" s="101"/>
      <c r="P23" s="100">
        <f>SUM(P9:P22)</f>
        <v>7865928100</v>
      </c>
      <c r="Q23" s="101"/>
      <c r="R23" s="100">
        <f>SUM(R9:R22)</f>
        <v>644087615</v>
      </c>
      <c r="S23" s="101"/>
      <c r="T23" s="100">
        <f>SUM(T9:T22)</f>
        <v>7221840485</v>
      </c>
    </row>
    <row r="24" spans="2:20" ht="21.75" thickTop="1" x14ac:dyDescent="0.55000000000000004"/>
    <row r="25" spans="2:20" ht="30" x14ac:dyDescent="0.75">
      <c r="J25" s="55">
        <v>11</v>
      </c>
    </row>
  </sheetData>
  <sortState xmlns:xlrd2="http://schemas.microsoft.com/office/spreadsheetml/2017/richdata2" ref="B9:T21">
    <sortCondition ref="N9:N21"/>
  </sortState>
  <mergeCells count="18">
    <mergeCell ref="B23:H23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  <mergeCell ref="B6:M6"/>
    <mergeCell ref="D7:H7"/>
    <mergeCell ref="B2:T2"/>
    <mergeCell ref="B3:T3"/>
    <mergeCell ref="B4:T4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9"/>
  <sheetViews>
    <sheetView rightToLeft="1" topLeftCell="A7" zoomScale="70" zoomScaleNormal="70" workbookViewId="0">
      <selection activeCell="H27" sqref="H27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37" t="s">
        <v>138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</row>
    <row r="3" spans="2:28" ht="30" x14ac:dyDescent="0.55000000000000004">
      <c r="B3" s="137" t="s">
        <v>53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</row>
    <row r="4" spans="2:28" ht="30" x14ac:dyDescent="0.55000000000000004">
      <c r="B4" s="137" t="s">
        <v>229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</row>
    <row r="5" spans="2:28" ht="61.5" customHeight="1" x14ac:dyDescent="0.55000000000000004"/>
    <row r="6" spans="2:28" s="2" customFormat="1" ht="30" x14ac:dyDescent="0.55000000000000004">
      <c r="B6" s="14" t="s">
        <v>133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36" t="s">
        <v>1</v>
      </c>
      <c r="D8" s="137" t="s">
        <v>55</v>
      </c>
      <c r="E8" s="137" t="s">
        <v>55</v>
      </c>
      <c r="F8" s="137" t="s">
        <v>55</v>
      </c>
      <c r="G8" s="137" t="s">
        <v>55</v>
      </c>
      <c r="H8" s="137" t="s">
        <v>55</v>
      </c>
      <c r="I8" s="137" t="s">
        <v>55</v>
      </c>
      <c r="J8" s="137" t="s">
        <v>55</v>
      </c>
      <c r="L8" s="137" t="s">
        <v>56</v>
      </c>
      <c r="M8" s="137" t="s">
        <v>56</v>
      </c>
      <c r="N8" s="137" t="s">
        <v>56</v>
      </c>
      <c r="O8" s="137" t="s">
        <v>56</v>
      </c>
      <c r="P8" s="137" t="s">
        <v>56</v>
      </c>
      <c r="Q8" s="137" t="s">
        <v>56</v>
      </c>
      <c r="R8" s="137" t="s">
        <v>56</v>
      </c>
    </row>
    <row r="9" spans="2:28" ht="57" customHeight="1" x14ac:dyDescent="0.65">
      <c r="B9" s="136" t="s">
        <v>1</v>
      </c>
      <c r="D9" s="140" t="s">
        <v>5</v>
      </c>
      <c r="E9" s="53"/>
      <c r="F9" s="140" t="s">
        <v>71</v>
      </c>
      <c r="G9" s="53"/>
      <c r="H9" s="140" t="s">
        <v>72</v>
      </c>
      <c r="I9" s="53"/>
      <c r="J9" s="140" t="s">
        <v>73</v>
      </c>
      <c r="K9" s="39"/>
      <c r="L9" s="140" t="s">
        <v>5</v>
      </c>
      <c r="M9" s="53"/>
      <c r="N9" s="140" t="s">
        <v>71</v>
      </c>
      <c r="O9" s="53"/>
      <c r="P9" s="140" t="s">
        <v>72</v>
      </c>
      <c r="Q9" s="53"/>
      <c r="R9" s="140" t="s">
        <v>73</v>
      </c>
    </row>
    <row r="10" spans="2:28" ht="21.75" customHeight="1" x14ac:dyDescent="0.55000000000000004">
      <c r="B10" s="130" t="s">
        <v>118</v>
      </c>
      <c r="D10" s="97">
        <v>98100</v>
      </c>
      <c r="E10" s="6"/>
      <c r="F10" s="97">
        <v>98082219375</v>
      </c>
      <c r="G10" s="6"/>
      <c r="H10" s="97">
        <v>98082219375</v>
      </c>
      <c r="I10" s="6"/>
      <c r="J10" s="97">
        <v>0</v>
      </c>
      <c r="K10" s="6"/>
      <c r="L10" s="97">
        <v>98100</v>
      </c>
      <c r="M10" s="6"/>
      <c r="N10" s="97">
        <v>98082219375</v>
      </c>
      <c r="O10" s="6"/>
      <c r="P10" s="97">
        <v>95041670574</v>
      </c>
      <c r="Q10" s="6"/>
      <c r="R10" s="97">
        <v>3040548801</v>
      </c>
    </row>
    <row r="11" spans="2:28" ht="21.75" customHeight="1" x14ac:dyDescent="0.55000000000000004">
      <c r="B11" s="30" t="s">
        <v>198</v>
      </c>
      <c r="D11" s="98">
        <v>47500</v>
      </c>
      <c r="E11" s="6"/>
      <c r="F11" s="98">
        <v>47491390625</v>
      </c>
      <c r="G11" s="6"/>
      <c r="H11" s="98">
        <v>47491390625</v>
      </c>
      <c r="I11" s="6"/>
      <c r="J11" s="98">
        <v>0</v>
      </c>
      <c r="K11" s="6"/>
      <c r="L11" s="98">
        <v>47500</v>
      </c>
      <c r="M11" s="6"/>
      <c r="N11" s="98">
        <v>47491390625</v>
      </c>
      <c r="O11" s="6"/>
      <c r="P11" s="98">
        <v>45255000000</v>
      </c>
      <c r="Q11" s="6"/>
      <c r="R11" s="98">
        <v>2236390625</v>
      </c>
    </row>
    <row r="12" spans="2:28" ht="21.75" customHeight="1" x14ac:dyDescent="0.55000000000000004">
      <c r="B12" s="30" t="s">
        <v>111</v>
      </c>
      <c r="D12" s="98">
        <v>26287</v>
      </c>
      <c r="E12" s="6"/>
      <c r="F12" s="98">
        <v>17748262209</v>
      </c>
      <c r="G12" s="6"/>
      <c r="H12" s="98">
        <v>17751205819</v>
      </c>
      <c r="I12" s="6"/>
      <c r="J12" s="98">
        <v>-2943609</v>
      </c>
      <c r="K12" s="6"/>
      <c r="L12" s="98">
        <v>26287</v>
      </c>
      <c r="M12" s="6"/>
      <c r="N12" s="98">
        <v>17748262209</v>
      </c>
      <c r="O12" s="6"/>
      <c r="P12" s="98">
        <v>16625098448</v>
      </c>
      <c r="Q12" s="6"/>
      <c r="R12" s="98">
        <v>1123163761</v>
      </c>
    </row>
    <row r="13" spans="2:28" ht="21.75" customHeight="1" x14ac:dyDescent="0.55000000000000004">
      <c r="B13" s="30" t="s">
        <v>114</v>
      </c>
      <c r="D13" s="98">
        <v>27310</v>
      </c>
      <c r="E13" s="6"/>
      <c r="F13" s="98">
        <v>17804257893</v>
      </c>
      <c r="G13" s="6"/>
      <c r="H13" s="98">
        <v>17790031962</v>
      </c>
      <c r="I13" s="6"/>
      <c r="J13" s="98">
        <v>14225931</v>
      </c>
      <c r="K13" s="6"/>
      <c r="L13" s="98">
        <v>27310</v>
      </c>
      <c r="M13" s="6"/>
      <c r="N13" s="98">
        <v>17804257893</v>
      </c>
      <c r="O13" s="6"/>
      <c r="P13" s="98">
        <v>16856036757</v>
      </c>
      <c r="Q13" s="6"/>
      <c r="R13" s="98">
        <v>948221136</v>
      </c>
    </row>
    <row r="14" spans="2:28" ht="21.75" customHeight="1" x14ac:dyDescent="0.55000000000000004">
      <c r="B14" s="30" t="s">
        <v>212</v>
      </c>
      <c r="D14" s="98">
        <v>443220</v>
      </c>
      <c r="E14" s="6"/>
      <c r="F14" s="98">
        <v>6881903976</v>
      </c>
      <c r="G14" s="6"/>
      <c r="H14" s="98">
        <v>5924076880</v>
      </c>
      <c r="I14" s="6"/>
      <c r="J14" s="98">
        <v>957827096</v>
      </c>
      <c r="K14" s="6"/>
      <c r="L14" s="98">
        <v>443220</v>
      </c>
      <c r="M14" s="6"/>
      <c r="N14" s="98">
        <v>6881903976</v>
      </c>
      <c r="O14" s="6"/>
      <c r="P14" s="98">
        <v>5986350166</v>
      </c>
      <c r="Q14" s="6"/>
      <c r="R14" s="98">
        <v>895553810</v>
      </c>
    </row>
    <row r="15" spans="2:28" ht="21.75" customHeight="1" x14ac:dyDescent="0.55000000000000004">
      <c r="B15" s="30" t="s">
        <v>139</v>
      </c>
      <c r="D15" s="98">
        <v>19650</v>
      </c>
      <c r="E15" s="6"/>
      <c r="F15" s="98">
        <v>12423484285</v>
      </c>
      <c r="G15" s="6"/>
      <c r="H15" s="98">
        <v>12420183683</v>
      </c>
      <c r="I15" s="6"/>
      <c r="J15" s="98">
        <v>3300602</v>
      </c>
      <c r="K15" s="6"/>
      <c r="L15" s="98">
        <v>19650</v>
      </c>
      <c r="M15" s="6"/>
      <c r="N15" s="98">
        <v>12423484285</v>
      </c>
      <c r="O15" s="6"/>
      <c r="P15" s="98">
        <v>11596562294</v>
      </c>
      <c r="Q15" s="6"/>
      <c r="R15" s="98">
        <v>826921991</v>
      </c>
    </row>
    <row r="16" spans="2:28" ht="21.75" customHeight="1" x14ac:dyDescent="0.55000000000000004">
      <c r="B16" s="30" t="s">
        <v>109</v>
      </c>
      <c r="D16" s="98">
        <v>14991</v>
      </c>
      <c r="E16" s="6"/>
      <c r="F16" s="98">
        <v>10330374210</v>
      </c>
      <c r="G16" s="6"/>
      <c r="H16" s="98">
        <v>10340326430</v>
      </c>
      <c r="I16" s="6"/>
      <c r="J16" s="98">
        <v>-9952219</v>
      </c>
      <c r="K16" s="6"/>
      <c r="L16" s="98">
        <v>14991</v>
      </c>
      <c r="M16" s="6"/>
      <c r="N16" s="98">
        <v>10330374210</v>
      </c>
      <c r="O16" s="6"/>
      <c r="P16" s="98">
        <v>9591540292</v>
      </c>
      <c r="Q16" s="6"/>
      <c r="R16" s="98">
        <v>738833918</v>
      </c>
    </row>
    <row r="17" spans="2:18" ht="21.75" customHeight="1" x14ac:dyDescent="0.55000000000000004">
      <c r="B17" s="30" t="s">
        <v>16</v>
      </c>
      <c r="D17" s="98">
        <v>200000</v>
      </c>
      <c r="E17" s="6"/>
      <c r="F17" s="98">
        <v>3904628400</v>
      </c>
      <c r="G17" s="6"/>
      <c r="H17" s="98">
        <v>4055724000</v>
      </c>
      <c r="I17" s="6"/>
      <c r="J17" s="98">
        <v>-151095600</v>
      </c>
      <c r="K17" s="6"/>
      <c r="L17" s="98">
        <v>200000</v>
      </c>
      <c r="M17" s="6"/>
      <c r="N17" s="98">
        <v>3904628400</v>
      </c>
      <c r="O17" s="6"/>
      <c r="P17" s="98">
        <v>3194876703</v>
      </c>
      <c r="Q17" s="6"/>
      <c r="R17" s="98">
        <v>709751697</v>
      </c>
    </row>
    <row r="18" spans="2:18" ht="21.75" customHeight="1" x14ac:dyDescent="0.55000000000000004">
      <c r="B18" s="30" t="s">
        <v>176</v>
      </c>
      <c r="D18" s="98">
        <v>17400</v>
      </c>
      <c r="E18" s="6"/>
      <c r="F18" s="98">
        <v>11523740543</v>
      </c>
      <c r="G18" s="6"/>
      <c r="H18" s="98">
        <v>11516381677</v>
      </c>
      <c r="I18" s="6"/>
      <c r="J18" s="98">
        <v>7358866</v>
      </c>
      <c r="K18" s="6"/>
      <c r="L18" s="98">
        <v>17400</v>
      </c>
      <c r="M18" s="6"/>
      <c r="N18" s="98">
        <v>11523740543</v>
      </c>
      <c r="O18" s="6"/>
      <c r="P18" s="98">
        <v>10897491213</v>
      </c>
      <c r="Q18" s="6"/>
      <c r="R18" s="98">
        <v>626249330</v>
      </c>
    </row>
    <row r="19" spans="2:18" ht="21.75" customHeight="1" x14ac:dyDescent="0.55000000000000004">
      <c r="B19" s="30" t="s">
        <v>202</v>
      </c>
      <c r="D19" s="98">
        <v>30600</v>
      </c>
      <c r="E19" s="6"/>
      <c r="F19" s="98">
        <v>30439339869</v>
      </c>
      <c r="G19" s="6"/>
      <c r="H19" s="98">
        <v>30594453750</v>
      </c>
      <c r="I19" s="6"/>
      <c r="J19" s="98">
        <v>-155113880</v>
      </c>
      <c r="K19" s="6"/>
      <c r="L19" s="98">
        <v>30600</v>
      </c>
      <c r="M19" s="6"/>
      <c r="N19" s="98">
        <v>30439339869</v>
      </c>
      <c r="O19" s="6"/>
      <c r="P19" s="98">
        <v>29964744000</v>
      </c>
      <c r="Q19" s="6"/>
      <c r="R19" s="98">
        <v>474595869</v>
      </c>
    </row>
    <row r="20" spans="2:18" ht="21.75" customHeight="1" x14ac:dyDescent="0.55000000000000004">
      <c r="B20" s="30" t="s">
        <v>194</v>
      </c>
      <c r="D20" s="98">
        <v>333000</v>
      </c>
      <c r="E20" s="6"/>
      <c r="F20" s="98">
        <v>6272803417</v>
      </c>
      <c r="G20" s="6"/>
      <c r="H20" s="98">
        <v>6004678311</v>
      </c>
      <c r="I20" s="6"/>
      <c r="J20" s="98">
        <v>268125106</v>
      </c>
      <c r="K20" s="6"/>
      <c r="L20" s="98">
        <v>333000</v>
      </c>
      <c r="M20" s="6"/>
      <c r="N20" s="98">
        <v>6272803417</v>
      </c>
      <c r="O20" s="6"/>
      <c r="P20" s="98">
        <v>5999285492</v>
      </c>
      <c r="Q20" s="6"/>
      <c r="R20" s="98">
        <v>273517925</v>
      </c>
    </row>
    <row r="21" spans="2:18" ht="21.75" customHeight="1" x14ac:dyDescent="0.55000000000000004">
      <c r="B21" s="30" t="s">
        <v>213</v>
      </c>
      <c r="D21" s="98">
        <v>7200</v>
      </c>
      <c r="E21" s="6"/>
      <c r="F21" s="98">
        <v>7045384392</v>
      </c>
      <c r="G21" s="6"/>
      <c r="H21" s="98">
        <v>7198695000</v>
      </c>
      <c r="I21" s="6"/>
      <c r="J21" s="98">
        <v>-153310607</v>
      </c>
      <c r="K21" s="6"/>
      <c r="L21" s="98">
        <v>7200</v>
      </c>
      <c r="M21" s="6"/>
      <c r="N21" s="98">
        <v>7045384392</v>
      </c>
      <c r="O21" s="6"/>
      <c r="P21" s="98">
        <v>6772827352</v>
      </c>
      <c r="Q21" s="6"/>
      <c r="R21" s="98">
        <v>272557040</v>
      </c>
    </row>
    <row r="22" spans="2:18" ht="21.75" customHeight="1" x14ac:dyDescent="0.55000000000000004">
      <c r="B22" s="30" t="s">
        <v>14</v>
      </c>
      <c r="D22" s="98">
        <v>248500</v>
      </c>
      <c r="E22" s="6"/>
      <c r="F22" s="98">
        <v>2732303981</v>
      </c>
      <c r="G22" s="6"/>
      <c r="H22" s="98">
        <v>3183083946</v>
      </c>
      <c r="I22" s="6"/>
      <c r="J22" s="98">
        <v>-450779964</v>
      </c>
      <c r="K22" s="6"/>
      <c r="L22" s="98">
        <v>248500</v>
      </c>
      <c r="M22" s="6"/>
      <c r="N22" s="98">
        <v>2732303981</v>
      </c>
      <c r="O22" s="6"/>
      <c r="P22" s="98">
        <v>2538358037</v>
      </c>
      <c r="Q22" s="6"/>
      <c r="R22" s="98">
        <v>193945944</v>
      </c>
    </row>
    <row r="23" spans="2:18" ht="21.75" customHeight="1" x14ac:dyDescent="0.55000000000000004">
      <c r="B23" s="30" t="s">
        <v>116</v>
      </c>
      <c r="D23" s="98">
        <v>61</v>
      </c>
      <c r="E23" s="6"/>
      <c r="F23" s="98">
        <v>38522019</v>
      </c>
      <c r="G23" s="6"/>
      <c r="H23" s="98">
        <v>40237259</v>
      </c>
      <c r="I23" s="6"/>
      <c r="J23" s="98">
        <v>-1715239</v>
      </c>
      <c r="K23" s="6"/>
      <c r="L23" s="98">
        <v>61</v>
      </c>
      <c r="M23" s="6"/>
      <c r="N23" s="98">
        <v>38522019</v>
      </c>
      <c r="O23" s="6"/>
      <c r="P23" s="98">
        <v>36849566</v>
      </c>
      <c r="Q23" s="6"/>
      <c r="R23" s="98">
        <v>1672453</v>
      </c>
    </row>
    <row r="24" spans="2:18" ht="21.75" customHeight="1" x14ac:dyDescent="0.55000000000000004">
      <c r="B24" s="30" t="s">
        <v>196</v>
      </c>
      <c r="D24" s="98">
        <v>469</v>
      </c>
      <c r="E24" s="6"/>
      <c r="F24" s="98">
        <v>1864837</v>
      </c>
      <c r="G24" s="6"/>
      <c r="H24" s="98">
        <v>1690009</v>
      </c>
      <c r="I24" s="6"/>
      <c r="J24" s="98">
        <v>174828</v>
      </c>
      <c r="K24" s="6"/>
      <c r="L24" s="98">
        <v>469</v>
      </c>
      <c r="M24" s="6"/>
      <c r="N24" s="98">
        <v>1864837</v>
      </c>
      <c r="O24" s="6"/>
      <c r="P24" s="98">
        <v>1363383</v>
      </c>
      <c r="Q24" s="6"/>
      <c r="R24" s="98">
        <v>501454</v>
      </c>
    </row>
    <row r="25" spans="2:18" ht="21.75" customHeight="1" x14ac:dyDescent="0.55000000000000004">
      <c r="B25" s="30" t="s">
        <v>107</v>
      </c>
      <c r="D25" s="98">
        <v>7</v>
      </c>
      <c r="E25" s="6"/>
      <c r="F25" s="98">
        <v>4490546</v>
      </c>
      <c r="G25" s="6"/>
      <c r="H25" s="98">
        <v>4485122</v>
      </c>
      <c r="I25" s="6"/>
      <c r="J25" s="98">
        <v>5424</v>
      </c>
      <c r="K25" s="6"/>
      <c r="L25" s="98">
        <v>7</v>
      </c>
      <c r="M25" s="6"/>
      <c r="N25" s="98">
        <v>4490546</v>
      </c>
      <c r="O25" s="6"/>
      <c r="P25" s="98">
        <v>4206774</v>
      </c>
      <c r="Q25" s="6"/>
      <c r="R25" s="98">
        <v>283772</v>
      </c>
    </row>
    <row r="26" spans="2:18" ht="21.75" customHeight="1" x14ac:dyDescent="0.55000000000000004">
      <c r="B26" s="30" t="s">
        <v>13</v>
      </c>
      <c r="D26" s="98">
        <v>933</v>
      </c>
      <c r="E26" s="6"/>
      <c r="F26" s="98">
        <v>4637243</v>
      </c>
      <c r="G26" s="6"/>
      <c r="H26" s="98">
        <v>5240084</v>
      </c>
      <c r="I26" s="6"/>
      <c r="J26" s="98">
        <v>-602840</v>
      </c>
      <c r="K26" s="6"/>
      <c r="L26" s="98">
        <v>933</v>
      </c>
      <c r="M26" s="6"/>
      <c r="N26" s="98">
        <v>4637243</v>
      </c>
      <c r="O26" s="6"/>
      <c r="P26" s="98">
        <v>5924755</v>
      </c>
      <c r="Q26" s="6"/>
      <c r="R26" s="98">
        <v>-1287511</v>
      </c>
    </row>
    <row r="27" spans="2:18" ht="21.75" customHeight="1" x14ac:dyDescent="0.55000000000000004">
      <c r="B27" s="30" t="s">
        <v>231</v>
      </c>
      <c r="D27" s="98">
        <v>60981</v>
      </c>
      <c r="E27" s="6"/>
      <c r="F27" s="98">
        <v>609879338</v>
      </c>
      <c r="G27" s="6"/>
      <c r="H27" s="98">
        <v>697622640</v>
      </c>
      <c r="I27" s="6"/>
      <c r="J27" s="98">
        <v>-87743301</v>
      </c>
      <c r="K27" s="6"/>
      <c r="L27" s="98">
        <v>60981</v>
      </c>
      <c r="M27" s="6"/>
      <c r="N27" s="98">
        <v>609879338</v>
      </c>
      <c r="O27" s="6"/>
      <c r="P27" s="98">
        <v>697622640</v>
      </c>
      <c r="Q27" s="6"/>
      <c r="R27" s="98">
        <v>-87743301</v>
      </c>
    </row>
    <row r="28" spans="2:18" ht="21.75" customHeight="1" x14ac:dyDescent="0.55000000000000004">
      <c r="B28" s="30" t="s">
        <v>191</v>
      </c>
      <c r="D28" s="98">
        <v>327366</v>
      </c>
      <c r="E28" s="6"/>
      <c r="F28" s="98">
        <v>6924898706</v>
      </c>
      <c r="G28" s="6"/>
      <c r="H28" s="98">
        <v>7611531050</v>
      </c>
      <c r="I28" s="6"/>
      <c r="J28" s="98">
        <v>-686632343</v>
      </c>
      <c r="K28" s="6"/>
      <c r="L28" s="98">
        <v>327366</v>
      </c>
      <c r="M28" s="6"/>
      <c r="N28" s="98">
        <v>6924898706</v>
      </c>
      <c r="O28" s="6"/>
      <c r="P28" s="98">
        <v>7041386785</v>
      </c>
      <c r="Q28" s="6"/>
      <c r="R28" s="98">
        <v>-116488078</v>
      </c>
    </row>
    <row r="29" spans="2:18" ht="21.75" customHeight="1" x14ac:dyDescent="0.55000000000000004">
      <c r="B29" s="30" t="s">
        <v>195</v>
      </c>
      <c r="D29" s="98">
        <v>53804</v>
      </c>
      <c r="E29" s="6"/>
      <c r="F29" s="98">
        <v>814559282</v>
      </c>
      <c r="G29" s="6"/>
      <c r="H29" s="98">
        <v>815628959</v>
      </c>
      <c r="I29" s="6"/>
      <c r="J29" s="98">
        <v>-1069676</v>
      </c>
      <c r="K29" s="6"/>
      <c r="L29" s="98">
        <v>53804</v>
      </c>
      <c r="M29" s="6"/>
      <c r="N29" s="98">
        <v>814559282</v>
      </c>
      <c r="O29" s="6"/>
      <c r="P29" s="98">
        <v>993552784</v>
      </c>
      <c r="Q29" s="6"/>
      <c r="R29" s="98">
        <v>-178993501</v>
      </c>
    </row>
    <row r="30" spans="2:18" ht="21.75" customHeight="1" x14ac:dyDescent="0.55000000000000004">
      <c r="B30" s="30" t="s">
        <v>18</v>
      </c>
      <c r="D30" s="98">
        <v>235700</v>
      </c>
      <c r="E30" s="6"/>
      <c r="F30" s="98">
        <v>5836352842</v>
      </c>
      <c r="G30" s="6"/>
      <c r="H30" s="98">
        <v>5733261904</v>
      </c>
      <c r="I30" s="6"/>
      <c r="J30" s="98">
        <v>103090938</v>
      </c>
      <c r="K30" s="6"/>
      <c r="L30" s="98">
        <v>235700</v>
      </c>
      <c r="M30" s="6"/>
      <c r="N30" s="98">
        <v>5836352842</v>
      </c>
      <c r="O30" s="6"/>
      <c r="P30" s="98">
        <v>6712625810</v>
      </c>
      <c r="Q30" s="6"/>
      <c r="R30" s="98">
        <v>-876272967</v>
      </c>
    </row>
    <row r="31" spans="2:18" ht="21.75" customHeight="1" x14ac:dyDescent="0.55000000000000004">
      <c r="B31" s="30" t="s">
        <v>192</v>
      </c>
      <c r="D31" s="98">
        <v>108000</v>
      </c>
      <c r="E31" s="6"/>
      <c r="F31" s="98">
        <v>4852554480</v>
      </c>
      <c r="G31" s="6"/>
      <c r="H31" s="98">
        <v>4670046900</v>
      </c>
      <c r="I31" s="6"/>
      <c r="J31" s="98">
        <v>182507580</v>
      </c>
      <c r="K31" s="6"/>
      <c r="L31" s="98">
        <v>108000</v>
      </c>
      <c r="M31" s="6"/>
      <c r="N31" s="98">
        <v>4852554480</v>
      </c>
      <c r="O31" s="6"/>
      <c r="P31" s="98">
        <v>5936672744</v>
      </c>
      <c r="Q31" s="6"/>
      <c r="R31" s="98">
        <v>-1084118264</v>
      </c>
    </row>
    <row r="32" spans="2:18" ht="21.75" customHeight="1" x14ac:dyDescent="0.55000000000000004">
      <c r="B32" s="30" t="s">
        <v>197</v>
      </c>
      <c r="D32" s="98">
        <v>106000</v>
      </c>
      <c r="E32" s="6"/>
      <c r="F32" s="98">
        <v>5956526529</v>
      </c>
      <c r="G32" s="6"/>
      <c r="H32" s="98">
        <v>5731036227</v>
      </c>
      <c r="I32" s="6"/>
      <c r="J32" s="98">
        <v>225490302</v>
      </c>
      <c r="K32" s="6"/>
      <c r="L32" s="98">
        <v>106000</v>
      </c>
      <c r="M32" s="6"/>
      <c r="N32" s="98">
        <v>5956526529</v>
      </c>
      <c r="O32" s="6"/>
      <c r="P32" s="98">
        <v>7055541458</v>
      </c>
      <c r="Q32" s="6"/>
      <c r="R32" s="98">
        <v>-1099014929</v>
      </c>
    </row>
    <row r="33" spans="2:18" ht="21.75" customHeight="1" x14ac:dyDescent="0.55000000000000004">
      <c r="B33" s="30" t="s">
        <v>193</v>
      </c>
      <c r="D33" s="98">
        <v>146000</v>
      </c>
      <c r="E33" s="6"/>
      <c r="F33" s="98">
        <v>3860492580</v>
      </c>
      <c r="G33" s="6"/>
      <c r="H33" s="98">
        <v>4629688470</v>
      </c>
      <c r="I33" s="6"/>
      <c r="J33" s="98">
        <v>-769195890</v>
      </c>
      <c r="K33" s="6"/>
      <c r="L33" s="98">
        <v>146000</v>
      </c>
      <c r="M33" s="6"/>
      <c r="N33" s="98">
        <v>3860492580</v>
      </c>
      <c r="O33" s="6"/>
      <c r="P33" s="98">
        <v>4964039034</v>
      </c>
      <c r="Q33" s="6"/>
      <c r="R33" s="98">
        <v>-1103546454</v>
      </c>
    </row>
    <row r="34" spans="2:18" ht="21.75" customHeight="1" x14ac:dyDescent="0.55000000000000004">
      <c r="B34" s="30" t="s">
        <v>177</v>
      </c>
      <c r="D34" s="98">
        <v>1083000</v>
      </c>
      <c r="E34" s="6"/>
      <c r="F34" s="98">
        <v>8860057114</v>
      </c>
      <c r="G34" s="6"/>
      <c r="H34" s="98">
        <v>8203357863</v>
      </c>
      <c r="I34" s="6"/>
      <c r="J34" s="98">
        <v>656699251</v>
      </c>
      <c r="K34" s="6"/>
      <c r="L34" s="98">
        <v>1083000</v>
      </c>
      <c r="M34" s="6"/>
      <c r="N34" s="98">
        <v>8860057114</v>
      </c>
      <c r="O34" s="6"/>
      <c r="P34" s="98">
        <v>10191212384</v>
      </c>
      <c r="Q34" s="6"/>
      <c r="R34" s="98">
        <v>-1331155269</v>
      </c>
    </row>
    <row r="35" spans="2:18" ht="21.75" customHeight="1" x14ac:dyDescent="0.55000000000000004">
      <c r="B35" s="30" t="s">
        <v>17</v>
      </c>
      <c r="D35" s="98">
        <v>1856409</v>
      </c>
      <c r="E35" s="6"/>
      <c r="F35" s="98">
        <v>9798879475</v>
      </c>
      <c r="G35" s="6"/>
      <c r="H35" s="98">
        <v>11211697313</v>
      </c>
      <c r="I35" s="6"/>
      <c r="J35" s="98">
        <v>-1412817837</v>
      </c>
      <c r="K35" s="6"/>
      <c r="L35" s="98">
        <v>1856409</v>
      </c>
      <c r="M35" s="6"/>
      <c r="N35" s="98">
        <v>9798879475</v>
      </c>
      <c r="O35" s="6"/>
      <c r="P35" s="98">
        <v>11160688681</v>
      </c>
      <c r="Q35" s="6"/>
      <c r="R35" s="98">
        <v>-1361809205</v>
      </c>
    </row>
    <row r="36" spans="2:18" ht="21.75" customHeight="1" x14ac:dyDescent="0.55000000000000004">
      <c r="D36" s="98"/>
      <c r="E36" s="6"/>
      <c r="F36" s="98"/>
      <c r="G36" s="6"/>
      <c r="H36" s="98"/>
      <c r="I36" s="6"/>
      <c r="J36" s="98"/>
      <c r="K36" s="6"/>
      <c r="L36" s="98"/>
      <c r="M36" s="6"/>
      <c r="N36" s="98"/>
      <c r="O36" s="6"/>
      <c r="P36" s="98"/>
      <c r="Q36" s="6"/>
      <c r="R36" s="98"/>
    </row>
    <row r="37" spans="2:18" ht="42.75" thickBot="1" x14ac:dyDescent="0.6">
      <c r="B37" s="47" t="s">
        <v>91</v>
      </c>
      <c r="D37" s="99">
        <f>SUM(D10:D35)</f>
        <v>5492488</v>
      </c>
      <c r="E37" s="6"/>
      <c r="F37" s="99">
        <f>SUM(F10:F35)</f>
        <v>320243808166</v>
      </c>
      <c r="G37" s="6"/>
      <c r="H37" s="99">
        <f>SUM(H10:H35)</f>
        <v>321707975258</v>
      </c>
      <c r="I37" s="6"/>
      <c r="J37" s="99">
        <f>SUM(J10:J35)</f>
        <v>-1464167081</v>
      </c>
      <c r="K37" s="6"/>
      <c r="L37" s="99">
        <f>SUM(L10:L35)</f>
        <v>5492488</v>
      </c>
      <c r="M37" s="6"/>
      <c r="N37" s="99">
        <f>SUM(N10:N35)</f>
        <v>320243808166</v>
      </c>
      <c r="O37" s="6"/>
      <c r="P37" s="99">
        <f>SUM(P10:P35)</f>
        <v>315121528126</v>
      </c>
      <c r="Q37" s="6"/>
      <c r="R37" s="99">
        <f>SUM(R10:R35)</f>
        <v>5122280047</v>
      </c>
    </row>
    <row r="38" spans="2:18" ht="21.75" thickTop="1" x14ac:dyDescent="0.55000000000000004"/>
    <row r="39" spans="2:18" ht="30" x14ac:dyDescent="0.75">
      <c r="J39" s="60">
        <v>12</v>
      </c>
    </row>
  </sheetData>
  <sortState xmlns:xlrd2="http://schemas.microsoft.com/office/spreadsheetml/2017/richdata2" ref="B10:R35">
    <sortCondition descending="1" ref="R10:R3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37"/>
  <sheetViews>
    <sheetView rightToLeft="1" topLeftCell="A10" zoomScale="70" zoomScaleNormal="70" workbookViewId="0">
      <selection activeCell="J35" sqref="J35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35" t="s">
        <v>138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</row>
    <row r="3" spans="2:28" ht="30" x14ac:dyDescent="0.55000000000000004">
      <c r="B3" s="135" t="s">
        <v>53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</row>
    <row r="4" spans="2:28" ht="30" x14ac:dyDescent="0.55000000000000004">
      <c r="B4" s="135" t="s">
        <v>229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</row>
    <row r="6" spans="2:28" ht="30" x14ac:dyDescent="0.55000000000000004">
      <c r="B6" s="14" t="s">
        <v>134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1" t="s">
        <v>1</v>
      </c>
      <c r="D8" s="135" t="s">
        <v>55</v>
      </c>
      <c r="E8" s="135" t="s">
        <v>55</v>
      </c>
      <c r="F8" s="135" t="s">
        <v>55</v>
      </c>
      <c r="G8" s="135" t="s">
        <v>55</v>
      </c>
      <c r="H8" s="135" t="s">
        <v>55</v>
      </c>
      <c r="I8" s="135" t="s">
        <v>55</v>
      </c>
      <c r="J8" s="135" t="s">
        <v>55</v>
      </c>
      <c r="L8" s="135" t="s">
        <v>56</v>
      </c>
      <c r="M8" s="135" t="s">
        <v>56</v>
      </c>
      <c r="N8" s="135" t="s">
        <v>56</v>
      </c>
      <c r="O8" s="135" t="s">
        <v>56</v>
      </c>
      <c r="P8" s="135" t="s">
        <v>56</v>
      </c>
      <c r="Q8" s="135" t="s">
        <v>56</v>
      </c>
      <c r="R8" s="135" t="s">
        <v>56</v>
      </c>
    </row>
    <row r="9" spans="2:28" s="4" customFormat="1" ht="63" customHeight="1" x14ac:dyDescent="0.55000000000000004">
      <c r="B9" s="161" t="s">
        <v>1</v>
      </c>
      <c r="D9" s="138" t="s">
        <v>5</v>
      </c>
      <c r="E9" s="45"/>
      <c r="F9" s="138" t="s">
        <v>71</v>
      </c>
      <c r="G9" s="45"/>
      <c r="H9" s="138" t="s">
        <v>72</v>
      </c>
      <c r="I9" s="45"/>
      <c r="J9" s="138" t="s">
        <v>74</v>
      </c>
      <c r="L9" s="138" t="s">
        <v>5</v>
      </c>
      <c r="M9" s="45"/>
      <c r="N9" s="138" t="s">
        <v>71</v>
      </c>
      <c r="O9" s="45"/>
      <c r="P9" s="138" t="s">
        <v>72</v>
      </c>
      <c r="Q9" s="45"/>
      <c r="R9" s="138" t="s">
        <v>74</v>
      </c>
    </row>
    <row r="10" spans="2:28" x14ac:dyDescent="0.55000000000000004">
      <c r="B10" s="41" t="s">
        <v>172</v>
      </c>
      <c r="D10" s="9">
        <v>100000</v>
      </c>
      <c r="F10" s="9">
        <v>8210356016</v>
      </c>
      <c r="H10" s="9">
        <v>6807254402</v>
      </c>
      <c r="J10" s="9">
        <v>1403101614</v>
      </c>
      <c r="L10" s="9">
        <v>168973</v>
      </c>
      <c r="N10" s="9">
        <v>15645971189</v>
      </c>
      <c r="P10" s="9">
        <v>11502421977</v>
      </c>
      <c r="R10" s="9">
        <v>4143549212</v>
      </c>
    </row>
    <row r="11" spans="2:28" x14ac:dyDescent="0.55000000000000004">
      <c r="B11" s="2" t="s">
        <v>15</v>
      </c>
      <c r="D11" s="3">
        <v>0</v>
      </c>
      <c r="F11" s="3">
        <v>0</v>
      </c>
      <c r="H11" s="3">
        <v>0</v>
      </c>
      <c r="J11" s="3">
        <v>0</v>
      </c>
      <c r="L11" s="3">
        <v>366000</v>
      </c>
      <c r="N11" s="3">
        <v>12769567794</v>
      </c>
      <c r="P11" s="3">
        <v>9837754992</v>
      </c>
      <c r="R11" s="3">
        <v>2931812802</v>
      </c>
    </row>
    <row r="12" spans="2:28" x14ac:dyDescent="0.55000000000000004">
      <c r="B12" s="2" t="s">
        <v>16</v>
      </c>
      <c r="D12" s="3">
        <v>0</v>
      </c>
      <c r="F12" s="3">
        <v>0</v>
      </c>
      <c r="H12" s="3">
        <v>0</v>
      </c>
      <c r="J12" s="3">
        <v>0</v>
      </c>
      <c r="L12" s="3">
        <v>259000</v>
      </c>
      <c r="N12" s="3">
        <v>5200565155</v>
      </c>
      <c r="P12" s="3">
        <v>4137365323</v>
      </c>
      <c r="R12" s="3">
        <v>1063199832</v>
      </c>
    </row>
    <row r="13" spans="2:28" x14ac:dyDescent="0.55000000000000004">
      <c r="B13" s="2" t="s">
        <v>111</v>
      </c>
      <c r="D13" s="3">
        <v>0</v>
      </c>
      <c r="F13" s="3">
        <v>0</v>
      </c>
      <c r="H13" s="3">
        <v>0</v>
      </c>
      <c r="J13" s="3">
        <v>0</v>
      </c>
      <c r="L13" s="3">
        <v>41162</v>
      </c>
      <c r="N13" s="3">
        <v>26649504090</v>
      </c>
      <c r="P13" s="3">
        <v>25610339113</v>
      </c>
      <c r="R13" s="3">
        <v>1039164977</v>
      </c>
    </row>
    <row r="14" spans="2:28" x14ac:dyDescent="0.55000000000000004">
      <c r="B14" s="2" t="s">
        <v>114</v>
      </c>
      <c r="D14" s="3">
        <v>0</v>
      </c>
      <c r="F14" s="3">
        <v>0</v>
      </c>
      <c r="H14" s="3">
        <v>0</v>
      </c>
      <c r="J14" s="3">
        <v>0</v>
      </c>
      <c r="L14" s="3">
        <v>95667</v>
      </c>
      <c r="N14" s="3">
        <v>58715865815</v>
      </c>
      <c r="P14" s="3">
        <v>57708151843</v>
      </c>
      <c r="R14" s="3">
        <v>1007713972</v>
      </c>
    </row>
    <row r="15" spans="2:28" x14ac:dyDescent="0.55000000000000004">
      <c r="B15" s="2" t="s">
        <v>14</v>
      </c>
      <c r="D15" s="3">
        <v>0</v>
      </c>
      <c r="F15" s="3">
        <v>0</v>
      </c>
      <c r="H15" s="3">
        <v>0</v>
      </c>
      <c r="J15" s="3">
        <v>0</v>
      </c>
      <c r="L15" s="3">
        <v>310000</v>
      </c>
      <c r="N15" s="3">
        <v>4773804752</v>
      </c>
      <c r="P15" s="3">
        <v>4036837040</v>
      </c>
      <c r="R15" s="3">
        <v>736967712</v>
      </c>
    </row>
    <row r="16" spans="2:28" x14ac:dyDescent="0.55000000000000004">
      <c r="B16" s="2" t="s">
        <v>107</v>
      </c>
      <c r="D16" s="3">
        <v>0</v>
      </c>
      <c r="F16" s="3">
        <v>0</v>
      </c>
      <c r="H16" s="3">
        <v>0</v>
      </c>
      <c r="J16" s="3">
        <v>0</v>
      </c>
      <c r="L16" s="3">
        <v>34900</v>
      </c>
      <c r="N16" s="3">
        <v>21295315540</v>
      </c>
      <c r="P16" s="3">
        <v>20698368190</v>
      </c>
      <c r="R16" s="3">
        <v>596947350</v>
      </c>
    </row>
    <row r="17" spans="2:18" x14ac:dyDescent="0.55000000000000004">
      <c r="B17" s="2" t="s">
        <v>180</v>
      </c>
      <c r="D17" s="3">
        <v>0</v>
      </c>
      <c r="F17" s="3">
        <v>0</v>
      </c>
      <c r="H17" s="3">
        <v>0</v>
      </c>
      <c r="J17" s="3">
        <v>0</v>
      </c>
      <c r="L17" s="3">
        <v>26500</v>
      </c>
      <c r="N17" s="3">
        <v>26500000000</v>
      </c>
      <c r="P17" s="3">
        <v>26135566211</v>
      </c>
      <c r="R17" s="3">
        <v>364433789</v>
      </c>
    </row>
    <row r="18" spans="2:18" x14ac:dyDescent="0.55000000000000004">
      <c r="B18" s="2" t="s">
        <v>173</v>
      </c>
      <c r="D18" s="3">
        <v>0</v>
      </c>
      <c r="F18" s="3">
        <v>0</v>
      </c>
      <c r="H18" s="3">
        <v>0</v>
      </c>
      <c r="J18" s="3">
        <v>0</v>
      </c>
      <c r="L18" s="3">
        <v>53113</v>
      </c>
      <c r="N18" s="3">
        <v>31073550481</v>
      </c>
      <c r="P18" s="3">
        <v>30722857007</v>
      </c>
      <c r="R18" s="3">
        <v>350693474</v>
      </c>
    </row>
    <row r="19" spans="2:18" x14ac:dyDescent="0.55000000000000004">
      <c r="B19" s="2" t="s">
        <v>175</v>
      </c>
      <c r="D19" s="3">
        <v>0</v>
      </c>
      <c r="F19" s="3">
        <v>0</v>
      </c>
      <c r="H19" s="3">
        <v>0</v>
      </c>
      <c r="J19" s="3">
        <v>0</v>
      </c>
      <c r="L19" s="3">
        <v>30204</v>
      </c>
      <c r="N19" s="3">
        <v>30203994182</v>
      </c>
      <c r="P19" s="3">
        <v>29965633036</v>
      </c>
      <c r="R19" s="3">
        <v>238361146</v>
      </c>
    </row>
    <row r="20" spans="2:18" x14ac:dyDescent="0.55000000000000004">
      <c r="B20" s="2" t="s">
        <v>75</v>
      </c>
      <c r="D20" s="3">
        <v>0</v>
      </c>
      <c r="F20" s="3">
        <v>0</v>
      </c>
      <c r="H20" s="3">
        <v>0</v>
      </c>
      <c r="J20" s="3">
        <v>0</v>
      </c>
      <c r="L20" s="3">
        <v>43000</v>
      </c>
      <c r="N20" s="3">
        <v>1621977684</v>
      </c>
      <c r="P20" s="3">
        <v>1389184875</v>
      </c>
      <c r="R20" s="3">
        <v>232792809</v>
      </c>
    </row>
    <row r="21" spans="2:18" x14ac:dyDescent="0.55000000000000004">
      <c r="B21" s="2" t="s">
        <v>116</v>
      </c>
      <c r="D21" s="3">
        <v>200</v>
      </c>
      <c r="F21" s="3">
        <v>122397812</v>
      </c>
      <c r="H21" s="3">
        <v>120818248</v>
      </c>
      <c r="J21" s="3">
        <v>1579564</v>
      </c>
      <c r="L21" s="3">
        <v>16300</v>
      </c>
      <c r="N21" s="3">
        <v>9621091865</v>
      </c>
      <c r="P21" s="3">
        <v>9428633281</v>
      </c>
      <c r="R21" s="3">
        <v>192458584</v>
      </c>
    </row>
    <row r="22" spans="2:18" x14ac:dyDescent="0.55000000000000004">
      <c r="B22" s="2" t="s">
        <v>179</v>
      </c>
      <c r="D22" s="3">
        <v>0</v>
      </c>
      <c r="F22" s="3">
        <v>0</v>
      </c>
      <c r="H22" s="3">
        <v>0</v>
      </c>
      <c r="J22" s="3">
        <v>0</v>
      </c>
      <c r="L22" s="3">
        <v>31200</v>
      </c>
      <c r="N22" s="3">
        <v>31050382108</v>
      </c>
      <c r="P22" s="3">
        <v>30921958583</v>
      </c>
      <c r="R22" s="3">
        <v>128423525</v>
      </c>
    </row>
    <row r="23" spans="2:18" x14ac:dyDescent="0.55000000000000004">
      <c r="B23" s="2" t="s">
        <v>176</v>
      </c>
      <c r="D23" s="3">
        <v>0</v>
      </c>
      <c r="F23" s="3">
        <v>0</v>
      </c>
      <c r="H23" s="3">
        <v>0</v>
      </c>
      <c r="J23" s="3">
        <v>0</v>
      </c>
      <c r="L23" s="3">
        <v>23100</v>
      </c>
      <c r="N23" s="3">
        <v>14243419681</v>
      </c>
      <c r="P23" s="3">
        <v>14189865451</v>
      </c>
      <c r="R23" s="3">
        <v>53554230</v>
      </c>
    </row>
    <row r="24" spans="2:18" x14ac:dyDescent="0.55000000000000004">
      <c r="B24" s="2" t="s">
        <v>139</v>
      </c>
      <c r="D24" s="3">
        <v>0</v>
      </c>
      <c r="F24" s="3">
        <v>0</v>
      </c>
      <c r="H24" s="3">
        <v>0</v>
      </c>
      <c r="J24" s="3">
        <v>0</v>
      </c>
      <c r="L24" s="3">
        <v>3000</v>
      </c>
      <c r="N24" s="3">
        <v>1745897005</v>
      </c>
      <c r="P24" s="3">
        <v>1713096183</v>
      </c>
      <c r="R24" s="3">
        <v>32800822</v>
      </c>
    </row>
    <row r="25" spans="2:18" x14ac:dyDescent="0.55000000000000004">
      <c r="B25" s="2" t="s">
        <v>181</v>
      </c>
      <c r="D25" s="3">
        <v>0</v>
      </c>
      <c r="F25" s="3">
        <v>0</v>
      </c>
      <c r="H25" s="3">
        <v>0</v>
      </c>
      <c r="J25" s="3">
        <v>0</v>
      </c>
      <c r="L25" s="3">
        <v>800</v>
      </c>
      <c r="N25" s="3">
        <v>798302181</v>
      </c>
      <c r="P25" s="3">
        <v>787708742</v>
      </c>
      <c r="R25" s="3">
        <v>10593439</v>
      </c>
    </row>
    <row r="26" spans="2:18" x14ac:dyDescent="0.55000000000000004">
      <c r="B26" s="2" t="s">
        <v>109</v>
      </c>
      <c r="D26" s="3">
        <v>0</v>
      </c>
      <c r="F26" s="3">
        <v>0</v>
      </c>
      <c r="H26" s="3">
        <v>0</v>
      </c>
      <c r="J26" s="3">
        <v>0</v>
      </c>
      <c r="L26" s="3">
        <v>950</v>
      </c>
      <c r="N26" s="3">
        <v>601146024</v>
      </c>
      <c r="P26" s="3">
        <v>590988090</v>
      </c>
      <c r="R26" s="3">
        <v>10157934</v>
      </c>
    </row>
    <row r="27" spans="2:18" x14ac:dyDescent="0.55000000000000004">
      <c r="B27" s="2" t="s">
        <v>178</v>
      </c>
      <c r="D27" s="3">
        <v>0</v>
      </c>
      <c r="F27" s="3">
        <v>0</v>
      </c>
      <c r="H27" s="3">
        <v>0</v>
      </c>
      <c r="J27" s="3">
        <v>0</v>
      </c>
      <c r="L27" s="3">
        <v>3000</v>
      </c>
      <c r="N27" s="3">
        <v>2880677783</v>
      </c>
      <c r="P27" s="3">
        <v>2872570558</v>
      </c>
      <c r="R27" s="3">
        <v>8107225</v>
      </c>
    </row>
    <row r="28" spans="2:18" x14ac:dyDescent="0.55000000000000004">
      <c r="B28" s="2" t="s">
        <v>201</v>
      </c>
      <c r="D28" s="3">
        <v>0</v>
      </c>
      <c r="F28" s="3">
        <v>0</v>
      </c>
      <c r="H28" s="3">
        <v>0</v>
      </c>
      <c r="J28" s="3">
        <v>0</v>
      </c>
      <c r="L28" s="3">
        <v>600</v>
      </c>
      <c r="N28" s="3">
        <v>572098290</v>
      </c>
      <c r="P28" s="3">
        <v>568609036</v>
      </c>
      <c r="R28" s="3">
        <v>3489254</v>
      </c>
    </row>
    <row r="29" spans="2:18" x14ac:dyDescent="0.55000000000000004">
      <c r="B29" s="2" t="s">
        <v>232</v>
      </c>
      <c r="D29" s="3">
        <v>5000</v>
      </c>
      <c r="F29" s="3">
        <v>2977460238</v>
      </c>
      <c r="H29" s="3">
        <v>2976139322</v>
      </c>
      <c r="J29" s="3">
        <v>1320916</v>
      </c>
      <c r="L29" s="3">
        <v>5000</v>
      </c>
      <c r="N29" s="3">
        <v>2977460238</v>
      </c>
      <c r="P29" s="3">
        <v>2976139322</v>
      </c>
      <c r="R29" s="3">
        <v>1320916</v>
      </c>
    </row>
    <row r="30" spans="2:18" x14ac:dyDescent="0.55000000000000004">
      <c r="B30" s="2" t="s">
        <v>182</v>
      </c>
      <c r="D30" s="3">
        <v>0</v>
      </c>
      <c r="F30" s="3">
        <v>0</v>
      </c>
      <c r="H30" s="3">
        <v>0</v>
      </c>
      <c r="J30" s="3">
        <v>0</v>
      </c>
      <c r="L30" s="3">
        <v>5000</v>
      </c>
      <c r="N30" s="3">
        <v>2819988786</v>
      </c>
      <c r="P30" s="3">
        <v>2821011214</v>
      </c>
      <c r="R30" s="3">
        <v>-1022428</v>
      </c>
    </row>
    <row r="31" spans="2:18" x14ac:dyDescent="0.55000000000000004">
      <c r="B31" s="2" t="s">
        <v>13</v>
      </c>
      <c r="D31" s="3">
        <v>0</v>
      </c>
      <c r="F31" s="3">
        <v>0</v>
      </c>
      <c r="H31" s="3">
        <v>0</v>
      </c>
      <c r="J31" s="3">
        <v>0</v>
      </c>
      <c r="L31" s="3">
        <v>20000</v>
      </c>
      <c r="N31" s="3">
        <v>232806515</v>
      </c>
      <c r="P31" s="3">
        <v>238174378</v>
      </c>
      <c r="R31" s="3">
        <v>-5367863</v>
      </c>
    </row>
    <row r="32" spans="2:18" x14ac:dyDescent="0.55000000000000004">
      <c r="B32" s="2" t="s">
        <v>204</v>
      </c>
      <c r="D32" s="3">
        <v>0</v>
      </c>
      <c r="F32" s="3">
        <v>0</v>
      </c>
      <c r="H32" s="3">
        <v>0</v>
      </c>
      <c r="J32" s="3">
        <v>0</v>
      </c>
      <c r="L32" s="3">
        <v>25000</v>
      </c>
      <c r="N32" s="3">
        <v>23732947625</v>
      </c>
      <c r="P32" s="3">
        <v>23754304687</v>
      </c>
      <c r="R32" s="3">
        <v>-21357062</v>
      </c>
    </row>
    <row r="33" spans="2:18" x14ac:dyDescent="0.55000000000000004">
      <c r="B33" s="2" t="s">
        <v>118</v>
      </c>
      <c r="D33" s="3">
        <v>0</v>
      </c>
      <c r="F33" s="3">
        <v>0</v>
      </c>
      <c r="H33" s="3">
        <v>0</v>
      </c>
      <c r="J33" s="3">
        <v>0</v>
      </c>
      <c r="L33" s="3">
        <v>9900</v>
      </c>
      <c r="N33" s="3">
        <v>9457285557</v>
      </c>
      <c r="P33" s="3">
        <v>9591361251</v>
      </c>
      <c r="R33" s="3">
        <v>-134075694</v>
      </c>
    </row>
    <row r="34" spans="2:18" x14ac:dyDescent="0.55000000000000004">
      <c r="D34" s="3"/>
      <c r="F34" s="3"/>
      <c r="H34" s="3"/>
      <c r="J34" s="3"/>
      <c r="L34" s="3"/>
      <c r="N34" s="3"/>
      <c r="P34" s="3"/>
      <c r="R34" s="3"/>
    </row>
    <row r="35" spans="2:18" ht="21.75" thickBot="1" x14ac:dyDescent="0.6">
      <c r="B35" s="32" t="s">
        <v>91</v>
      </c>
      <c r="D35" s="10">
        <f t="shared" ref="D35:R35" si="0">SUM(D10:D33)</f>
        <v>105200</v>
      </c>
      <c r="E35" s="10">
        <f t="shared" si="0"/>
        <v>0</v>
      </c>
      <c r="F35" s="10">
        <f t="shared" si="0"/>
        <v>11310214066</v>
      </c>
      <c r="G35" s="10">
        <f t="shared" si="0"/>
        <v>0</v>
      </c>
      <c r="H35" s="10">
        <f t="shared" si="0"/>
        <v>9904211972</v>
      </c>
      <c r="I35" s="10">
        <f t="shared" si="0"/>
        <v>0</v>
      </c>
      <c r="J35" s="10">
        <f t="shared" si="0"/>
        <v>1406002094</v>
      </c>
      <c r="K35" s="10">
        <f t="shared" si="0"/>
        <v>0</v>
      </c>
      <c r="L35" s="10">
        <f t="shared" si="0"/>
        <v>1572369</v>
      </c>
      <c r="M35" s="10">
        <f t="shared" si="0"/>
        <v>0</v>
      </c>
      <c r="N35" s="10">
        <f t="shared" si="0"/>
        <v>335183620340</v>
      </c>
      <c r="O35" s="10">
        <f t="shared" si="0"/>
        <v>0</v>
      </c>
      <c r="P35" s="10">
        <f t="shared" si="0"/>
        <v>322198900383</v>
      </c>
      <c r="Q35" s="10">
        <f t="shared" si="0"/>
        <v>0</v>
      </c>
      <c r="R35" s="10">
        <f t="shared" si="0"/>
        <v>12984719957</v>
      </c>
    </row>
    <row r="36" spans="2:18" ht="21.75" thickTop="1" x14ac:dyDescent="0.55000000000000004"/>
    <row r="37" spans="2:18" ht="26.25" x14ac:dyDescent="0.65">
      <c r="J37" s="27">
        <v>13</v>
      </c>
    </row>
  </sheetData>
  <sortState xmlns:xlrd2="http://schemas.microsoft.com/office/spreadsheetml/2017/richdata2" ref="B10:R33">
    <sortCondition descending="1" ref="R10:R33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3"/>
  <sheetViews>
    <sheetView rightToLeft="1" workbookViewId="0">
      <selection activeCell="R31" sqref="R31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5.425781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5" t="s">
        <v>138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7"/>
      <c r="R2" s="17"/>
      <c r="S2" s="17"/>
      <c r="T2" s="17"/>
      <c r="U2" s="17"/>
    </row>
    <row r="3" spans="2:28" ht="30" x14ac:dyDescent="0.6">
      <c r="B3" s="135" t="s">
        <v>53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7"/>
      <c r="R3" s="17"/>
    </row>
    <row r="4" spans="2:28" ht="30" x14ac:dyDescent="0.6">
      <c r="B4" s="135" t="s">
        <v>229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135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36" t="s">
        <v>57</v>
      </c>
      <c r="D7" s="137" t="s">
        <v>55</v>
      </c>
      <c r="E7" s="137" t="s">
        <v>55</v>
      </c>
      <c r="F7" s="137" t="s">
        <v>55</v>
      </c>
      <c r="G7" s="137" t="s">
        <v>55</v>
      </c>
      <c r="H7" s="137" t="s">
        <v>55</v>
      </c>
      <c r="I7" s="137" t="s">
        <v>55</v>
      </c>
      <c r="J7" s="137" t="s">
        <v>55</v>
      </c>
      <c r="L7" s="137" t="s">
        <v>56</v>
      </c>
      <c r="M7" s="137" t="s">
        <v>56</v>
      </c>
      <c r="N7" s="137" t="s">
        <v>56</v>
      </c>
      <c r="O7" s="137" t="s">
        <v>56</v>
      </c>
      <c r="P7" s="137" t="s">
        <v>56</v>
      </c>
      <c r="Q7" s="137" t="s">
        <v>56</v>
      </c>
      <c r="R7" s="137" t="s">
        <v>56</v>
      </c>
    </row>
    <row r="8" spans="2:28" s="51" customFormat="1" ht="48" customHeight="1" x14ac:dyDescent="0.75">
      <c r="B8" s="136" t="s">
        <v>57</v>
      </c>
      <c r="D8" s="174" t="s">
        <v>80</v>
      </c>
      <c r="E8" s="52"/>
      <c r="F8" s="174" t="s">
        <v>77</v>
      </c>
      <c r="G8" s="52"/>
      <c r="H8" s="174" t="s">
        <v>78</v>
      </c>
      <c r="I8" s="52"/>
      <c r="J8" s="174" t="s">
        <v>81</v>
      </c>
      <c r="L8" s="174" t="s">
        <v>80</v>
      </c>
      <c r="M8" s="52"/>
      <c r="N8" s="174" t="s">
        <v>77</v>
      </c>
      <c r="O8" s="52"/>
      <c r="P8" s="174" t="s">
        <v>78</v>
      </c>
      <c r="Q8" s="52"/>
      <c r="R8" s="174" t="s">
        <v>81</v>
      </c>
    </row>
    <row r="9" spans="2:28" ht="21.75" x14ac:dyDescent="0.6">
      <c r="B9" s="45" t="s">
        <v>118</v>
      </c>
      <c r="C9" s="4"/>
      <c r="D9" s="97">
        <v>1575690010</v>
      </c>
      <c r="E9" s="6"/>
      <c r="F9" s="97">
        <v>0</v>
      </c>
      <c r="G9" s="6"/>
      <c r="H9" s="97">
        <v>0</v>
      </c>
      <c r="I9" s="6"/>
      <c r="J9" s="97">
        <v>1575690010</v>
      </c>
      <c r="K9" s="6"/>
      <c r="L9" s="97">
        <v>7538803008</v>
      </c>
      <c r="M9" s="6"/>
      <c r="N9" s="97">
        <v>3040548801</v>
      </c>
      <c r="O9" s="6"/>
      <c r="P9" s="97">
        <v>-134075694</v>
      </c>
      <c r="Q9" s="4"/>
      <c r="R9" s="97">
        <v>10445276115</v>
      </c>
    </row>
    <row r="10" spans="2:28" ht="21.75" x14ac:dyDescent="0.6">
      <c r="B10" s="4" t="s">
        <v>198</v>
      </c>
      <c r="C10" s="4"/>
      <c r="D10" s="98">
        <v>713664833</v>
      </c>
      <c r="E10" s="6"/>
      <c r="F10" s="98">
        <v>0</v>
      </c>
      <c r="G10" s="6"/>
      <c r="H10" s="98">
        <v>0</v>
      </c>
      <c r="I10" s="6"/>
      <c r="J10" s="98">
        <v>713664833</v>
      </c>
      <c r="K10" s="6"/>
      <c r="L10" s="98">
        <v>1766746136</v>
      </c>
      <c r="M10" s="6"/>
      <c r="N10" s="98">
        <v>2236390625</v>
      </c>
      <c r="O10" s="6"/>
      <c r="P10" s="98">
        <v>0</v>
      </c>
      <c r="Q10" s="4"/>
      <c r="R10" s="98">
        <v>4003136761</v>
      </c>
    </row>
    <row r="11" spans="2:28" ht="21.75" x14ac:dyDescent="0.6">
      <c r="B11" s="4" t="s">
        <v>111</v>
      </c>
      <c r="C11" s="4"/>
      <c r="D11" s="98">
        <v>0</v>
      </c>
      <c r="E11" s="6"/>
      <c r="F11" s="98">
        <v>-2943609</v>
      </c>
      <c r="G11" s="6"/>
      <c r="H11" s="98">
        <v>0</v>
      </c>
      <c r="I11" s="6"/>
      <c r="J11" s="98">
        <v>-2943609</v>
      </c>
      <c r="K11" s="6"/>
      <c r="L11" s="98">
        <v>0</v>
      </c>
      <c r="M11" s="6"/>
      <c r="N11" s="98">
        <v>1123163761</v>
      </c>
      <c r="O11" s="6"/>
      <c r="P11" s="98">
        <v>1039164977</v>
      </c>
      <c r="Q11" s="4"/>
      <c r="R11" s="98">
        <v>2162328738</v>
      </c>
    </row>
    <row r="12" spans="2:28" ht="21.75" x14ac:dyDescent="0.6">
      <c r="B12" s="4" t="s">
        <v>114</v>
      </c>
      <c r="C12" s="4"/>
      <c r="D12" s="98">
        <v>0</v>
      </c>
      <c r="E12" s="6"/>
      <c r="F12" s="98">
        <v>14225931</v>
      </c>
      <c r="G12" s="6"/>
      <c r="H12" s="98">
        <v>0</v>
      </c>
      <c r="I12" s="6"/>
      <c r="J12" s="98">
        <v>14225931</v>
      </c>
      <c r="K12" s="6"/>
      <c r="L12" s="98">
        <v>0</v>
      </c>
      <c r="M12" s="6"/>
      <c r="N12" s="98">
        <v>948221136</v>
      </c>
      <c r="O12" s="6"/>
      <c r="P12" s="98">
        <v>1007713972</v>
      </c>
      <c r="Q12" s="4"/>
      <c r="R12" s="98">
        <v>1955935108</v>
      </c>
    </row>
    <row r="13" spans="2:28" ht="21.75" x14ac:dyDescent="0.6">
      <c r="B13" s="4" t="s">
        <v>202</v>
      </c>
      <c r="C13" s="4"/>
      <c r="D13" s="98">
        <v>459750398</v>
      </c>
      <c r="E13" s="6"/>
      <c r="F13" s="98">
        <v>-155113880</v>
      </c>
      <c r="G13" s="6"/>
      <c r="H13" s="98">
        <v>0</v>
      </c>
      <c r="I13" s="6"/>
      <c r="J13" s="98">
        <v>304636518</v>
      </c>
      <c r="K13" s="6"/>
      <c r="L13" s="98">
        <v>1198913357</v>
      </c>
      <c r="M13" s="6"/>
      <c r="N13" s="98">
        <v>474595869</v>
      </c>
      <c r="O13" s="6"/>
      <c r="P13" s="98">
        <v>0</v>
      </c>
      <c r="Q13" s="4"/>
      <c r="R13" s="98">
        <v>1673509226</v>
      </c>
    </row>
    <row r="14" spans="2:28" ht="21.75" x14ac:dyDescent="0.6">
      <c r="B14" s="4" t="s">
        <v>139</v>
      </c>
      <c r="C14" s="4"/>
      <c r="D14" s="98">
        <v>0</v>
      </c>
      <c r="E14" s="6"/>
      <c r="F14" s="98">
        <v>3300602</v>
      </c>
      <c r="G14" s="6"/>
      <c r="H14" s="98">
        <v>0</v>
      </c>
      <c r="I14" s="6"/>
      <c r="J14" s="98">
        <v>3300602</v>
      </c>
      <c r="K14" s="6"/>
      <c r="L14" s="98">
        <v>0</v>
      </c>
      <c r="M14" s="6"/>
      <c r="N14" s="98">
        <v>826921991</v>
      </c>
      <c r="O14" s="6"/>
      <c r="P14" s="98">
        <v>32800822</v>
      </c>
      <c r="Q14" s="4"/>
      <c r="R14" s="98">
        <v>859722813</v>
      </c>
    </row>
    <row r="15" spans="2:28" ht="21.75" x14ac:dyDescent="0.6">
      <c r="B15" s="4" t="s">
        <v>109</v>
      </c>
      <c r="C15" s="4"/>
      <c r="D15" s="98">
        <v>0</v>
      </c>
      <c r="E15" s="6"/>
      <c r="F15" s="98">
        <v>-9952219</v>
      </c>
      <c r="G15" s="6"/>
      <c r="H15" s="98">
        <v>0</v>
      </c>
      <c r="I15" s="6"/>
      <c r="J15" s="98">
        <v>-9952219</v>
      </c>
      <c r="K15" s="6"/>
      <c r="L15" s="98">
        <v>0</v>
      </c>
      <c r="M15" s="6"/>
      <c r="N15" s="98">
        <v>738833918</v>
      </c>
      <c r="O15" s="6"/>
      <c r="P15" s="98">
        <v>10157934</v>
      </c>
      <c r="Q15" s="4"/>
      <c r="R15" s="98">
        <v>748991852</v>
      </c>
    </row>
    <row r="16" spans="2:28" ht="21.75" x14ac:dyDescent="0.6">
      <c r="B16" s="4" t="s">
        <v>176</v>
      </c>
      <c r="C16" s="4"/>
      <c r="D16" s="98">
        <v>0</v>
      </c>
      <c r="E16" s="6"/>
      <c r="F16" s="98">
        <v>7358866</v>
      </c>
      <c r="G16" s="6"/>
      <c r="H16" s="98">
        <v>0</v>
      </c>
      <c r="I16" s="6"/>
      <c r="J16" s="98">
        <v>7358866</v>
      </c>
      <c r="K16" s="6"/>
      <c r="L16" s="98">
        <v>0</v>
      </c>
      <c r="M16" s="6"/>
      <c r="N16" s="98">
        <v>626249330</v>
      </c>
      <c r="O16" s="6"/>
      <c r="P16" s="98">
        <v>53554230</v>
      </c>
      <c r="Q16" s="4"/>
      <c r="R16" s="98">
        <v>679803560</v>
      </c>
    </row>
    <row r="17" spans="2:18" ht="21.75" x14ac:dyDescent="0.6">
      <c r="B17" s="4" t="s">
        <v>107</v>
      </c>
      <c r="C17" s="4"/>
      <c r="D17" s="98">
        <v>0</v>
      </c>
      <c r="E17" s="6"/>
      <c r="F17" s="98">
        <v>5424</v>
      </c>
      <c r="G17" s="6"/>
      <c r="H17" s="98">
        <v>0</v>
      </c>
      <c r="I17" s="6"/>
      <c r="J17" s="98">
        <v>5424</v>
      </c>
      <c r="K17" s="6"/>
      <c r="L17" s="98">
        <v>0</v>
      </c>
      <c r="M17" s="6"/>
      <c r="N17" s="98">
        <v>283772</v>
      </c>
      <c r="O17" s="6"/>
      <c r="P17" s="98">
        <v>596947350</v>
      </c>
      <c r="Q17" s="4"/>
      <c r="R17" s="98">
        <v>597231122</v>
      </c>
    </row>
    <row r="18" spans="2:18" ht="21.75" x14ac:dyDescent="0.6">
      <c r="B18" s="4" t="s">
        <v>213</v>
      </c>
      <c r="C18" s="4"/>
      <c r="D18" s="98">
        <v>100141599</v>
      </c>
      <c r="E18" s="6"/>
      <c r="F18" s="98">
        <v>-153310607</v>
      </c>
      <c r="G18" s="6"/>
      <c r="H18" s="98">
        <v>0</v>
      </c>
      <c r="I18" s="6"/>
      <c r="J18" s="98">
        <v>-53169008</v>
      </c>
      <c r="K18" s="6"/>
      <c r="L18" s="98">
        <v>194202411</v>
      </c>
      <c r="M18" s="6"/>
      <c r="N18" s="98">
        <v>272557040</v>
      </c>
      <c r="O18" s="6"/>
      <c r="P18" s="98">
        <v>0</v>
      </c>
      <c r="Q18" s="4"/>
      <c r="R18" s="98">
        <v>466759451</v>
      </c>
    </row>
    <row r="19" spans="2:18" ht="21.75" x14ac:dyDescent="0.6">
      <c r="B19" s="4" t="s">
        <v>180</v>
      </c>
      <c r="C19" s="4"/>
      <c r="D19" s="98">
        <v>0</v>
      </c>
      <c r="E19" s="6"/>
      <c r="F19" s="98">
        <v>0</v>
      </c>
      <c r="G19" s="6"/>
      <c r="H19" s="98">
        <v>0</v>
      </c>
      <c r="I19" s="6"/>
      <c r="J19" s="98">
        <v>0</v>
      </c>
      <c r="K19" s="6"/>
      <c r="L19" s="98">
        <v>0</v>
      </c>
      <c r="M19" s="6"/>
      <c r="N19" s="98">
        <v>0</v>
      </c>
      <c r="O19" s="6"/>
      <c r="P19" s="98">
        <v>364433789</v>
      </c>
      <c r="Q19" s="4"/>
      <c r="R19" s="98">
        <v>364433789</v>
      </c>
    </row>
    <row r="20" spans="2:18" ht="21.75" x14ac:dyDescent="0.6">
      <c r="B20" s="4" t="s">
        <v>173</v>
      </c>
      <c r="C20" s="4"/>
      <c r="D20" s="98">
        <v>0</v>
      </c>
      <c r="E20" s="6"/>
      <c r="F20" s="98">
        <v>0</v>
      </c>
      <c r="G20" s="6"/>
      <c r="H20" s="98">
        <v>0</v>
      </c>
      <c r="I20" s="6"/>
      <c r="J20" s="98">
        <v>0</v>
      </c>
      <c r="K20" s="6"/>
      <c r="L20" s="98">
        <v>0</v>
      </c>
      <c r="M20" s="6"/>
      <c r="N20" s="98">
        <v>0</v>
      </c>
      <c r="O20" s="6"/>
      <c r="P20" s="98">
        <v>350693474</v>
      </c>
      <c r="Q20" s="4"/>
      <c r="R20" s="98">
        <v>350693474</v>
      </c>
    </row>
    <row r="21" spans="2:18" ht="21.75" x14ac:dyDescent="0.6">
      <c r="B21" s="4" t="s">
        <v>175</v>
      </c>
      <c r="C21" s="4"/>
      <c r="D21" s="98">
        <v>0</v>
      </c>
      <c r="E21" s="6"/>
      <c r="F21" s="98">
        <v>0</v>
      </c>
      <c r="G21" s="6"/>
      <c r="H21" s="98">
        <v>0</v>
      </c>
      <c r="I21" s="6"/>
      <c r="J21" s="98">
        <v>0</v>
      </c>
      <c r="K21" s="6"/>
      <c r="L21" s="98">
        <v>0</v>
      </c>
      <c r="M21" s="6"/>
      <c r="N21" s="98">
        <v>0</v>
      </c>
      <c r="O21" s="6"/>
      <c r="P21" s="98">
        <v>238361146</v>
      </c>
      <c r="Q21" s="4"/>
      <c r="R21" s="98">
        <v>238361146</v>
      </c>
    </row>
    <row r="22" spans="2:18" ht="21.75" x14ac:dyDescent="0.6">
      <c r="B22" s="4" t="s">
        <v>116</v>
      </c>
      <c r="C22" s="4"/>
      <c r="D22" s="98">
        <v>0</v>
      </c>
      <c r="E22" s="6"/>
      <c r="F22" s="98">
        <v>-1715239</v>
      </c>
      <c r="G22" s="6"/>
      <c r="H22" s="98">
        <v>1579564</v>
      </c>
      <c r="I22" s="6"/>
      <c r="J22" s="98">
        <v>-135675</v>
      </c>
      <c r="K22" s="6"/>
      <c r="L22" s="98">
        <v>0</v>
      </c>
      <c r="M22" s="6"/>
      <c r="N22" s="98">
        <v>1672453</v>
      </c>
      <c r="O22" s="6"/>
      <c r="P22" s="98">
        <v>192458584</v>
      </c>
      <c r="Q22" s="4"/>
      <c r="R22" s="98">
        <v>194131037</v>
      </c>
    </row>
    <row r="23" spans="2:18" ht="21.75" x14ac:dyDescent="0.6">
      <c r="B23" s="4" t="s">
        <v>179</v>
      </c>
      <c r="C23" s="4"/>
      <c r="D23" s="98">
        <v>0</v>
      </c>
      <c r="E23" s="6"/>
      <c r="F23" s="98">
        <v>0</v>
      </c>
      <c r="G23" s="6"/>
      <c r="H23" s="98">
        <v>0</v>
      </c>
      <c r="I23" s="6"/>
      <c r="J23" s="98">
        <v>0</v>
      </c>
      <c r="K23" s="6"/>
      <c r="L23" s="98">
        <v>0</v>
      </c>
      <c r="M23" s="6"/>
      <c r="N23" s="98">
        <v>0</v>
      </c>
      <c r="O23" s="6"/>
      <c r="P23" s="98">
        <v>128423525</v>
      </c>
      <c r="Q23" s="4"/>
      <c r="R23" s="98">
        <v>128423525</v>
      </c>
    </row>
    <row r="24" spans="2:18" ht="21.75" x14ac:dyDescent="0.6">
      <c r="B24" s="4" t="s">
        <v>181</v>
      </c>
      <c r="C24" s="4"/>
      <c r="D24" s="98">
        <v>0</v>
      </c>
      <c r="E24" s="6"/>
      <c r="F24" s="98">
        <v>0</v>
      </c>
      <c r="G24" s="6"/>
      <c r="H24" s="98">
        <v>0</v>
      </c>
      <c r="I24" s="6"/>
      <c r="J24" s="98">
        <v>0</v>
      </c>
      <c r="K24" s="6"/>
      <c r="L24" s="98">
        <v>0</v>
      </c>
      <c r="M24" s="6"/>
      <c r="N24" s="98">
        <v>0</v>
      </c>
      <c r="O24" s="6"/>
      <c r="P24" s="98">
        <v>10593439</v>
      </c>
      <c r="Q24" s="4"/>
      <c r="R24" s="98">
        <v>10593439</v>
      </c>
    </row>
    <row r="25" spans="2:18" ht="21.75" x14ac:dyDescent="0.6">
      <c r="B25" s="4" t="s">
        <v>178</v>
      </c>
      <c r="C25" s="4"/>
      <c r="D25" s="98">
        <v>0</v>
      </c>
      <c r="E25" s="6"/>
      <c r="F25" s="98">
        <v>0</v>
      </c>
      <c r="G25" s="6"/>
      <c r="H25" s="98">
        <v>0</v>
      </c>
      <c r="I25" s="6"/>
      <c r="J25" s="98">
        <v>0</v>
      </c>
      <c r="K25" s="6"/>
      <c r="L25" s="98">
        <v>0</v>
      </c>
      <c r="M25" s="6"/>
      <c r="N25" s="98">
        <v>0</v>
      </c>
      <c r="O25" s="6"/>
      <c r="P25" s="98">
        <v>8107225</v>
      </c>
      <c r="Q25" s="4"/>
      <c r="R25" s="98">
        <v>8107225</v>
      </c>
    </row>
    <row r="26" spans="2:18" ht="21.75" x14ac:dyDescent="0.6">
      <c r="B26" s="4" t="s">
        <v>201</v>
      </c>
      <c r="C26" s="4"/>
      <c r="D26" s="98">
        <v>0</v>
      </c>
      <c r="E26" s="6"/>
      <c r="F26" s="98">
        <v>0</v>
      </c>
      <c r="G26" s="6"/>
      <c r="H26" s="98">
        <v>0</v>
      </c>
      <c r="I26" s="6"/>
      <c r="J26" s="98">
        <v>0</v>
      </c>
      <c r="K26" s="6"/>
      <c r="L26" s="98">
        <v>0</v>
      </c>
      <c r="M26" s="6"/>
      <c r="N26" s="98">
        <v>0</v>
      </c>
      <c r="O26" s="6"/>
      <c r="P26" s="98">
        <v>3489254</v>
      </c>
      <c r="Q26" s="4"/>
      <c r="R26" s="98">
        <v>3489254</v>
      </c>
    </row>
    <row r="27" spans="2:18" ht="21.75" x14ac:dyDescent="0.6">
      <c r="B27" s="4" t="s">
        <v>232</v>
      </c>
      <c r="C27" s="4"/>
      <c r="D27" s="98">
        <v>0</v>
      </c>
      <c r="E27" s="6"/>
      <c r="F27" s="98">
        <v>0</v>
      </c>
      <c r="G27" s="6"/>
      <c r="H27" s="98">
        <v>1320916</v>
      </c>
      <c r="I27" s="6"/>
      <c r="J27" s="98">
        <v>1320916</v>
      </c>
      <c r="K27" s="6"/>
      <c r="L27" s="98">
        <v>0</v>
      </c>
      <c r="M27" s="6"/>
      <c r="N27" s="98">
        <v>0</v>
      </c>
      <c r="O27" s="6"/>
      <c r="P27" s="98">
        <v>1320916</v>
      </c>
      <c r="Q27" s="4"/>
      <c r="R27" s="98">
        <v>1320916</v>
      </c>
    </row>
    <row r="28" spans="2:18" ht="23.25" customHeight="1" x14ac:dyDescent="0.6">
      <c r="B28" s="4" t="s">
        <v>182</v>
      </c>
      <c r="C28" s="4"/>
      <c r="D28" s="98">
        <v>0</v>
      </c>
      <c r="E28" s="6"/>
      <c r="F28" s="98">
        <v>0</v>
      </c>
      <c r="G28" s="6"/>
      <c r="H28" s="98">
        <v>0</v>
      </c>
      <c r="I28" s="6"/>
      <c r="J28" s="98">
        <v>0</v>
      </c>
      <c r="K28" s="6"/>
      <c r="L28" s="98">
        <v>0</v>
      </c>
      <c r="M28" s="6"/>
      <c r="N28" s="98">
        <v>0</v>
      </c>
      <c r="O28" s="6"/>
      <c r="P28" s="98">
        <v>-1022428</v>
      </c>
      <c r="Q28" s="4"/>
      <c r="R28" s="98">
        <v>-1022428</v>
      </c>
    </row>
    <row r="29" spans="2:18" ht="23.25" customHeight="1" x14ac:dyDescent="0.6">
      <c r="B29" s="4" t="s">
        <v>204</v>
      </c>
      <c r="C29" s="4"/>
      <c r="D29" s="98">
        <v>0</v>
      </c>
      <c r="E29" s="6"/>
      <c r="F29" s="98">
        <v>0</v>
      </c>
      <c r="G29" s="6"/>
      <c r="H29" s="98">
        <v>0</v>
      </c>
      <c r="I29" s="6"/>
      <c r="J29" s="98">
        <v>0</v>
      </c>
      <c r="K29" s="6"/>
      <c r="L29" s="98">
        <v>0</v>
      </c>
      <c r="M29" s="6"/>
      <c r="N29" s="98">
        <v>0</v>
      </c>
      <c r="O29" s="6"/>
      <c r="P29" s="98">
        <v>-21357062</v>
      </c>
      <c r="Q29" s="4"/>
      <c r="R29" s="98">
        <v>-21357062</v>
      </c>
    </row>
    <row r="30" spans="2:18" ht="21.75" x14ac:dyDescent="0.6">
      <c r="B30" s="4"/>
      <c r="C30" s="4"/>
      <c r="D30" s="98"/>
      <c r="E30" s="6"/>
      <c r="F30" s="98"/>
      <c r="G30" s="6"/>
      <c r="H30" s="98"/>
      <c r="I30" s="6"/>
      <c r="J30" s="98"/>
      <c r="K30" s="6"/>
      <c r="L30" s="98"/>
      <c r="M30" s="6"/>
      <c r="N30" s="98"/>
      <c r="O30" s="6"/>
      <c r="P30" s="98"/>
      <c r="Q30" s="4"/>
      <c r="R30" s="98"/>
    </row>
    <row r="31" spans="2:18" ht="24.75" thickBot="1" x14ac:dyDescent="0.65">
      <c r="B31" s="26" t="s">
        <v>91</v>
      </c>
      <c r="D31" s="100">
        <f t="shared" ref="D31:R31" si="0">SUM(D9:D29)</f>
        <v>2849246840</v>
      </c>
      <c r="E31" s="100">
        <f t="shared" si="0"/>
        <v>0</v>
      </c>
      <c r="F31" s="100">
        <f t="shared" si="0"/>
        <v>-298144731</v>
      </c>
      <c r="G31" s="100">
        <f t="shared" si="0"/>
        <v>0</v>
      </c>
      <c r="H31" s="100">
        <f t="shared" si="0"/>
        <v>2900480</v>
      </c>
      <c r="I31" s="100">
        <f t="shared" si="0"/>
        <v>0</v>
      </c>
      <c r="J31" s="100">
        <f t="shared" si="0"/>
        <v>2554002589</v>
      </c>
      <c r="K31" s="100">
        <f t="shared" si="0"/>
        <v>0</v>
      </c>
      <c r="L31" s="100">
        <f t="shared" si="0"/>
        <v>10698664912</v>
      </c>
      <c r="M31" s="100">
        <f t="shared" si="0"/>
        <v>0</v>
      </c>
      <c r="N31" s="100">
        <f t="shared" si="0"/>
        <v>10289438696</v>
      </c>
      <c r="O31" s="100">
        <f t="shared" si="0"/>
        <v>0</v>
      </c>
      <c r="P31" s="100">
        <f t="shared" si="0"/>
        <v>3881765453</v>
      </c>
      <c r="Q31" s="100">
        <f t="shared" si="0"/>
        <v>0</v>
      </c>
      <c r="R31" s="100">
        <f t="shared" si="0"/>
        <v>24869869061</v>
      </c>
    </row>
    <row r="32" spans="2:18" ht="21.75" thickTop="1" x14ac:dyDescent="0.6"/>
    <row r="33" spans="10:10" ht="30" x14ac:dyDescent="0.75">
      <c r="J33" s="55">
        <v>14</v>
      </c>
    </row>
  </sheetData>
  <sortState xmlns:xlrd2="http://schemas.microsoft.com/office/spreadsheetml/2017/richdata2" ref="B9:R29">
    <sortCondition descending="1" ref="R9:R29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7"/>
  <sheetViews>
    <sheetView rightToLeft="1" topLeftCell="A10" workbookViewId="0">
      <selection activeCell="B7" sqref="B7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35" t="s">
        <v>138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2:28" ht="31.5" customHeight="1" x14ac:dyDescent="0.55000000000000004">
      <c r="B3" s="135" t="s">
        <v>53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</row>
    <row r="4" spans="2:28" ht="31.5" customHeight="1" x14ac:dyDescent="0.55000000000000004">
      <c r="B4" s="135" t="s">
        <v>229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2:28" ht="73.5" customHeight="1" x14ac:dyDescent="0.55000000000000004"/>
    <row r="6" spans="2:28" ht="30" x14ac:dyDescent="0.55000000000000004">
      <c r="B6" s="14" t="s">
        <v>136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 x14ac:dyDescent="0.55000000000000004">
      <c r="B8" s="139" t="s">
        <v>82</v>
      </c>
      <c r="C8" s="139" t="s">
        <v>82</v>
      </c>
      <c r="D8" s="139" t="s">
        <v>82</v>
      </c>
      <c r="F8" s="139" t="s">
        <v>55</v>
      </c>
      <c r="G8" s="139" t="s">
        <v>55</v>
      </c>
      <c r="H8" s="139" t="s">
        <v>55</v>
      </c>
      <c r="J8" s="139" t="s">
        <v>56</v>
      </c>
      <c r="K8" s="139" t="s">
        <v>56</v>
      </c>
      <c r="L8" s="139" t="s">
        <v>56</v>
      </c>
    </row>
    <row r="9" spans="2:28" s="40" customFormat="1" ht="50.25" customHeight="1" x14ac:dyDescent="0.6">
      <c r="B9" s="171" t="s">
        <v>83</v>
      </c>
      <c r="D9" s="171" t="s">
        <v>42</v>
      </c>
      <c r="F9" s="171" t="s">
        <v>84</v>
      </c>
      <c r="H9" s="171" t="s">
        <v>85</v>
      </c>
      <c r="J9" s="171" t="s">
        <v>84</v>
      </c>
      <c r="L9" s="171" t="s">
        <v>85</v>
      </c>
    </row>
    <row r="10" spans="2:28" s="4" customFormat="1" ht="21.75" customHeight="1" x14ac:dyDescent="0.55000000000000004">
      <c r="B10" s="45" t="s">
        <v>49</v>
      </c>
      <c r="D10" s="69" t="s">
        <v>188</v>
      </c>
      <c r="F10" s="97">
        <v>580931506</v>
      </c>
      <c r="G10" s="6"/>
      <c r="H10" s="12" t="s">
        <v>62</v>
      </c>
      <c r="I10" s="6"/>
      <c r="J10" s="97">
        <v>1909369862</v>
      </c>
      <c r="K10" s="6"/>
      <c r="L10" s="12"/>
    </row>
    <row r="11" spans="2:28" s="4" customFormat="1" ht="21.75" customHeight="1" x14ac:dyDescent="0.55000000000000004">
      <c r="B11" s="4" t="s">
        <v>125</v>
      </c>
      <c r="D11" s="68" t="s">
        <v>209</v>
      </c>
      <c r="F11" s="98">
        <v>818589041</v>
      </c>
      <c r="G11" s="6"/>
      <c r="H11" s="6" t="s">
        <v>62</v>
      </c>
      <c r="I11" s="6"/>
      <c r="J11" s="98">
        <v>1749657534</v>
      </c>
      <c r="K11" s="6"/>
      <c r="L11" s="6"/>
    </row>
    <row r="12" spans="2:28" s="4" customFormat="1" ht="21.75" customHeight="1" x14ac:dyDescent="0.55000000000000004">
      <c r="B12" s="4" t="s">
        <v>216</v>
      </c>
      <c r="D12" s="68" t="s">
        <v>219</v>
      </c>
      <c r="F12" s="98">
        <v>1307945205</v>
      </c>
      <c r="G12" s="6"/>
      <c r="H12" s="6" t="s">
        <v>62</v>
      </c>
      <c r="I12" s="6"/>
      <c r="J12" s="98">
        <v>1687671222</v>
      </c>
      <c r="K12" s="6"/>
      <c r="L12" s="6"/>
    </row>
    <row r="13" spans="2:28" s="4" customFormat="1" ht="21.75" customHeight="1" x14ac:dyDescent="0.55000000000000004">
      <c r="B13" s="4" t="s">
        <v>121</v>
      </c>
      <c r="D13" s="68" t="s">
        <v>206</v>
      </c>
      <c r="F13" s="98">
        <v>518575350</v>
      </c>
      <c r="G13" s="6"/>
      <c r="H13" s="6" t="s">
        <v>62</v>
      </c>
      <c r="I13" s="6"/>
      <c r="J13" s="98">
        <v>1613643814</v>
      </c>
      <c r="K13" s="6"/>
      <c r="L13" s="6"/>
    </row>
    <row r="14" spans="2:28" s="4" customFormat="1" ht="21.75" customHeight="1" x14ac:dyDescent="0.55000000000000004">
      <c r="B14" s="4" t="s">
        <v>49</v>
      </c>
      <c r="D14" s="68" t="s">
        <v>208</v>
      </c>
      <c r="F14" s="98">
        <v>283342475</v>
      </c>
      <c r="G14" s="6"/>
      <c r="H14" s="6" t="s">
        <v>62</v>
      </c>
      <c r="I14" s="6"/>
      <c r="J14" s="98">
        <v>1361150667</v>
      </c>
      <c r="K14" s="6"/>
      <c r="L14" s="6"/>
    </row>
    <row r="15" spans="2:28" s="4" customFormat="1" ht="21.75" customHeight="1" x14ac:dyDescent="0.55000000000000004">
      <c r="B15" s="4" t="s">
        <v>142</v>
      </c>
      <c r="D15" s="68" t="s">
        <v>62</v>
      </c>
      <c r="F15" s="98">
        <v>27123288</v>
      </c>
      <c r="G15" s="6"/>
      <c r="H15" s="6" t="s">
        <v>62</v>
      </c>
      <c r="I15" s="6"/>
      <c r="J15" s="98">
        <v>1320794506</v>
      </c>
      <c r="K15" s="6"/>
      <c r="L15" s="6"/>
    </row>
    <row r="16" spans="2:28" s="4" customFormat="1" ht="21.75" customHeight="1" x14ac:dyDescent="0.55000000000000004">
      <c r="B16" s="4" t="s">
        <v>125</v>
      </c>
      <c r="D16" s="68" t="s">
        <v>163</v>
      </c>
      <c r="F16" s="98">
        <v>0</v>
      </c>
      <c r="G16" s="6"/>
      <c r="H16" s="6" t="s">
        <v>62</v>
      </c>
      <c r="I16" s="6"/>
      <c r="J16" s="98">
        <v>1152520602</v>
      </c>
      <c r="K16" s="6"/>
      <c r="L16" s="6"/>
    </row>
    <row r="17" spans="2:12" s="4" customFormat="1" ht="21.75" customHeight="1" x14ac:dyDescent="0.55000000000000004">
      <c r="B17" s="4" t="s">
        <v>121</v>
      </c>
      <c r="D17" s="68" t="s">
        <v>169</v>
      </c>
      <c r="F17" s="98">
        <v>0</v>
      </c>
      <c r="G17" s="6"/>
      <c r="H17" s="6" t="s">
        <v>62</v>
      </c>
      <c r="I17" s="6"/>
      <c r="J17" s="98">
        <v>736986307</v>
      </c>
      <c r="K17" s="6"/>
      <c r="L17" s="6" t="s">
        <v>62</v>
      </c>
    </row>
    <row r="18" spans="2:12" s="4" customFormat="1" ht="21.75" customHeight="1" x14ac:dyDescent="0.55000000000000004">
      <c r="B18" s="4" t="s">
        <v>121</v>
      </c>
      <c r="D18" s="68" t="s">
        <v>186</v>
      </c>
      <c r="F18" s="98">
        <v>94335082</v>
      </c>
      <c r="G18" s="6"/>
      <c r="H18" s="6" t="s">
        <v>62</v>
      </c>
      <c r="I18" s="6"/>
      <c r="J18" s="98">
        <v>633513162</v>
      </c>
      <c r="K18" s="6"/>
      <c r="L18" s="6"/>
    </row>
    <row r="19" spans="2:12" s="4" customFormat="1" ht="21.75" customHeight="1" x14ac:dyDescent="0.55000000000000004">
      <c r="B19" s="4" t="s">
        <v>205</v>
      </c>
      <c r="D19" s="68" t="s">
        <v>62</v>
      </c>
      <c r="F19" s="98">
        <v>25424658</v>
      </c>
      <c r="G19" s="6"/>
      <c r="H19" s="6" t="s">
        <v>62</v>
      </c>
      <c r="I19" s="6"/>
      <c r="J19" s="98">
        <v>432273964</v>
      </c>
      <c r="K19" s="6"/>
      <c r="L19" s="6"/>
    </row>
    <row r="20" spans="2:12" s="4" customFormat="1" ht="21.75" customHeight="1" x14ac:dyDescent="0.55000000000000004">
      <c r="B20" s="4" t="s">
        <v>183</v>
      </c>
      <c r="D20" s="68" t="s">
        <v>62</v>
      </c>
      <c r="F20" s="98">
        <v>8219178</v>
      </c>
      <c r="G20" s="6"/>
      <c r="H20" s="6" t="s">
        <v>62</v>
      </c>
      <c r="I20" s="6"/>
      <c r="J20" s="98">
        <v>425205467</v>
      </c>
      <c r="K20" s="6"/>
      <c r="L20" s="6"/>
    </row>
    <row r="21" spans="2:12" s="4" customFormat="1" ht="21.75" customHeight="1" x14ac:dyDescent="0.55000000000000004">
      <c r="B21" s="4" t="s">
        <v>121</v>
      </c>
      <c r="D21" s="68" t="s">
        <v>184</v>
      </c>
      <c r="F21" s="98">
        <v>0</v>
      </c>
      <c r="G21" s="6"/>
      <c r="H21" s="6" t="s">
        <v>62</v>
      </c>
      <c r="I21" s="6"/>
      <c r="J21" s="98">
        <v>359452050</v>
      </c>
      <c r="K21" s="6"/>
      <c r="L21" s="6"/>
    </row>
    <row r="22" spans="2:12" s="4" customFormat="1" ht="21.75" customHeight="1" x14ac:dyDescent="0.55000000000000004">
      <c r="B22" s="4" t="s">
        <v>121</v>
      </c>
      <c r="D22" s="68" t="s">
        <v>185</v>
      </c>
      <c r="F22" s="98">
        <v>0</v>
      </c>
      <c r="G22" s="6"/>
      <c r="H22" s="6" t="s">
        <v>62</v>
      </c>
      <c r="I22" s="6"/>
      <c r="J22" s="98">
        <v>227391780</v>
      </c>
      <c r="K22" s="6"/>
      <c r="L22" s="6"/>
    </row>
    <row r="23" spans="2:12" s="4" customFormat="1" ht="21.75" customHeight="1" x14ac:dyDescent="0.55000000000000004">
      <c r="B23" s="4" t="s">
        <v>125</v>
      </c>
      <c r="D23" s="68" t="s">
        <v>220</v>
      </c>
      <c r="F23" s="98">
        <v>150328767</v>
      </c>
      <c r="G23" s="6"/>
      <c r="H23" s="6" t="s">
        <v>62</v>
      </c>
      <c r="I23" s="6"/>
      <c r="J23" s="98">
        <v>150328767</v>
      </c>
      <c r="K23" s="6"/>
      <c r="L23" s="6"/>
    </row>
    <row r="24" spans="2:12" s="4" customFormat="1" ht="21.75" customHeight="1" x14ac:dyDescent="0.55000000000000004">
      <c r="B24" s="4" t="s">
        <v>49</v>
      </c>
      <c r="D24" s="68" t="s">
        <v>146</v>
      </c>
      <c r="F24" s="98">
        <v>68623</v>
      </c>
      <c r="G24" s="6"/>
      <c r="H24" s="6" t="s">
        <v>62</v>
      </c>
      <c r="I24" s="6"/>
      <c r="J24" s="98">
        <v>28712276</v>
      </c>
      <c r="K24" s="6"/>
      <c r="L24" s="6"/>
    </row>
    <row r="25" spans="2:12" s="4" customFormat="1" ht="21.75" customHeight="1" x14ac:dyDescent="0.55000000000000004">
      <c r="B25" s="4" t="s">
        <v>152</v>
      </c>
      <c r="D25" s="68" t="s">
        <v>153</v>
      </c>
      <c r="F25" s="98">
        <v>30122</v>
      </c>
      <c r="G25" s="6"/>
      <c r="H25" s="6" t="s">
        <v>62</v>
      </c>
      <c r="I25" s="6"/>
      <c r="J25" s="98">
        <v>2481270</v>
      </c>
      <c r="K25" s="6"/>
      <c r="L25" s="6"/>
    </row>
    <row r="26" spans="2:12" s="4" customFormat="1" ht="21.75" customHeight="1" x14ac:dyDescent="0.55000000000000004">
      <c r="B26" s="4" t="s">
        <v>216</v>
      </c>
      <c r="D26" s="68" t="s">
        <v>217</v>
      </c>
      <c r="F26" s="98">
        <v>745461</v>
      </c>
      <c r="G26" s="6"/>
      <c r="H26" s="6" t="s">
        <v>62</v>
      </c>
      <c r="I26" s="6"/>
      <c r="J26" s="98">
        <v>760520</v>
      </c>
      <c r="K26" s="6"/>
      <c r="L26" s="6"/>
    </row>
    <row r="27" spans="2:12" s="4" customFormat="1" ht="21.75" customHeight="1" x14ac:dyDescent="0.55000000000000004">
      <c r="B27" s="4" t="s">
        <v>126</v>
      </c>
      <c r="D27" s="68" t="s">
        <v>168</v>
      </c>
      <c r="F27" s="98">
        <v>13021</v>
      </c>
      <c r="G27" s="6"/>
      <c r="H27" s="6" t="s">
        <v>62</v>
      </c>
      <c r="I27" s="6"/>
      <c r="J27" s="98">
        <v>495438</v>
      </c>
      <c r="K27" s="6"/>
      <c r="L27" s="6"/>
    </row>
    <row r="28" spans="2:12" s="4" customFormat="1" ht="21.75" customHeight="1" x14ac:dyDescent="0.55000000000000004">
      <c r="B28" s="4" t="s">
        <v>121</v>
      </c>
      <c r="D28" s="68" t="s">
        <v>155</v>
      </c>
      <c r="F28" s="98">
        <v>849</v>
      </c>
      <c r="G28" s="6"/>
      <c r="H28" s="6" t="s">
        <v>62</v>
      </c>
      <c r="I28" s="6"/>
      <c r="J28" s="98">
        <v>166599</v>
      </c>
      <c r="K28" s="6"/>
      <c r="L28" s="6"/>
    </row>
    <row r="29" spans="2:12" s="4" customFormat="1" ht="21.75" customHeight="1" x14ac:dyDescent="0.55000000000000004">
      <c r="B29" s="4" t="s">
        <v>125</v>
      </c>
      <c r="D29" s="68" t="s">
        <v>162</v>
      </c>
      <c r="F29" s="98">
        <v>23772</v>
      </c>
      <c r="G29" s="6"/>
      <c r="H29" s="6" t="s">
        <v>62</v>
      </c>
      <c r="I29" s="6"/>
      <c r="J29" s="98">
        <v>137145</v>
      </c>
      <c r="K29" s="6"/>
      <c r="L29" s="6"/>
    </row>
    <row r="30" spans="2:12" s="4" customFormat="1" ht="21.75" customHeight="1" x14ac:dyDescent="0.55000000000000004">
      <c r="B30" s="4" t="s">
        <v>49</v>
      </c>
      <c r="D30" s="68" t="s">
        <v>145</v>
      </c>
      <c r="F30" s="98">
        <v>55794</v>
      </c>
      <c r="G30" s="6"/>
      <c r="H30" s="6" t="s">
        <v>62</v>
      </c>
      <c r="I30" s="6"/>
      <c r="J30" s="98">
        <v>77306</v>
      </c>
      <c r="K30" s="6"/>
      <c r="L30" s="6"/>
    </row>
    <row r="31" spans="2:12" s="4" customFormat="1" ht="21.75" customHeight="1" x14ac:dyDescent="0.55000000000000004">
      <c r="B31" s="4" t="s">
        <v>159</v>
      </c>
      <c r="D31" s="68" t="s">
        <v>160</v>
      </c>
      <c r="F31" s="98">
        <v>12121</v>
      </c>
      <c r="G31" s="6"/>
      <c r="H31" s="6" t="s">
        <v>62</v>
      </c>
      <c r="I31" s="6"/>
      <c r="J31" s="98">
        <v>49555</v>
      </c>
      <c r="K31" s="6"/>
      <c r="L31" s="6"/>
    </row>
    <row r="32" spans="2:12" s="4" customFormat="1" ht="21.75" customHeight="1" x14ac:dyDescent="0.55000000000000004">
      <c r="B32" s="4" t="s">
        <v>124</v>
      </c>
      <c r="D32" s="68" t="s">
        <v>164</v>
      </c>
      <c r="F32" s="98">
        <v>0</v>
      </c>
      <c r="G32" s="6"/>
      <c r="H32" s="6" t="s">
        <v>62</v>
      </c>
      <c r="I32" s="6"/>
      <c r="J32" s="98">
        <v>28930</v>
      </c>
      <c r="K32" s="6"/>
      <c r="L32" s="6"/>
    </row>
    <row r="33" spans="2:12" s="4" customFormat="1" ht="21.75" customHeight="1" x14ac:dyDescent="0.55000000000000004">
      <c r="B33" s="4" t="s">
        <v>148</v>
      </c>
      <c r="D33" s="68" t="s">
        <v>151</v>
      </c>
      <c r="F33" s="98">
        <v>11782</v>
      </c>
      <c r="G33" s="6"/>
      <c r="H33" s="6" t="s">
        <v>62</v>
      </c>
      <c r="I33" s="6"/>
      <c r="J33" s="98">
        <v>15737</v>
      </c>
      <c r="K33" s="6"/>
      <c r="L33" s="6"/>
    </row>
    <row r="34" spans="2:12" s="4" customFormat="1" ht="21.75" customHeight="1" x14ac:dyDescent="0.55000000000000004">
      <c r="D34" s="68"/>
      <c r="F34" s="98"/>
      <c r="G34" s="6"/>
      <c r="H34" s="6"/>
      <c r="I34" s="6"/>
      <c r="J34" s="98"/>
      <c r="K34" s="6"/>
      <c r="L34" s="6"/>
    </row>
    <row r="35" spans="2:12" ht="21.75" customHeight="1" thickBot="1" x14ac:dyDescent="0.6">
      <c r="B35" s="175" t="s">
        <v>91</v>
      </c>
      <c r="C35" s="175"/>
      <c r="D35" s="175"/>
      <c r="F35" s="100">
        <f>SUM(F10:F33)</f>
        <v>3815776095</v>
      </c>
      <c r="G35" s="101"/>
      <c r="H35" s="102"/>
      <c r="I35" s="101"/>
      <c r="J35" s="100">
        <f>SUM(J10:J33)</f>
        <v>13792884480</v>
      </c>
      <c r="K35" s="101"/>
      <c r="L35" s="102"/>
    </row>
    <row r="36" spans="2:12" ht="21.75" customHeight="1" thickTop="1" x14ac:dyDescent="0.55000000000000004"/>
    <row r="37" spans="2:12" ht="30" x14ac:dyDescent="0.75">
      <c r="F37" s="58">
        <v>15</v>
      </c>
    </row>
  </sheetData>
  <sortState xmlns:xlrd2="http://schemas.microsoft.com/office/spreadsheetml/2017/richdata2" ref="B10:J33">
    <sortCondition descending="1" ref="J10:J33"/>
  </sortState>
  <mergeCells count="13">
    <mergeCell ref="B2:L2"/>
    <mergeCell ref="B3:L3"/>
    <mergeCell ref="B4:L4"/>
    <mergeCell ref="B35:D35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6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18"/>
  <sheetViews>
    <sheetView rightToLeft="1" workbookViewId="0">
      <selection activeCell="D14" sqref="D14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35" t="s">
        <v>138</v>
      </c>
      <c r="C2" s="135"/>
      <c r="D2" s="135"/>
      <c r="E2" s="135"/>
      <c r="F2" s="135"/>
    </row>
    <row r="3" spans="2:28" ht="30" x14ac:dyDescent="0.55000000000000004">
      <c r="B3" s="135" t="s">
        <v>53</v>
      </c>
      <c r="C3" s="135"/>
      <c r="D3" s="135"/>
      <c r="E3" s="135"/>
      <c r="F3" s="135"/>
    </row>
    <row r="4" spans="2:28" ht="30" x14ac:dyDescent="0.55000000000000004">
      <c r="B4" s="135" t="s">
        <v>229</v>
      </c>
      <c r="C4" s="135"/>
      <c r="D4" s="135"/>
      <c r="E4" s="135"/>
      <c r="F4" s="135"/>
    </row>
    <row r="5" spans="2:28" ht="125.25" customHeight="1" x14ac:dyDescent="0.55000000000000004"/>
    <row r="6" spans="2:28" s="26" customFormat="1" ht="24" x14ac:dyDescent="0.6">
      <c r="B6" s="63" t="s">
        <v>137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1" t="s">
        <v>86</v>
      </c>
      <c r="D8" s="135" t="s">
        <v>55</v>
      </c>
      <c r="F8" s="135" t="s">
        <v>230</v>
      </c>
    </row>
    <row r="9" spans="2:28" ht="30" x14ac:dyDescent="0.55000000000000004">
      <c r="B9" s="176" t="s">
        <v>86</v>
      </c>
      <c r="D9" s="177" t="s">
        <v>45</v>
      </c>
      <c r="F9" s="177" t="s">
        <v>45</v>
      </c>
    </row>
    <row r="10" spans="2:28" x14ac:dyDescent="0.55000000000000004">
      <c r="B10" s="2" t="s">
        <v>86</v>
      </c>
      <c r="D10" s="103">
        <v>0</v>
      </c>
      <c r="E10" s="101"/>
      <c r="F10" s="103">
        <v>13787879</v>
      </c>
    </row>
    <row r="11" spans="2:28" x14ac:dyDescent="0.55000000000000004">
      <c r="B11" s="2" t="s">
        <v>170</v>
      </c>
      <c r="D11" s="103">
        <v>0</v>
      </c>
      <c r="E11" s="101"/>
      <c r="F11" s="103">
        <v>3900701</v>
      </c>
    </row>
    <row r="12" spans="2:28" x14ac:dyDescent="0.55000000000000004">
      <c r="B12" s="2" t="s">
        <v>87</v>
      </c>
      <c r="D12" s="103">
        <v>-761</v>
      </c>
      <c r="E12" s="101"/>
      <c r="F12" s="103">
        <v>5224377</v>
      </c>
    </row>
    <row r="13" spans="2:28" x14ac:dyDescent="0.55000000000000004">
      <c r="D13" s="103"/>
      <c r="E13" s="101"/>
      <c r="F13" s="103"/>
    </row>
    <row r="14" spans="2:28" ht="21.75" thickBot="1" x14ac:dyDescent="0.6">
      <c r="B14" s="32" t="s">
        <v>91</v>
      </c>
      <c r="D14" s="100">
        <f>SUM(D10:D12)</f>
        <v>-761</v>
      </c>
      <c r="E14" s="101"/>
      <c r="F14" s="100">
        <f>SUM(F10:F12)</f>
        <v>22912957</v>
      </c>
    </row>
    <row r="15" spans="2:28" ht="21.75" thickTop="1" x14ac:dyDescent="0.55000000000000004"/>
    <row r="16" spans="2:28" ht="85.5" customHeight="1" x14ac:dyDescent="0.55000000000000004"/>
    <row r="17" spans="4:4" ht="85.5" customHeight="1" x14ac:dyDescent="0.55000000000000004"/>
    <row r="18" spans="4:4" ht="30" x14ac:dyDescent="0.75">
      <c r="D18" s="55">
        <v>16</v>
      </c>
    </row>
  </sheetData>
  <sortState xmlns:xlrd2="http://schemas.microsoft.com/office/spreadsheetml/2017/richdata2" ref="B10:F12">
    <sortCondition descending="1" ref="F10:F12"/>
  </sortState>
  <mergeCells count="8"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U16" sqref="U16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35" t="s">
        <v>138</v>
      </c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3:17" ht="30" x14ac:dyDescent="0.55000000000000004">
      <c r="C3" s="135" t="s">
        <v>0</v>
      </c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3:17" ht="30" x14ac:dyDescent="0.55000000000000004">
      <c r="C4" s="135" t="s">
        <v>229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4" t="s">
        <v>92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36" t="s">
        <v>100</v>
      </c>
      <c r="D9" s="137" t="s">
        <v>228</v>
      </c>
      <c r="E9" s="137" t="s">
        <v>2</v>
      </c>
      <c r="F9" s="137" t="s">
        <v>2</v>
      </c>
      <c r="G9" s="137" t="s">
        <v>2</v>
      </c>
      <c r="I9" s="137" t="s">
        <v>3</v>
      </c>
      <c r="J9" s="137" t="s">
        <v>3</v>
      </c>
      <c r="K9" s="137" t="s">
        <v>3</v>
      </c>
      <c r="M9" s="137" t="s">
        <v>230</v>
      </c>
      <c r="N9" s="137" t="s">
        <v>4</v>
      </c>
      <c r="O9" s="137" t="s">
        <v>4</v>
      </c>
      <c r="P9" s="137" t="s">
        <v>4</v>
      </c>
      <c r="Q9" s="137" t="s">
        <v>4</v>
      </c>
    </row>
    <row r="10" spans="3:17" s="6" customFormat="1" ht="44.25" customHeight="1" x14ac:dyDescent="0.25">
      <c r="C10" s="136"/>
      <c r="D10" s="12"/>
      <c r="E10" s="138" t="s">
        <v>6</v>
      </c>
      <c r="F10" s="12"/>
      <c r="G10" s="138" t="s">
        <v>7</v>
      </c>
      <c r="I10" s="138" t="s">
        <v>101</v>
      </c>
      <c r="J10" s="12"/>
      <c r="K10" s="138" t="s">
        <v>102</v>
      </c>
      <c r="M10" s="138" t="s">
        <v>6</v>
      </c>
      <c r="N10" s="12"/>
      <c r="O10" s="138" t="s">
        <v>7</v>
      </c>
      <c r="Q10" s="140" t="s">
        <v>11</v>
      </c>
    </row>
    <row r="11" spans="3:17" s="6" customFormat="1" ht="39.75" customHeight="1" x14ac:dyDescent="0.25">
      <c r="C11" s="136"/>
      <c r="D11" s="11"/>
      <c r="E11" s="139" t="s">
        <v>6</v>
      </c>
      <c r="F11" s="11"/>
      <c r="G11" s="139" t="s">
        <v>7</v>
      </c>
      <c r="I11" s="139"/>
      <c r="J11" s="11"/>
      <c r="K11" s="139"/>
      <c r="M11" s="139" t="s">
        <v>6</v>
      </c>
      <c r="N11" s="11"/>
      <c r="O11" s="139" t="s">
        <v>7</v>
      </c>
      <c r="Q11" s="141" t="s">
        <v>11</v>
      </c>
    </row>
    <row r="12" spans="3:17" x14ac:dyDescent="0.55000000000000004">
      <c r="C12" s="41" t="s">
        <v>96</v>
      </c>
      <c r="E12" s="3">
        <f>'اوراق مشارکت'!R26</f>
        <v>244508633222</v>
      </c>
      <c r="G12" s="3">
        <f>'اوراق مشارکت'!T26</f>
        <v>253228026771</v>
      </c>
      <c r="I12" s="3">
        <f>'اوراق مشارکت'!X26</f>
        <v>3098541501</v>
      </c>
      <c r="K12" s="3">
        <f>'اوراق مشارکت'!AB26</f>
        <v>3099858050</v>
      </c>
      <c r="M12" s="3">
        <f>'اوراق مشارکت'!AH26</f>
        <v>244510804733</v>
      </c>
      <c r="O12" s="3">
        <f>'اوراق مشارکت'!AJ26</f>
        <v>252931465966</v>
      </c>
      <c r="Q12" s="8">
        <f>O12/$O$17</f>
        <v>0.48706143879084129</v>
      </c>
    </row>
    <row r="13" spans="3:17" x14ac:dyDescent="0.55000000000000004">
      <c r="C13" s="2" t="s">
        <v>171</v>
      </c>
      <c r="E13" s="3">
        <f>سپرده!L32</f>
        <v>254663742725</v>
      </c>
      <c r="G13" s="3">
        <f>E13</f>
        <v>254663742725</v>
      </c>
      <c r="I13" s="3">
        <f>سپرده!N32</f>
        <v>134213280461</v>
      </c>
      <c r="K13" s="3">
        <f>سپرده!P32</f>
        <v>189819885272</v>
      </c>
      <c r="M13" s="3">
        <f>سپرده!R32</f>
        <v>199057137914</v>
      </c>
      <c r="O13" s="3">
        <f>سپرده!R32</f>
        <v>199057137914</v>
      </c>
      <c r="Q13" s="8">
        <f>O13/$O$17</f>
        <v>0.38331749521039254</v>
      </c>
    </row>
    <row r="14" spans="3:17" x14ac:dyDescent="0.55000000000000004">
      <c r="C14" s="2" t="s">
        <v>94</v>
      </c>
      <c r="E14" s="3">
        <f>سهام!G28</f>
        <v>82783308921</v>
      </c>
      <c r="G14" s="3">
        <f>سهام!I28</f>
        <v>75410869259.612244</v>
      </c>
      <c r="I14" s="3">
        <f>سهام!M28</f>
        <v>0</v>
      </c>
      <c r="K14" s="3">
        <f>سهام!Q28</f>
        <v>8210356016</v>
      </c>
      <c r="M14" s="3">
        <f>سهام!W28</f>
        <v>76179132933</v>
      </c>
      <c r="O14" s="3">
        <f>سهام!Y28</f>
        <v>67312342205.810555</v>
      </c>
      <c r="Q14" s="8">
        <f>O14/$O$17</f>
        <v>0.12962106599876616</v>
      </c>
    </row>
    <row r="15" spans="3:17" x14ac:dyDescent="0.55000000000000004">
      <c r="C15" s="2" t="s">
        <v>99</v>
      </c>
      <c r="E15" s="3">
        <f>'گواهی سپرده'!N17</f>
        <v>0</v>
      </c>
      <c r="G15" s="3">
        <f>'گواهی سپرده'!P17</f>
        <v>0</v>
      </c>
      <c r="I15" s="3">
        <f>'گواهی سپرده'!T17</f>
        <v>0</v>
      </c>
      <c r="K15" s="3">
        <f>'گواهی سپرده'!X17</f>
        <v>0</v>
      </c>
      <c r="M15" s="3">
        <f>'گواهی سپرده'!AB17</f>
        <v>0</v>
      </c>
      <c r="O15" s="3">
        <f>'گواهی سپرده'!AD17</f>
        <v>0</v>
      </c>
      <c r="Q15" s="8">
        <f>O15/$O$17</f>
        <v>0</v>
      </c>
    </row>
    <row r="16" spans="3:17" x14ac:dyDescent="0.55000000000000004">
      <c r="C16" s="2" t="s">
        <v>95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91</v>
      </c>
      <c r="D17" s="3">
        <f t="shared" ref="D17" si="0">SUM(D12:D16)</f>
        <v>0</v>
      </c>
      <c r="E17" s="10">
        <f t="shared" ref="E17:P17" si="1">SUM(E12:E16)</f>
        <v>581955684868</v>
      </c>
      <c r="F17" s="3">
        <f t="shared" si="1"/>
        <v>0</v>
      </c>
      <c r="G17" s="10">
        <f>SUM(G12:G16)</f>
        <v>583302638755.6123</v>
      </c>
      <c r="H17" s="3">
        <f t="shared" si="1"/>
        <v>0</v>
      </c>
      <c r="I17" s="10">
        <f t="shared" si="1"/>
        <v>137311821962</v>
      </c>
      <c r="J17" s="3">
        <f t="shared" si="1"/>
        <v>0</v>
      </c>
      <c r="K17" s="10">
        <f t="shared" si="1"/>
        <v>201130099338</v>
      </c>
      <c r="L17" s="3">
        <f t="shared" si="1"/>
        <v>0</v>
      </c>
      <c r="M17" s="10">
        <f t="shared" si="1"/>
        <v>519747075580</v>
      </c>
      <c r="N17" s="3">
        <f t="shared" si="1"/>
        <v>0</v>
      </c>
      <c r="O17" s="10">
        <f>SUM(O12:O16)</f>
        <v>519300946085.81055</v>
      </c>
      <c r="P17" s="3">
        <f t="shared" si="1"/>
        <v>0</v>
      </c>
      <c r="Q17" s="33">
        <f t="shared" ref="Q17" si="2">O17/$O$17</f>
        <v>1</v>
      </c>
    </row>
    <row r="18" spans="3:17" ht="21.75" thickTop="1" x14ac:dyDescent="0.55000000000000004">
      <c r="Q18" s="8"/>
    </row>
    <row r="21" spans="3:17" ht="30" x14ac:dyDescent="0.75">
      <c r="I21" s="55">
        <v>1</v>
      </c>
    </row>
  </sheetData>
  <sortState xmlns:xlrd2="http://schemas.microsoft.com/office/spreadsheetml/2017/richdata2" ref="E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0"/>
  <sheetViews>
    <sheetView rightToLeft="1" zoomScale="50" zoomScaleNormal="50" workbookViewId="0">
      <selection activeCell="C6" sqref="C6:AA6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58.42578125" style="57" customWidth="1"/>
    <col min="4" max="4" width="1" style="57" customWidth="1"/>
    <col min="5" max="5" width="18.5703125" style="57" bestFit="1" customWidth="1"/>
    <col min="6" max="6" width="3.5703125" style="57" bestFit="1" customWidth="1"/>
    <col min="7" max="7" width="24.85546875" style="57" customWidth="1"/>
    <col min="8" max="8" width="3.5703125" style="57" bestFit="1" customWidth="1"/>
    <col min="9" max="9" width="24.7109375" style="57" customWidth="1"/>
    <col min="10" max="10" width="3.5703125" style="57" bestFit="1" customWidth="1"/>
    <col min="11" max="11" width="16.5703125" style="57" bestFit="1" customWidth="1"/>
    <col min="12" max="12" width="3.5703125" style="57" bestFit="1" customWidth="1"/>
    <col min="13" max="13" width="21.28515625" style="57" customWidth="1"/>
    <col min="14" max="14" width="3.5703125" style="57" bestFit="1" customWidth="1"/>
    <col min="15" max="15" width="18.5703125" style="57" bestFit="1" customWidth="1"/>
    <col min="16" max="16" width="3.5703125" style="57" bestFit="1" customWidth="1"/>
    <col min="17" max="17" width="23" style="57" customWidth="1"/>
    <col min="18" max="18" width="3.5703125" style="57" bestFit="1" customWidth="1"/>
    <col min="19" max="19" width="18.5703125" style="57" bestFit="1" customWidth="1"/>
    <col min="20" max="20" width="3.5703125" style="57" bestFit="1" customWidth="1"/>
    <col min="21" max="21" width="14" style="57" customWidth="1"/>
    <col min="22" max="22" width="3.5703125" style="57" bestFit="1" customWidth="1"/>
    <col min="23" max="23" width="25.140625" style="57" customWidth="1"/>
    <col min="24" max="24" width="3.5703125" style="57" bestFit="1" customWidth="1"/>
    <col min="25" max="25" width="24.140625" style="57" customWidth="1"/>
    <col min="26" max="26" width="3.5703125" style="57" bestFit="1" customWidth="1"/>
    <col min="27" max="27" width="23.7109375" style="83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43" t="s">
        <v>138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3:27" ht="46.5" x14ac:dyDescent="0.8">
      <c r="C3" s="143" t="s">
        <v>0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3:27" ht="46.5" x14ac:dyDescent="0.8">
      <c r="C4" s="143" t="s">
        <v>229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42" t="s">
        <v>93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</row>
    <row r="8" spans="3:27" s="76" customFormat="1" ht="34.5" customHeight="1" x14ac:dyDescent="0.25">
      <c r="C8" s="150" t="s">
        <v>1</v>
      </c>
      <c r="E8" s="149" t="s">
        <v>228</v>
      </c>
      <c r="F8" s="149" t="s">
        <v>2</v>
      </c>
      <c r="G8" s="149" t="s">
        <v>2</v>
      </c>
      <c r="H8" s="149" t="s">
        <v>2</v>
      </c>
      <c r="I8" s="149" t="s">
        <v>2</v>
      </c>
      <c r="J8" s="144"/>
      <c r="K8" s="149" t="s">
        <v>3</v>
      </c>
      <c r="L8" s="149" t="s">
        <v>3</v>
      </c>
      <c r="M8" s="149" t="s">
        <v>3</v>
      </c>
      <c r="N8" s="149" t="s">
        <v>3</v>
      </c>
      <c r="O8" s="149" t="s">
        <v>3</v>
      </c>
      <c r="P8" s="149" t="s">
        <v>3</v>
      </c>
      <c r="Q8" s="149" t="s">
        <v>3</v>
      </c>
      <c r="R8" s="144"/>
      <c r="S8" s="149" t="s">
        <v>230</v>
      </c>
      <c r="T8" s="149" t="s">
        <v>4</v>
      </c>
      <c r="U8" s="149" t="s">
        <v>4</v>
      </c>
      <c r="V8" s="149" t="s">
        <v>4</v>
      </c>
      <c r="W8" s="149" t="s">
        <v>4</v>
      </c>
      <c r="X8" s="149" t="s">
        <v>4</v>
      </c>
      <c r="Y8" s="149" t="s">
        <v>4</v>
      </c>
      <c r="Z8" s="149" t="s">
        <v>4</v>
      </c>
      <c r="AA8" s="149" t="s">
        <v>4</v>
      </c>
    </row>
    <row r="9" spans="3:27" s="76" customFormat="1" ht="44.25" customHeight="1" x14ac:dyDescent="0.25">
      <c r="C9" s="150" t="s">
        <v>1</v>
      </c>
      <c r="D9" s="144"/>
      <c r="E9" s="147" t="s">
        <v>5</v>
      </c>
      <c r="F9" s="145"/>
      <c r="G9" s="147" t="s">
        <v>6</v>
      </c>
      <c r="H9" s="77"/>
      <c r="I9" s="147" t="s">
        <v>7</v>
      </c>
      <c r="J9" s="144"/>
      <c r="K9" s="147" t="s">
        <v>8</v>
      </c>
      <c r="L9" s="147" t="s">
        <v>8</v>
      </c>
      <c r="M9" s="147" t="s">
        <v>8</v>
      </c>
      <c r="N9" s="77"/>
      <c r="O9" s="147" t="s">
        <v>9</v>
      </c>
      <c r="P9" s="147" t="s">
        <v>9</v>
      </c>
      <c r="Q9" s="147" t="s">
        <v>9</v>
      </c>
      <c r="R9" s="144"/>
      <c r="S9" s="147" t="s">
        <v>5</v>
      </c>
      <c r="T9" s="145"/>
      <c r="U9" s="147" t="s">
        <v>10</v>
      </c>
      <c r="V9" s="145"/>
      <c r="W9" s="147" t="s">
        <v>6</v>
      </c>
      <c r="X9" s="145"/>
      <c r="Y9" s="147" t="s">
        <v>7</v>
      </c>
      <c r="Z9" s="144"/>
      <c r="AA9" s="147" t="s">
        <v>11</v>
      </c>
    </row>
    <row r="10" spans="3:27" s="76" customFormat="1" ht="54" customHeight="1" x14ac:dyDescent="0.25">
      <c r="C10" s="150" t="s">
        <v>1</v>
      </c>
      <c r="D10" s="144"/>
      <c r="E10" s="148" t="s">
        <v>5</v>
      </c>
      <c r="F10" s="146"/>
      <c r="G10" s="148" t="s">
        <v>6</v>
      </c>
      <c r="H10" s="78"/>
      <c r="I10" s="148" t="s">
        <v>7</v>
      </c>
      <c r="J10" s="144"/>
      <c r="K10" s="148" t="s">
        <v>5</v>
      </c>
      <c r="L10" s="78"/>
      <c r="M10" s="148" t="s">
        <v>6</v>
      </c>
      <c r="N10" s="78"/>
      <c r="O10" s="148" t="s">
        <v>5</v>
      </c>
      <c r="P10" s="78"/>
      <c r="Q10" s="148" t="s">
        <v>12</v>
      </c>
      <c r="R10" s="144"/>
      <c r="S10" s="148" t="s">
        <v>5</v>
      </c>
      <c r="T10" s="146"/>
      <c r="U10" s="148" t="s">
        <v>10</v>
      </c>
      <c r="V10" s="146"/>
      <c r="W10" s="148" t="s">
        <v>6</v>
      </c>
      <c r="X10" s="146"/>
      <c r="Y10" s="148" t="s">
        <v>7</v>
      </c>
      <c r="Z10" s="144"/>
      <c r="AA10" s="148" t="s">
        <v>11</v>
      </c>
    </row>
    <row r="11" spans="3:27" x14ac:dyDescent="0.8">
      <c r="C11" s="79" t="s">
        <v>17</v>
      </c>
      <c r="E11" s="80">
        <v>1026279</v>
      </c>
      <c r="G11" s="80">
        <v>11904584340</v>
      </c>
      <c r="I11" s="80">
        <v>11211697313.050501</v>
      </c>
      <c r="K11" s="80">
        <v>830130</v>
      </c>
      <c r="M11" s="80">
        <v>0</v>
      </c>
      <c r="O11" s="80">
        <v>0</v>
      </c>
      <c r="Q11" s="80">
        <v>0</v>
      </c>
      <c r="S11" s="80">
        <v>1856409</v>
      </c>
      <c r="U11" s="80">
        <v>5310</v>
      </c>
      <c r="W11" s="80">
        <v>11904584340</v>
      </c>
      <c r="Y11" s="80">
        <v>9798879475.8495007</v>
      </c>
      <c r="AA11" s="81">
        <f>Y11/'سرمایه گذاری ها'!$O$17</f>
        <v>1.8869365730426208E-2</v>
      </c>
    </row>
    <row r="12" spans="3:27" x14ac:dyDescent="0.8">
      <c r="C12" s="57" t="s">
        <v>177</v>
      </c>
      <c r="E12" s="80">
        <v>1083000</v>
      </c>
      <c r="G12" s="80">
        <v>10191212384</v>
      </c>
      <c r="I12" s="80">
        <v>8203357863</v>
      </c>
      <c r="K12" s="80">
        <v>0</v>
      </c>
      <c r="M12" s="80">
        <v>0</v>
      </c>
      <c r="O12" s="80">
        <v>0</v>
      </c>
      <c r="Q12" s="80">
        <v>0</v>
      </c>
      <c r="S12" s="80">
        <v>1083000</v>
      </c>
      <c r="U12" s="80">
        <v>8230</v>
      </c>
      <c r="W12" s="80">
        <v>10191212384</v>
      </c>
      <c r="Y12" s="80">
        <v>8860057114.5</v>
      </c>
      <c r="AA12" s="81">
        <f>Y12/'سرمایه گذاری ها'!$O$17</f>
        <v>1.7061507746677477E-2</v>
      </c>
    </row>
    <row r="13" spans="3:27" x14ac:dyDescent="0.8">
      <c r="C13" s="57" t="s">
        <v>191</v>
      </c>
      <c r="E13" s="80">
        <v>327366</v>
      </c>
      <c r="G13" s="80">
        <v>7041386785</v>
      </c>
      <c r="I13" s="80">
        <v>7611531050.0970001</v>
      </c>
      <c r="K13" s="80">
        <v>0</v>
      </c>
      <c r="M13" s="80">
        <v>0</v>
      </c>
      <c r="O13" s="80">
        <v>0</v>
      </c>
      <c r="Q13" s="80">
        <v>0</v>
      </c>
      <c r="S13" s="80">
        <v>327366</v>
      </c>
      <c r="U13" s="80">
        <v>21280</v>
      </c>
      <c r="W13" s="80">
        <v>7041386785</v>
      </c>
      <c r="Y13" s="80">
        <v>6924898706.5439997</v>
      </c>
      <c r="AA13" s="81">
        <f>Y13/'سرمایه گذاری ها'!$O$17</f>
        <v>1.3335039650399005E-2</v>
      </c>
    </row>
    <row r="14" spans="3:27" x14ac:dyDescent="0.8">
      <c r="C14" s="57" t="s">
        <v>212</v>
      </c>
      <c r="E14" s="80">
        <v>443220</v>
      </c>
      <c r="G14" s="80">
        <v>5986350166</v>
      </c>
      <c r="I14" s="80">
        <v>5924076880.0860004</v>
      </c>
      <c r="K14" s="80">
        <v>0</v>
      </c>
      <c r="M14" s="80">
        <v>0</v>
      </c>
      <c r="O14" s="80">
        <v>0</v>
      </c>
      <c r="Q14" s="80">
        <v>0</v>
      </c>
      <c r="S14" s="80">
        <v>443220</v>
      </c>
      <c r="U14" s="80">
        <v>15620</v>
      </c>
      <c r="W14" s="80">
        <v>5986350166</v>
      </c>
      <c r="Y14" s="80">
        <v>6881903976.4200001</v>
      </c>
      <c r="AA14" s="81">
        <f>Y14/'سرمایه گذاری ها'!$O$17</f>
        <v>1.3252246174962326E-2</v>
      </c>
    </row>
    <row r="15" spans="3:27" x14ac:dyDescent="0.8">
      <c r="C15" s="57" t="s">
        <v>194</v>
      </c>
      <c r="E15" s="80">
        <v>333000</v>
      </c>
      <c r="G15" s="80">
        <v>5999285492</v>
      </c>
      <c r="I15" s="80">
        <v>6004678311</v>
      </c>
      <c r="K15" s="80">
        <v>0</v>
      </c>
      <c r="M15" s="80">
        <v>0</v>
      </c>
      <c r="O15" s="80">
        <v>0</v>
      </c>
      <c r="Q15" s="80">
        <v>0</v>
      </c>
      <c r="S15" s="80">
        <v>333000</v>
      </c>
      <c r="U15" s="80">
        <v>18950</v>
      </c>
      <c r="W15" s="80">
        <v>5999285492</v>
      </c>
      <c r="Y15" s="80">
        <v>6272803417.5</v>
      </c>
      <c r="AA15" s="81">
        <f>Y15/'سرمایه گذاری ها'!$O$17</f>
        <v>1.2079322144087653E-2</v>
      </c>
    </row>
    <row r="16" spans="3:27" x14ac:dyDescent="0.8">
      <c r="C16" s="57" t="s">
        <v>197</v>
      </c>
      <c r="E16" s="80">
        <v>106000</v>
      </c>
      <c r="G16" s="80">
        <v>7055541458</v>
      </c>
      <c r="I16" s="80">
        <v>5731036227</v>
      </c>
      <c r="K16" s="80">
        <v>0</v>
      </c>
      <c r="M16" s="80">
        <v>0</v>
      </c>
      <c r="O16" s="80">
        <v>0</v>
      </c>
      <c r="Q16" s="80">
        <v>0</v>
      </c>
      <c r="S16" s="80">
        <v>106000</v>
      </c>
      <c r="U16" s="80">
        <v>56530</v>
      </c>
      <c r="W16" s="80">
        <v>7055541458</v>
      </c>
      <c r="Y16" s="80">
        <v>5956526529</v>
      </c>
      <c r="AA16" s="81">
        <f>Y16/'سرمایه گذاری ها'!$O$17</f>
        <v>1.1470278600293036E-2</v>
      </c>
    </row>
    <row r="17" spans="3:27" x14ac:dyDescent="0.8">
      <c r="C17" s="57" t="s">
        <v>18</v>
      </c>
      <c r="E17" s="80">
        <v>235700</v>
      </c>
      <c r="G17" s="80">
        <v>9720153907</v>
      </c>
      <c r="I17" s="80">
        <v>5733261904.9499998</v>
      </c>
      <c r="K17" s="80">
        <v>0</v>
      </c>
      <c r="M17" s="80">
        <v>0</v>
      </c>
      <c r="O17" s="80">
        <v>0</v>
      </c>
      <c r="Q17" s="80">
        <v>0</v>
      </c>
      <c r="S17" s="80">
        <v>235700</v>
      </c>
      <c r="U17" s="80">
        <v>24910</v>
      </c>
      <c r="W17" s="80">
        <v>9720153907</v>
      </c>
      <c r="Y17" s="80">
        <v>5836352842.3500004</v>
      </c>
      <c r="AA17" s="81">
        <f>Y17/'سرمایه گذاری ها'!$O$17</f>
        <v>1.1238864258463314E-2</v>
      </c>
    </row>
    <row r="18" spans="3:27" x14ac:dyDescent="0.8">
      <c r="C18" s="57" t="s">
        <v>192</v>
      </c>
      <c r="E18" s="80">
        <v>108000</v>
      </c>
      <c r="G18" s="80">
        <v>5936672744</v>
      </c>
      <c r="I18" s="80">
        <v>4670046900</v>
      </c>
      <c r="K18" s="80">
        <v>0</v>
      </c>
      <c r="M18" s="80">
        <v>0</v>
      </c>
      <c r="O18" s="80">
        <v>0</v>
      </c>
      <c r="Q18" s="80">
        <v>0</v>
      </c>
      <c r="S18" s="80">
        <v>108000</v>
      </c>
      <c r="U18" s="80">
        <v>45200</v>
      </c>
      <c r="W18" s="80">
        <v>5936672744</v>
      </c>
      <c r="Y18" s="80">
        <v>4852554480</v>
      </c>
      <c r="AA18" s="81">
        <f>Y18/'سرمایه گذاری ها'!$O$17</f>
        <v>9.3443975339843732E-3</v>
      </c>
    </row>
    <row r="19" spans="3:27" x14ac:dyDescent="0.8">
      <c r="C19" s="57" t="s">
        <v>16</v>
      </c>
      <c r="E19" s="80">
        <v>200000</v>
      </c>
      <c r="G19" s="80">
        <v>2592196386</v>
      </c>
      <c r="I19" s="80">
        <v>4055724000</v>
      </c>
      <c r="K19" s="80">
        <v>0</v>
      </c>
      <c r="M19" s="80">
        <v>0</v>
      </c>
      <c r="O19" s="80">
        <v>0</v>
      </c>
      <c r="Q19" s="80">
        <v>0</v>
      </c>
      <c r="S19" s="80">
        <v>200000</v>
      </c>
      <c r="U19" s="80">
        <v>19640</v>
      </c>
      <c r="W19" s="80">
        <v>2592196386</v>
      </c>
      <c r="Y19" s="80">
        <v>3904628400</v>
      </c>
      <c r="AA19" s="81">
        <f>Y19/'سرمایه گذاری ها'!$O$17</f>
        <v>7.519008831836E-3</v>
      </c>
    </row>
    <row r="20" spans="3:27" x14ac:dyDescent="0.8">
      <c r="C20" s="57" t="s">
        <v>193</v>
      </c>
      <c r="E20" s="80">
        <v>146000</v>
      </c>
      <c r="G20" s="80">
        <v>4964039034</v>
      </c>
      <c r="I20" s="80">
        <v>4629688470</v>
      </c>
      <c r="K20" s="80">
        <v>0</v>
      </c>
      <c r="M20" s="80">
        <v>0</v>
      </c>
      <c r="O20" s="80">
        <v>0</v>
      </c>
      <c r="Q20" s="80">
        <v>0</v>
      </c>
      <c r="S20" s="80">
        <v>146000</v>
      </c>
      <c r="U20" s="80">
        <v>26600</v>
      </c>
      <c r="W20" s="80">
        <v>4964039034</v>
      </c>
      <c r="Y20" s="80">
        <v>3860492580</v>
      </c>
      <c r="AA20" s="81">
        <f>Y20/'سرمایه گذاری ها'!$O$17</f>
        <v>7.4340179988081189E-3</v>
      </c>
    </row>
    <row r="21" spans="3:27" x14ac:dyDescent="0.8">
      <c r="C21" s="57" t="s">
        <v>14</v>
      </c>
      <c r="E21" s="80">
        <v>248500</v>
      </c>
      <c r="G21" s="80">
        <v>3789148042</v>
      </c>
      <c r="I21" s="80">
        <v>3880706586.75</v>
      </c>
      <c r="K21" s="80">
        <v>0</v>
      </c>
      <c r="M21" s="80">
        <v>0</v>
      </c>
      <c r="O21" s="80">
        <v>0</v>
      </c>
      <c r="Q21" s="80">
        <v>0</v>
      </c>
      <c r="S21" s="80">
        <v>248500</v>
      </c>
      <c r="U21" s="80">
        <v>11061</v>
      </c>
      <c r="W21" s="80">
        <v>3091525402</v>
      </c>
      <c r="Y21" s="80">
        <v>2732303981.9250002</v>
      </c>
      <c r="AA21" s="81">
        <f>Y21/'سرمایه گذاری ها'!$O$17</f>
        <v>5.2615039554992603E-3</v>
      </c>
    </row>
    <row r="22" spans="3:27" x14ac:dyDescent="0.8">
      <c r="C22" s="57" t="s">
        <v>195</v>
      </c>
      <c r="E22" s="80">
        <v>53804</v>
      </c>
      <c r="G22" s="80">
        <v>993552784</v>
      </c>
      <c r="I22" s="80">
        <v>815628959.54999995</v>
      </c>
      <c r="K22" s="80">
        <v>0</v>
      </c>
      <c r="M22" s="80">
        <v>0</v>
      </c>
      <c r="O22" s="80">
        <v>0</v>
      </c>
      <c r="Q22" s="80">
        <v>0</v>
      </c>
      <c r="S22" s="80">
        <v>53804</v>
      </c>
      <c r="U22" s="80">
        <v>15230</v>
      </c>
      <c r="W22" s="80">
        <v>993552784</v>
      </c>
      <c r="Y22" s="80">
        <v>814559282.22599995</v>
      </c>
      <c r="AA22" s="81">
        <f>Y22/'سرمایه گذاری ها'!$O$17</f>
        <v>1.568568839255302E-3</v>
      </c>
    </row>
    <row r="23" spans="3:27" x14ac:dyDescent="0.8">
      <c r="C23" s="57" t="s">
        <v>231</v>
      </c>
      <c r="E23" s="80">
        <v>0</v>
      </c>
      <c r="G23" s="80">
        <v>0</v>
      </c>
      <c r="I23" s="80">
        <v>0</v>
      </c>
      <c r="K23" s="80">
        <v>60981</v>
      </c>
      <c r="M23" s="80">
        <v>0</v>
      </c>
      <c r="O23" s="80">
        <v>0</v>
      </c>
      <c r="Q23" s="80">
        <v>0</v>
      </c>
      <c r="S23" s="80">
        <v>60981</v>
      </c>
      <c r="U23" s="80">
        <v>10061</v>
      </c>
      <c r="W23" s="80">
        <v>697622640</v>
      </c>
      <c r="Y23" s="80">
        <v>609879338.44605005</v>
      </c>
      <c r="AA23" s="81">
        <f>Y23/'سرمایه گذاری ها'!$O$17</f>
        <v>1.1744236998660737E-3</v>
      </c>
    </row>
    <row r="24" spans="3:27" x14ac:dyDescent="0.8">
      <c r="C24" s="57" t="s">
        <v>13</v>
      </c>
      <c r="E24" s="80">
        <v>933</v>
      </c>
      <c r="G24" s="80">
        <v>3646028</v>
      </c>
      <c r="I24" s="80">
        <v>5240084.8724999996</v>
      </c>
      <c r="K24" s="80">
        <v>0</v>
      </c>
      <c r="M24" s="80">
        <v>0</v>
      </c>
      <c r="O24" s="80">
        <v>0</v>
      </c>
      <c r="Q24" s="80">
        <v>0</v>
      </c>
      <c r="S24" s="80">
        <v>933</v>
      </c>
      <c r="U24" s="80">
        <v>5000</v>
      </c>
      <c r="W24" s="80">
        <v>3646028</v>
      </c>
      <c r="Y24" s="80">
        <v>4637243.25</v>
      </c>
      <c r="AA24" s="81">
        <f>Y24/'سرمایه گذاری ها'!$O$17</f>
        <v>8.9297800917807894E-6</v>
      </c>
    </row>
    <row r="25" spans="3:27" x14ac:dyDescent="0.8">
      <c r="C25" s="57" t="s">
        <v>196</v>
      </c>
      <c r="E25" s="80">
        <v>469</v>
      </c>
      <c r="G25" s="80">
        <v>1363383</v>
      </c>
      <c r="I25" s="80">
        <v>1690009.2562500001</v>
      </c>
      <c r="K25" s="80">
        <v>0</v>
      </c>
      <c r="M25" s="80">
        <v>0</v>
      </c>
      <c r="O25" s="80">
        <v>0</v>
      </c>
      <c r="Q25" s="80">
        <v>0</v>
      </c>
      <c r="S25" s="80">
        <v>469</v>
      </c>
      <c r="U25" s="80">
        <v>4000</v>
      </c>
      <c r="W25" s="80">
        <v>1363383</v>
      </c>
      <c r="Y25" s="80">
        <v>1864837.8</v>
      </c>
      <c r="AA25" s="81">
        <f>Y25/'سرمایه گذاری ها'!$O$17</f>
        <v>3.5910541162230998E-6</v>
      </c>
    </row>
    <row r="26" spans="3:27" x14ac:dyDescent="0.8">
      <c r="C26" s="57" t="s">
        <v>172</v>
      </c>
      <c r="E26" s="80">
        <v>100000</v>
      </c>
      <c r="G26" s="80">
        <v>6604175988</v>
      </c>
      <c r="I26" s="80">
        <v>6932504700</v>
      </c>
      <c r="K26" s="80">
        <v>0</v>
      </c>
      <c r="M26" s="80">
        <v>0</v>
      </c>
      <c r="O26" s="80">
        <v>-100000</v>
      </c>
      <c r="Q26" s="80">
        <v>8210356016</v>
      </c>
      <c r="S26" s="80">
        <v>0</v>
      </c>
      <c r="U26" s="80">
        <v>0</v>
      </c>
      <c r="W26" s="80">
        <v>0</v>
      </c>
      <c r="Y26" s="80">
        <v>0</v>
      </c>
      <c r="AA26" s="81">
        <f>Y26/'سرمایه گذاری ها'!$O$17</f>
        <v>0</v>
      </c>
    </row>
    <row r="27" spans="3:27" x14ac:dyDescent="0.8">
      <c r="E27" s="80"/>
      <c r="G27" s="80"/>
      <c r="I27" s="80"/>
      <c r="K27" s="80"/>
      <c r="M27" s="80"/>
      <c r="O27" s="80"/>
      <c r="Q27" s="80"/>
      <c r="S27" s="80"/>
      <c r="U27" s="80"/>
      <c r="W27" s="80"/>
      <c r="Y27" s="80"/>
      <c r="AA27" s="81"/>
    </row>
    <row r="28" spans="3:27" ht="33.75" thickBot="1" x14ac:dyDescent="0.85">
      <c r="C28" s="57" t="s">
        <v>91</v>
      </c>
      <c r="E28" s="82"/>
      <c r="F28" s="80"/>
      <c r="G28" s="82">
        <f>SUM(G11:G26)</f>
        <v>82783308921</v>
      </c>
      <c r="H28" s="82"/>
      <c r="I28" s="82">
        <f>SUM(I11:I26)</f>
        <v>75410869259.612244</v>
      </c>
      <c r="J28" s="82"/>
      <c r="K28" s="82">
        <f>SUM(K11:K26)</f>
        <v>891111</v>
      </c>
      <c r="L28" s="82"/>
      <c r="M28" s="82">
        <f>SUM(M11:M26)</f>
        <v>0</v>
      </c>
      <c r="N28" s="82"/>
      <c r="O28" s="82">
        <f>SUM(O11:O26)</f>
        <v>-100000</v>
      </c>
      <c r="P28" s="82"/>
      <c r="Q28" s="82">
        <f>SUM(Q11:Q26)</f>
        <v>8210356016</v>
      </c>
      <c r="R28" s="82"/>
      <c r="S28" s="82">
        <f>SUM(S11:S26)</f>
        <v>5203382</v>
      </c>
      <c r="T28" s="82"/>
      <c r="U28" s="82">
        <f>SUM(U11:U26)</f>
        <v>287622</v>
      </c>
      <c r="V28" s="82"/>
      <c r="W28" s="82">
        <f>SUM(W11:W26)</f>
        <v>76179132933</v>
      </c>
      <c r="X28" s="82"/>
      <c r="Y28" s="82">
        <f>SUM(Y11:Y26)</f>
        <v>67312342205.810555</v>
      </c>
      <c r="Z28" s="80"/>
      <c r="AA28" s="85">
        <f>SUM(AA11:AA26)</f>
        <v>0.12962106599876613</v>
      </c>
    </row>
    <row r="29" spans="3:27" ht="63.75" customHeight="1" thickTop="1" x14ac:dyDescent="0.8"/>
    <row r="30" spans="3:27" ht="30.75" customHeight="1" x14ac:dyDescent="0.95">
      <c r="O30" s="131">
        <v>2</v>
      </c>
    </row>
  </sheetData>
  <sortState xmlns:xlrd2="http://schemas.microsoft.com/office/spreadsheetml/2017/richdata2" ref="C11:AA26">
    <sortCondition descending="1" ref="Y11:Y26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workbookViewId="0">
      <selection activeCell="D9" sqref="D9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5" t="s">
        <v>138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</row>
    <row r="3" spans="2:28" ht="30" x14ac:dyDescent="0.6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2:28" ht="30" x14ac:dyDescent="0.6">
      <c r="B4" s="135" t="s">
        <v>229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51" t="s">
        <v>228</v>
      </c>
      <c r="E8" s="151" t="s">
        <v>2</v>
      </c>
      <c r="F8" s="151" t="s">
        <v>2</v>
      </c>
      <c r="G8" s="151" t="s">
        <v>2</v>
      </c>
      <c r="H8" s="151" t="s">
        <v>2</v>
      </c>
      <c r="I8" s="151" t="s">
        <v>2</v>
      </c>
      <c r="J8" s="151" t="s">
        <v>2</v>
      </c>
      <c r="K8" s="15"/>
      <c r="L8" s="151" t="s">
        <v>230</v>
      </c>
      <c r="M8" s="151" t="s">
        <v>4</v>
      </c>
      <c r="N8" s="151" t="s">
        <v>4</v>
      </c>
      <c r="O8" s="151" t="s">
        <v>4</v>
      </c>
      <c r="P8" s="151" t="s">
        <v>4</v>
      </c>
      <c r="Q8" s="151" t="s">
        <v>4</v>
      </c>
      <c r="R8" s="151" t="s">
        <v>4</v>
      </c>
      <c r="S8" s="15"/>
    </row>
    <row r="9" spans="2:28" ht="30" x14ac:dyDescent="0.6">
      <c r="B9" s="21" t="s">
        <v>1</v>
      </c>
      <c r="C9" s="15"/>
      <c r="D9" s="18" t="s">
        <v>19</v>
      </c>
      <c r="E9" s="19"/>
      <c r="F9" s="18" t="s">
        <v>20</v>
      </c>
      <c r="G9" s="19"/>
      <c r="H9" s="18" t="s">
        <v>21</v>
      </c>
      <c r="I9" s="19"/>
      <c r="J9" s="18" t="s">
        <v>22</v>
      </c>
      <c r="K9" s="15"/>
      <c r="L9" s="18" t="s">
        <v>19</v>
      </c>
      <c r="M9" s="19"/>
      <c r="N9" s="18" t="s">
        <v>20</v>
      </c>
      <c r="O9" s="19"/>
      <c r="P9" s="18" t="s">
        <v>21</v>
      </c>
      <c r="Q9" s="19"/>
      <c r="R9" s="18" t="s">
        <v>22</v>
      </c>
      <c r="S9" s="15"/>
    </row>
    <row r="10" spans="2:28" x14ac:dyDescent="0.6">
      <c r="D10" s="87">
        <v>0</v>
      </c>
      <c r="E10" s="87"/>
      <c r="F10" s="87">
        <v>0</v>
      </c>
      <c r="G10" s="87"/>
      <c r="H10" s="87">
        <v>0</v>
      </c>
      <c r="I10" s="87"/>
      <c r="J10" s="87">
        <v>0</v>
      </c>
      <c r="K10" s="87"/>
      <c r="L10" s="87">
        <v>0</v>
      </c>
      <c r="M10" s="87"/>
      <c r="N10" s="87">
        <v>0</v>
      </c>
      <c r="O10" s="87"/>
      <c r="P10" s="87">
        <v>0</v>
      </c>
      <c r="Q10" s="87"/>
      <c r="R10" s="87">
        <v>0</v>
      </c>
    </row>
    <row r="11" spans="2:28" ht="26.25" customHeight="1" thickBot="1" x14ac:dyDescent="0.65">
      <c r="B11" s="22" t="s">
        <v>91</v>
      </c>
      <c r="D11" s="86">
        <v>0</v>
      </c>
      <c r="E11" s="87"/>
      <c r="F11" s="86">
        <v>0</v>
      </c>
      <c r="G11" s="87"/>
      <c r="H11" s="86">
        <v>0</v>
      </c>
      <c r="I11" s="87"/>
      <c r="J11" s="86">
        <v>0</v>
      </c>
      <c r="K11" s="87"/>
      <c r="L11" s="86">
        <v>0</v>
      </c>
      <c r="M11" s="87"/>
      <c r="N11" s="86">
        <v>0</v>
      </c>
      <c r="O11" s="87"/>
      <c r="P11" s="86">
        <v>0</v>
      </c>
      <c r="Q11" s="87"/>
      <c r="R11" s="86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3"/>
  <sheetViews>
    <sheetView rightToLeft="1" view="pageBreakPreview" zoomScale="60" zoomScaleNormal="90" workbookViewId="0">
      <selection activeCell="J30" sqref="J30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54" t="s">
        <v>138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</row>
    <row r="3" spans="2:38" ht="39" x14ac:dyDescent="0.6">
      <c r="B3" s="154" t="s">
        <v>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</row>
    <row r="4" spans="2:38" ht="39" x14ac:dyDescent="0.6">
      <c r="B4" s="154" t="s">
        <v>229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52" t="s">
        <v>127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35" t="s">
        <v>23</v>
      </c>
      <c r="C10" s="135" t="s">
        <v>23</v>
      </c>
      <c r="D10" s="135" t="s">
        <v>23</v>
      </c>
      <c r="E10" s="135" t="s">
        <v>23</v>
      </c>
      <c r="F10" s="135" t="s">
        <v>23</v>
      </c>
      <c r="G10" s="135" t="s">
        <v>23</v>
      </c>
      <c r="H10" s="135" t="s">
        <v>23</v>
      </c>
      <c r="I10" s="135" t="s">
        <v>23</v>
      </c>
      <c r="J10" s="135" t="s">
        <v>23</v>
      </c>
      <c r="K10" s="135" t="s">
        <v>23</v>
      </c>
      <c r="L10" s="135" t="s">
        <v>23</v>
      </c>
      <c r="M10" s="135" t="s">
        <v>23</v>
      </c>
      <c r="N10" s="135" t="s">
        <v>23</v>
      </c>
      <c r="P10" s="135" t="s">
        <v>228</v>
      </c>
      <c r="Q10" s="135" t="s">
        <v>2</v>
      </c>
      <c r="R10" s="135" t="s">
        <v>2</v>
      </c>
      <c r="S10" s="135" t="s">
        <v>2</v>
      </c>
      <c r="T10" s="135" t="s">
        <v>2</v>
      </c>
      <c r="V10" s="135" t="s">
        <v>3</v>
      </c>
      <c r="W10" s="135" t="s">
        <v>3</v>
      </c>
      <c r="X10" s="135" t="s">
        <v>3</v>
      </c>
      <c r="Y10" s="135" t="s">
        <v>3</v>
      </c>
      <c r="Z10" s="135" t="s">
        <v>3</v>
      </c>
      <c r="AA10" s="135" t="s">
        <v>3</v>
      </c>
      <c r="AB10" s="135" t="s">
        <v>3</v>
      </c>
      <c r="AD10" s="135" t="s">
        <v>230</v>
      </c>
      <c r="AE10" s="135" t="s">
        <v>4</v>
      </c>
      <c r="AF10" s="135" t="s">
        <v>4</v>
      </c>
      <c r="AG10" s="135" t="s">
        <v>4</v>
      </c>
      <c r="AH10" s="135" t="s">
        <v>4</v>
      </c>
      <c r="AI10" s="135" t="s">
        <v>4</v>
      </c>
      <c r="AJ10" s="135" t="s">
        <v>4</v>
      </c>
      <c r="AK10" s="135" t="s">
        <v>4</v>
      </c>
      <c r="AL10" s="135" t="s">
        <v>4</v>
      </c>
    </row>
    <row r="11" spans="2:38" s="16" customFormat="1" ht="45.75" customHeight="1" x14ac:dyDescent="0.6">
      <c r="B11" s="138" t="s">
        <v>24</v>
      </c>
      <c r="C11" s="23"/>
      <c r="D11" s="138" t="s">
        <v>25</v>
      </c>
      <c r="E11" s="23"/>
      <c r="F11" s="138" t="s">
        <v>26</v>
      </c>
      <c r="G11" s="23"/>
      <c r="H11" s="138" t="s">
        <v>27</v>
      </c>
      <c r="I11" s="23"/>
      <c r="J11" s="138" t="s">
        <v>98</v>
      </c>
      <c r="K11" s="23"/>
      <c r="L11" s="138" t="s">
        <v>29</v>
      </c>
      <c r="M11" s="23"/>
      <c r="N11" s="138" t="s">
        <v>22</v>
      </c>
      <c r="P11" s="138" t="s">
        <v>5</v>
      </c>
      <c r="Q11" s="23"/>
      <c r="R11" s="138" t="s">
        <v>6</v>
      </c>
      <c r="S11" s="23"/>
      <c r="T11" s="138" t="s">
        <v>7</v>
      </c>
      <c r="V11" s="138" t="s">
        <v>8</v>
      </c>
      <c r="W11" s="138" t="s">
        <v>8</v>
      </c>
      <c r="X11" s="138" t="s">
        <v>8</v>
      </c>
      <c r="Z11" s="138" t="s">
        <v>9</v>
      </c>
      <c r="AA11" s="138" t="s">
        <v>9</v>
      </c>
      <c r="AB11" s="138" t="s">
        <v>9</v>
      </c>
      <c r="AD11" s="138" t="s">
        <v>5</v>
      </c>
      <c r="AE11" s="23"/>
      <c r="AF11" s="138" t="s">
        <v>30</v>
      </c>
      <c r="AG11" s="23"/>
      <c r="AH11" s="138" t="s">
        <v>6</v>
      </c>
      <c r="AI11" s="23"/>
      <c r="AJ11" s="138" t="s">
        <v>7</v>
      </c>
      <c r="AK11" s="23"/>
      <c r="AL11" s="138" t="s">
        <v>11</v>
      </c>
    </row>
    <row r="12" spans="2:38" s="16" customFormat="1" ht="45.75" customHeight="1" x14ac:dyDescent="0.6">
      <c r="B12" s="139" t="s">
        <v>24</v>
      </c>
      <c r="C12" s="24"/>
      <c r="D12" s="139" t="s">
        <v>25</v>
      </c>
      <c r="E12" s="24"/>
      <c r="F12" s="139" t="s">
        <v>26</v>
      </c>
      <c r="G12" s="24"/>
      <c r="H12" s="139" t="s">
        <v>27</v>
      </c>
      <c r="I12" s="24"/>
      <c r="J12" s="139" t="s">
        <v>28</v>
      </c>
      <c r="K12" s="24"/>
      <c r="L12" s="139" t="s">
        <v>29</v>
      </c>
      <c r="M12" s="24"/>
      <c r="N12" s="139" t="s">
        <v>22</v>
      </c>
      <c r="P12" s="139" t="s">
        <v>5</v>
      </c>
      <c r="Q12" s="24"/>
      <c r="R12" s="139" t="s">
        <v>6</v>
      </c>
      <c r="S12" s="24"/>
      <c r="T12" s="139" t="s">
        <v>7</v>
      </c>
      <c r="V12" s="139" t="s">
        <v>5</v>
      </c>
      <c r="W12" s="24"/>
      <c r="X12" s="139" t="s">
        <v>6</v>
      </c>
      <c r="Z12" s="139" t="s">
        <v>5</v>
      </c>
      <c r="AA12" s="24"/>
      <c r="AB12" s="139" t="s">
        <v>12</v>
      </c>
      <c r="AD12" s="139" t="s">
        <v>5</v>
      </c>
      <c r="AE12" s="24"/>
      <c r="AF12" s="139" t="s">
        <v>30</v>
      </c>
      <c r="AG12" s="24"/>
      <c r="AH12" s="139" t="s">
        <v>6</v>
      </c>
      <c r="AI12" s="24"/>
      <c r="AJ12" s="139" t="s">
        <v>7</v>
      </c>
      <c r="AK12" s="24"/>
      <c r="AL12" s="139" t="s">
        <v>11</v>
      </c>
    </row>
    <row r="13" spans="2:38" ht="21.75" x14ac:dyDescent="0.6">
      <c r="B13" s="3" t="s">
        <v>118</v>
      </c>
      <c r="C13" s="3"/>
      <c r="D13" s="3" t="s">
        <v>106</v>
      </c>
      <c r="E13" s="3"/>
      <c r="F13" s="3" t="s">
        <v>106</v>
      </c>
      <c r="G13" s="3"/>
      <c r="H13" s="3" t="s">
        <v>119</v>
      </c>
      <c r="I13" s="3"/>
      <c r="J13" s="3" t="s">
        <v>120</v>
      </c>
      <c r="K13" s="3"/>
      <c r="L13" s="3">
        <v>18</v>
      </c>
      <c r="M13" s="3"/>
      <c r="N13" s="3">
        <v>18</v>
      </c>
      <c r="O13" s="3"/>
      <c r="P13" s="3">
        <v>98100</v>
      </c>
      <c r="Q13" s="3"/>
      <c r="R13" s="3">
        <v>98144173010</v>
      </c>
      <c r="S13" s="3"/>
      <c r="T13" s="3">
        <v>98082219375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98100</v>
      </c>
      <c r="AE13" s="3"/>
      <c r="AF13" s="3">
        <v>1000000</v>
      </c>
      <c r="AG13" s="3"/>
      <c r="AH13" s="3">
        <v>98144173010</v>
      </c>
      <c r="AI13" s="3"/>
      <c r="AJ13" s="3">
        <v>98082219375</v>
      </c>
      <c r="AK13" s="2"/>
      <c r="AL13" s="65">
        <f>AJ13/'سرمایه گذاری ها'!$O$17</f>
        <v>0.18887356188022938</v>
      </c>
    </row>
    <row r="14" spans="2:38" ht="21.75" x14ac:dyDescent="0.6">
      <c r="B14" s="3" t="s">
        <v>198</v>
      </c>
      <c r="C14" s="3"/>
      <c r="D14" s="3" t="s">
        <v>106</v>
      </c>
      <c r="E14" s="3"/>
      <c r="F14" s="3" t="s">
        <v>106</v>
      </c>
      <c r="G14" s="3"/>
      <c r="H14" s="3" t="s">
        <v>199</v>
      </c>
      <c r="I14" s="3"/>
      <c r="J14" s="3" t="s">
        <v>200</v>
      </c>
      <c r="K14" s="3"/>
      <c r="L14" s="3">
        <v>18</v>
      </c>
      <c r="M14" s="3"/>
      <c r="N14" s="3">
        <v>18</v>
      </c>
      <c r="O14" s="3"/>
      <c r="P14" s="3">
        <v>47500</v>
      </c>
      <c r="Q14" s="3"/>
      <c r="R14" s="3">
        <v>45255000000</v>
      </c>
      <c r="S14" s="3"/>
      <c r="T14" s="3">
        <v>47491390625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47500</v>
      </c>
      <c r="AE14" s="3"/>
      <c r="AF14" s="3">
        <v>1000000</v>
      </c>
      <c r="AG14" s="3"/>
      <c r="AH14" s="3">
        <v>45255000000</v>
      </c>
      <c r="AI14" s="3"/>
      <c r="AJ14" s="3">
        <v>47491390625</v>
      </c>
      <c r="AK14" s="2"/>
      <c r="AL14" s="65">
        <f>AJ14/'سرمایه گذاری ها'!$O$17</f>
        <v>9.1452540156074374E-2</v>
      </c>
    </row>
    <row r="15" spans="2:38" ht="21.75" x14ac:dyDescent="0.6">
      <c r="B15" s="3" t="s">
        <v>202</v>
      </c>
      <c r="C15" s="3"/>
      <c r="D15" s="3" t="s">
        <v>106</v>
      </c>
      <c r="E15" s="3"/>
      <c r="F15" s="3" t="s">
        <v>106</v>
      </c>
      <c r="G15" s="3"/>
      <c r="H15" s="3" t="s">
        <v>199</v>
      </c>
      <c r="I15" s="3"/>
      <c r="J15" s="3" t="s">
        <v>203</v>
      </c>
      <c r="K15" s="3"/>
      <c r="L15" s="3">
        <v>18</v>
      </c>
      <c r="M15" s="3"/>
      <c r="N15" s="3">
        <v>18</v>
      </c>
      <c r="O15" s="3"/>
      <c r="P15" s="3">
        <v>30600</v>
      </c>
      <c r="Q15" s="3"/>
      <c r="R15" s="3">
        <v>29964744000</v>
      </c>
      <c r="S15" s="3"/>
      <c r="T15" s="3">
        <v>30594453750</v>
      </c>
      <c r="U15" s="3"/>
      <c r="V15" s="3">
        <v>0</v>
      </c>
      <c r="W15" s="3"/>
      <c r="X15" s="3">
        <v>0</v>
      </c>
      <c r="Y15" s="3"/>
      <c r="Z15" s="3">
        <v>0</v>
      </c>
      <c r="AA15" s="3"/>
      <c r="AB15" s="3">
        <v>0</v>
      </c>
      <c r="AC15" s="3"/>
      <c r="AD15" s="3">
        <v>30600</v>
      </c>
      <c r="AE15" s="3"/>
      <c r="AF15" s="3">
        <v>994930</v>
      </c>
      <c r="AG15" s="3"/>
      <c r="AH15" s="3">
        <v>29964744000</v>
      </c>
      <c r="AI15" s="3"/>
      <c r="AJ15" s="3">
        <v>30439339869</v>
      </c>
      <c r="AK15" s="2"/>
      <c r="AL15" s="65">
        <f>AJ15/'سرمایه گذاری ها'!$O$17</f>
        <v>5.8615991552555598E-2</v>
      </c>
    </row>
    <row r="16" spans="2:38" ht="21.75" x14ac:dyDescent="0.6">
      <c r="B16" s="3" t="s">
        <v>114</v>
      </c>
      <c r="C16" s="3"/>
      <c r="D16" s="3" t="s">
        <v>106</v>
      </c>
      <c r="E16" s="3"/>
      <c r="F16" s="3" t="s">
        <v>106</v>
      </c>
      <c r="G16" s="3"/>
      <c r="H16" s="3" t="s">
        <v>70</v>
      </c>
      <c r="I16" s="3"/>
      <c r="J16" s="3" t="s">
        <v>115</v>
      </c>
      <c r="K16" s="3"/>
      <c r="L16" s="3">
        <v>0</v>
      </c>
      <c r="M16" s="3"/>
      <c r="N16" s="3">
        <v>0</v>
      </c>
      <c r="O16" s="3"/>
      <c r="P16" s="3">
        <v>27310</v>
      </c>
      <c r="Q16" s="3"/>
      <c r="R16" s="3">
        <v>16771162921</v>
      </c>
      <c r="S16" s="3"/>
      <c r="T16" s="3">
        <v>17790031962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27310</v>
      </c>
      <c r="AE16" s="3"/>
      <c r="AF16" s="3">
        <v>652050</v>
      </c>
      <c r="AG16" s="3"/>
      <c r="AH16" s="3">
        <v>16771162921</v>
      </c>
      <c r="AI16" s="3"/>
      <c r="AJ16" s="3">
        <v>17804257893</v>
      </c>
      <c r="AK16" s="2"/>
      <c r="AL16" s="65">
        <f>AJ16/'سرمایه گذاری ها'!$O$17</f>
        <v>3.4285048057774922E-2</v>
      </c>
    </row>
    <row r="17" spans="2:38" ht="21.75" x14ac:dyDescent="0.6">
      <c r="B17" s="3" t="s">
        <v>111</v>
      </c>
      <c r="C17" s="3"/>
      <c r="D17" s="3" t="s">
        <v>106</v>
      </c>
      <c r="E17" s="3"/>
      <c r="F17" s="3" t="s">
        <v>106</v>
      </c>
      <c r="G17" s="3"/>
      <c r="H17" s="3" t="s">
        <v>112</v>
      </c>
      <c r="I17" s="3"/>
      <c r="J17" s="3" t="s">
        <v>113</v>
      </c>
      <c r="K17" s="3"/>
      <c r="L17" s="3">
        <v>0</v>
      </c>
      <c r="M17" s="3"/>
      <c r="N17" s="3">
        <v>0</v>
      </c>
      <c r="O17" s="3"/>
      <c r="P17" s="3">
        <v>26287</v>
      </c>
      <c r="Q17" s="3"/>
      <c r="R17" s="3">
        <v>16087566259</v>
      </c>
      <c r="S17" s="3"/>
      <c r="T17" s="3">
        <v>17751205819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26287</v>
      </c>
      <c r="AE17" s="3"/>
      <c r="AF17" s="3">
        <v>675295</v>
      </c>
      <c r="AG17" s="3"/>
      <c r="AH17" s="3">
        <v>16087566259</v>
      </c>
      <c r="AI17" s="3"/>
      <c r="AJ17" s="3">
        <v>17748262209</v>
      </c>
      <c r="AK17" s="2"/>
      <c r="AL17" s="65">
        <f>AJ17/'سرمایه گذاری ها'!$O$17</f>
        <v>3.4177219091889033E-2</v>
      </c>
    </row>
    <row r="18" spans="2:38" ht="21.75" x14ac:dyDescent="0.6">
      <c r="B18" s="3" t="s">
        <v>139</v>
      </c>
      <c r="C18" s="3"/>
      <c r="D18" s="3" t="s">
        <v>106</v>
      </c>
      <c r="E18" s="3"/>
      <c r="F18" s="3" t="s">
        <v>106</v>
      </c>
      <c r="G18" s="3"/>
      <c r="H18" s="3" t="s">
        <v>140</v>
      </c>
      <c r="I18" s="3"/>
      <c r="J18" s="3" t="s">
        <v>141</v>
      </c>
      <c r="K18" s="3"/>
      <c r="L18" s="3">
        <v>0</v>
      </c>
      <c r="M18" s="3"/>
      <c r="N18" s="3">
        <v>0</v>
      </c>
      <c r="O18" s="3"/>
      <c r="P18" s="3">
        <v>19650</v>
      </c>
      <c r="Q18" s="3"/>
      <c r="R18" s="3">
        <v>11235974822</v>
      </c>
      <c r="S18" s="3"/>
      <c r="T18" s="3">
        <v>12420183683</v>
      </c>
      <c r="U18" s="3"/>
      <c r="V18" s="3">
        <v>0</v>
      </c>
      <c r="W18" s="3"/>
      <c r="X18" s="3">
        <v>0</v>
      </c>
      <c r="Y18" s="3"/>
      <c r="Z18" s="3">
        <v>0</v>
      </c>
      <c r="AA18" s="3"/>
      <c r="AB18" s="3">
        <v>0</v>
      </c>
      <c r="AC18" s="3"/>
      <c r="AD18" s="3">
        <v>19650</v>
      </c>
      <c r="AE18" s="3"/>
      <c r="AF18" s="3">
        <v>632353</v>
      </c>
      <c r="AG18" s="3"/>
      <c r="AH18" s="3">
        <v>11235974822</v>
      </c>
      <c r="AI18" s="3"/>
      <c r="AJ18" s="3">
        <v>12423484285</v>
      </c>
      <c r="AK18" s="2"/>
      <c r="AL18" s="65">
        <f>AJ18/'سرمایه گذاری ها'!$O$17</f>
        <v>2.3923477087113017E-2</v>
      </c>
    </row>
    <row r="19" spans="2:38" ht="21.75" x14ac:dyDescent="0.6">
      <c r="B19" s="3" t="s">
        <v>176</v>
      </c>
      <c r="C19" s="3"/>
      <c r="D19" s="3" t="s">
        <v>106</v>
      </c>
      <c r="E19" s="3"/>
      <c r="F19" s="3" t="s">
        <v>106</v>
      </c>
      <c r="G19" s="3"/>
      <c r="H19" s="3" t="s">
        <v>70</v>
      </c>
      <c r="I19" s="3"/>
      <c r="J19" s="3" t="s">
        <v>174</v>
      </c>
      <c r="K19" s="3"/>
      <c r="L19" s="3">
        <v>0</v>
      </c>
      <c r="M19" s="3"/>
      <c r="N19" s="3">
        <v>0</v>
      </c>
      <c r="O19" s="3"/>
      <c r="P19" s="3">
        <v>17400</v>
      </c>
      <c r="Q19" s="3"/>
      <c r="R19" s="3">
        <v>10897491213</v>
      </c>
      <c r="S19" s="3"/>
      <c r="T19" s="3">
        <v>11516381677</v>
      </c>
      <c r="U19" s="3"/>
      <c r="V19" s="3">
        <v>0</v>
      </c>
      <c r="W19" s="3"/>
      <c r="X19" s="3">
        <v>0</v>
      </c>
      <c r="Y19" s="3"/>
      <c r="Z19" s="3">
        <v>0</v>
      </c>
      <c r="AA19" s="3"/>
      <c r="AB19" s="3">
        <v>0</v>
      </c>
      <c r="AC19" s="3"/>
      <c r="AD19" s="3">
        <v>17400</v>
      </c>
      <c r="AE19" s="3"/>
      <c r="AF19" s="3">
        <v>662404</v>
      </c>
      <c r="AG19" s="3"/>
      <c r="AH19" s="3">
        <v>10897491213</v>
      </c>
      <c r="AI19" s="3"/>
      <c r="AJ19" s="3">
        <v>11523740543</v>
      </c>
      <c r="AK19" s="2"/>
      <c r="AL19" s="65">
        <f>AJ19/'سرمایه گذاری ها'!$O$17</f>
        <v>2.2190871458754841E-2</v>
      </c>
    </row>
    <row r="20" spans="2:38" ht="21.75" x14ac:dyDescent="0.6">
      <c r="B20" s="3" t="s">
        <v>109</v>
      </c>
      <c r="C20" s="3"/>
      <c r="D20" s="3" t="s">
        <v>106</v>
      </c>
      <c r="E20" s="3"/>
      <c r="F20" s="3" t="s">
        <v>106</v>
      </c>
      <c r="G20" s="3"/>
      <c r="H20" s="3" t="s">
        <v>70</v>
      </c>
      <c r="I20" s="3"/>
      <c r="J20" s="3" t="s">
        <v>110</v>
      </c>
      <c r="K20" s="3"/>
      <c r="L20" s="3">
        <v>0</v>
      </c>
      <c r="M20" s="3"/>
      <c r="N20" s="3">
        <v>0</v>
      </c>
      <c r="O20" s="3"/>
      <c r="P20" s="3">
        <v>14991</v>
      </c>
      <c r="Q20" s="3"/>
      <c r="R20" s="3">
        <v>9341060288</v>
      </c>
      <c r="S20" s="3"/>
      <c r="T20" s="3">
        <v>10340326430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14991</v>
      </c>
      <c r="AE20" s="3"/>
      <c r="AF20" s="3">
        <v>689230</v>
      </c>
      <c r="AG20" s="3"/>
      <c r="AH20" s="3">
        <v>9341060288</v>
      </c>
      <c r="AI20" s="3"/>
      <c r="AJ20" s="3">
        <v>10330374210</v>
      </c>
      <c r="AK20" s="2"/>
      <c r="AL20" s="65">
        <f>AJ20/'سرمایه گذاری ها'!$O$17</f>
        <v>1.9892846889389228E-2</v>
      </c>
    </row>
    <row r="21" spans="2:38" ht="21.75" x14ac:dyDescent="0.6">
      <c r="B21" s="3" t="s">
        <v>213</v>
      </c>
      <c r="C21" s="3"/>
      <c r="D21" s="3" t="s">
        <v>106</v>
      </c>
      <c r="E21" s="3"/>
      <c r="F21" s="3" t="s">
        <v>106</v>
      </c>
      <c r="G21" s="3"/>
      <c r="H21" s="3" t="s">
        <v>214</v>
      </c>
      <c r="I21" s="3"/>
      <c r="J21" s="3" t="s">
        <v>215</v>
      </c>
      <c r="K21" s="3"/>
      <c r="L21" s="3">
        <v>17</v>
      </c>
      <c r="M21" s="3"/>
      <c r="N21" s="3">
        <v>17</v>
      </c>
      <c r="O21" s="3"/>
      <c r="P21" s="3">
        <v>7200</v>
      </c>
      <c r="Q21" s="3"/>
      <c r="R21" s="3">
        <v>6772827352</v>
      </c>
      <c r="S21" s="3"/>
      <c r="T21" s="3">
        <v>7198695000</v>
      </c>
      <c r="U21" s="3"/>
      <c r="V21" s="3">
        <v>0</v>
      </c>
      <c r="W21" s="3"/>
      <c r="X21" s="3">
        <v>0</v>
      </c>
      <c r="Y21" s="3"/>
      <c r="Z21" s="3">
        <v>0</v>
      </c>
      <c r="AA21" s="3"/>
      <c r="AB21" s="3">
        <v>0</v>
      </c>
      <c r="AC21" s="3"/>
      <c r="AD21" s="3">
        <v>7200</v>
      </c>
      <c r="AE21" s="3"/>
      <c r="AF21" s="3">
        <v>978703</v>
      </c>
      <c r="AG21" s="3"/>
      <c r="AH21" s="3">
        <v>6772827352</v>
      </c>
      <c r="AI21" s="3"/>
      <c r="AJ21" s="3">
        <v>7045384392</v>
      </c>
      <c r="AK21" s="2"/>
      <c r="AL21" s="65">
        <f>AJ21/'سرمایه گذاری ها'!$O$17</f>
        <v>1.3567054797615954E-2</v>
      </c>
    </row>
    <row r="22" spans="2:38" ht="21.75" x14ac:dyDescent="0.6">
      <c r="B22" s="3" t="s">
        <v>116</v>
      </c>
      <c r="C22" s="3"/>
      <c r="D22" s="3" t="s">
        <v>106</v>
      </c>
      <c r="E22" s="3"/>
      <c r="F22" s="3" t="s">
        <v>106</v>
      </c>
      <c r="G22" s="3"/>
      <c r="H22" s="3" t="s">
        <v>69</v>
      </c>
      <c r="I22" s="3"/>
      <c r="J22" s="3" t="s">
        <v>117</v>
      </c>
      <c r="K22" s="3"/>
      <c r="L22" s="3">
        <v>0</v>
      </c>
      <c r="M22" s="3"/>
      <c r="N22" s="3">
        <v>0</v>
      </c>
      <c r="O22" s="3"/>
      <c r="P22" s="3">
        <v>61</v>
      </c>
      <c r="Q22" s="3"/>
      <c r="R22" s="3">
        <v>34498843</v>
      </c>
      <c r="S22" s="3"/>
      <c r="T22" s="3">
        <v>38653328</v>
      </c>
      <c r="U22" s="3"/>
      <c r="V22" s="3">
        <v>200</v>
      </c>
      <c r="W22" s="3"/>
      <c r="X22" s="3">
        <v>122402179</v>
      </c>
      <c r="Y22" s="3"/>
      <c r="Z22" s="3">
        <v>200</v>
      </c>
      <c r="AA22" s="3"/>
      <c r="AB22" s="3">
        <v>122397812</v>
      </c>
      <c r="AC22" s="3"/>
      <c r="AD22" s="3">
        <v>61</v>
      </c>
      <c r="AE22" s="3"/>
      <c r="AF22" s="3">
        <v>631623</v>
      </c>
      <c r="AG22" s="3"/>
      <c r="AH22" s="3">
        <v>36670354</v>
      </c>
      <c r="AI22" s="3"/>
      <c r="AJ22" s="3">
        <v>38522019</v>
      </c>
      <c r="AK22" s="2"/>
      <c r="AL22" s="65">
        <f>AJ22/'سرمایه گذاری ها'!$O$17</f>
        <v>7.4180529210194287E-5</v>
      </c>
    </row>
    <row r="23" spans="2:38" ht="21.75" x14ac:dyDescent="0.6">
      <c r="B23" s="3" t="s">
        <v>107</v>
      </c>
      <c r="C23" s="3"/>
      <c r="D23" s="3" t="s">
        <v>106</v>
      </c>
      <c r="E23" s="3"/>
      <c r="F23" s="3" t="s">
        <v>106</v>
      </c>
      <c r="G23" s="3"/>
      <c r="H23" s="3" t="s">
        <v>70</v>
      </c>
      <c r="I23" s="3"/>
      <c r="J23" s="3" t="s">
        <v>108</v>
      </c>
      <c r="K23" s="3"/>
      <c r="L23" s="3">
        <v>0</v>
      </c>
      <c r="M23" s="3"/>
      <c r="N23" s="3">
        <v>0</v>
      </c>
      <c r="O23" s="3"/>
      <c r="P23" s="3">
        <v>7</v>
      </c>
      <c r="Q23" s="3"/>
      <c r="R23" s="3">
        <v>4134514</v>
      </c>
      <c r="S23" s="3"/>
      <c r="T23" s="3">
        <v>4485122</v>
      </c>
      <c r="U23" s="3"/>
      <c r="V23" s="3">
        <v>0</v>
      </c>
      <c r="W23" s="3"/>
      <c r="X23" s="3">
        <v>0</v>
      </c>
      <c r="Y23" s="3"/>
      <c r="Z23" s="3">
        <v>0</v>
      </c>
      <c r="AA23" s="3"/>
      <c r="AB23" s="3">
        <v>0</v>
      </c>
      <c r="AC23" s="3"/>
      <c r="AD23" s="3">
        <v>7</v>
      </c>
      <c r="AE23" s="3"/>
      <c r="AF23" s="3">
        <v>641623</v>
      </c>
      <c r="AG23" s="3"/>
      <c r="AH23" s="3">
        <v>4134514</v>
      </c>
      <c r="AI23" s="3"/>
      <c r="AJ23" s="3">
        <v>4490546</v>
      </c>
      <c r="AK23" s="2"/>
      <c r="AL23" s="65">
        <f>AJ23/'سرمایه گذاری ها'!$O$17</f>
        <v>8.6472902347802996E-6</v>
      </c>
    </row>
    <row r="24" spans="2:38" ht="21.75" x14ac:dyDescent="0.6">
      <c r="B24" s="3" t="s">
        <v>232</v>
      </c>
      <c r="C24" s="3"/>
      <c r="D24" s="3" t="s">
        <v>106</v>
      </c>
      <c r="E24" s="3"/>
      <c r="F24" s="3" t="s">
        <v>106</v>
      </c>
      <c r="G24" s="3"/>
      <c r="H24" s="3" t="s">
        <v>233</v>
      </c>
      <c r="I24" s="3"/>
      <c r="J24" s="3" t="s">
        <v>234</v>
      </c>
      <c r="K24" s="3"/>
      <c r="L24" s="3">
        <v>0</v>
      </c>
      <c r="M24" s="3"/>
      <c r="N24" s="3">
        <v>0</v>
      </c>
      <c r="O24" s="3"/>
      <c r="P24" s="3">
        <v>0</v>
      </c>
      <c r="Q24" s="3"/>
      <c r="R24" s="3">
        <v>0</v>
      </c>
      <c r="S24" s="3"/>
      <c r="T24" s="3">
        <v>0</v>
      </c>
      <c r="U24" s="3"/>
      <c r="V24" s="3">
        <v>5000</v>
      </c>
      <c r="W24" s="3"/>
      <c r="X24" s="3">
        <v>2976139322</v>
      </c>
      <c r="Y24" s="3"/>
      <c r="Z24" s="3">
        <v>5000</v>
      </c>
      <c r="AA24" s="3"/>
      <c r="AB24" s="3">
        <v>2977460238</v>
      </c>
      <c r="AC24" s="3"/>
      <c r="AD24" s="3">
        <v>0</v>
      </c>
      <c r="AE24" s="3"/>
      <c r="AF24" s="3">
        <v>0</v>
      </c>
      <c r="AG24" s="3"/>
      <c r="AH24" s="3">
        <v>0</v>
      </c>
      <c r="AI24" s="3"/>
      <c r="AJ24" s="3">
        <v>0</v>
      </c>
      <c r="AK24" s="2"/>
      <c r="AL24" s="65">
        <f>AJ24/'سرمایه گذاری ها'!$O$17</f>
        <v>0</v>
      </c>
    </row>
    <row r="25" spans="2:38" ht="21.75" x14ac:dyDescent="0.6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2"/>
      <c r="AL25" s="65"/>
    </row>
    <row r="26" spans="2:38" ht="27" thickBot="1" x14ac:dyDescent="0.65">
      <c r="B26" s="153" t="s">
        <v>91</v>
      </c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2"/>
      <c r="P26" s="70">
        <f>SUM(P13:P24)</f>
        <v>289106</v>
      </c>
      <c r="Q26" s="28"/>
      <c r="R26" s="70">
        <f>SUM(R13:R24)</f>
        <v>244508633222</v>
      </c>
      <c r="S26" s="28"/>
      <c r="T26" s="70">
        <f>SUM(T13:T24)</f>
        <v>253228026771</v>
      </c>
      <c r="U26" s="28"/>
      <c r="V26" s="70">
        <f>SUM(V13:V24)</f>
        <v>5200</v>
      </c>
      <c r="W26" s="28"/>
      <c r="X26" s="70">
        <f>SUM(X13:X24)</f>
        <v>3098541501</v>
      </c>
      <c r="Y26" s="28"/>
      <c r="Z26" s="70">
        <f>SUM(Z13:Z24)</f>
        <v>5200</v>
      </c>
      <c r="AA26" s="28"/>
      <c r="AB26" s="70">
        <f>SUM(AB13:AB24)</f>
        <v>3099858050</v>
      </c>
      <c r="AC26" s="28"/>
      <c r="AD26" s="70">
        <f>SUM(AD13:AD24)</f>
        <v>289106</v>
      </c>
      <c r="AE26" s="71"/>
      <c r="AF26" s="70"/>
      <c r="AG26" s="28"/>
      <c r="AH26" s="70">
        <f>SUM(AH13:AH24)</f>
        <v>244510804733</v>
      </c>
      <c r="AI26" s="28"/>
      <c r="AJ26" s="70">
        <f>SUM(AJ13:AJ24)</f>
        <v>252931465966</v>
      </c>
      <c r="AK26" s="28"/>
      <c r="AL26" s="84">
        <f>SUM(AL13:AL24)</f>
        <v>0.48706143879084135</v>
      </c>
    </row>
    <row r="27" spans="2:38" ht="21" customHeight="1" thickTop="1" x14ac:dyDescent="0.6"/>
    <row r="33" spans="20:20" ht="33" x14ac:dyDescent="0.8">
      <c r="T33" s="57">
        <v>4</v>
      </c>
    </row>
  </sheetData>
  <sortState xmlns:xlrd2="http://schemas.microsoft.com/office/spreadsheetml/2017/richdata2" ref="B13:AL25">
    <sortCondition descending="1" ref="AJ13:AJ25"/>
  </sortState>
  <mergeCells count="30"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B8:R8"/>
    <mergeCell ref="B26:N26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3"/>
  <sheetViews>
    <sheetView rightToLeft="1" zoomScale="70" zoomScaleNormal="70" workbookViewId="0">
      <selection activeCell="T23" sqref="T23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4" t="s">
        <v>138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</row>
    <row r="3" spans="2:32" ht="39" x14ac:dyDescent="0.6">
      <c r="B3" s="154" t="s">
        <v>0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2:32" ht="39" x14ac:dyDescent="0.6">
      <c r="B4" s="154" t="s">
        <v>229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</row>
    <row r="5" spans="2:32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128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37" t="s">
        <v>36</v>
      </c>
      <c r="C10" s="137" t="s">
        <v>36</v>
      </c>
      <c r="D10" s="137" t="s">
        <v>36</v>
      </c>
      <c r="E10" s="137" t="s">
        <v>36</v>
      </c>
      <c r="F10" s="137" t="s">
        <v>36</v>
      </c>
      <c r="G10" s="137" t="s">
        <v>36</v>
      </c>
      <c r="H10" s="137" t="s">
        <v>36</v>
      </c>
      <c r="I10" s="137" t="s">
        <v>36</v>
      </c>
      <c r="J10" s="137" t="s">
        <v>36</v>
      </c>
      <c r="L10" s="137" t="s">
        <v>228</v>
      </c>
      <c r="M10" s="137" t="s">
        <v>2</v>
      </c>
      <c r="N10" s="137" t="s">
        <v>2</v>
      </c>
      <c r="O10" s="137" t="s">
        <v>2</v>
      </c>
      <c r="P10" s="137" t="s">
        <v>2</v>
      </c>
      <c r="R10" s="137" t="s">
        <v>3</v>
      </c>
      <c r="S10" s="137" t="s">
        <v>3</v>
      </c>
      <c r="T10" s="137" t="s">
        <v>3</v>
      </c>
      <c r="U10" s="137" t="s">
        <v>3</v>
      </c>
      <c r="V10" s="137" t="s">
        <v>3</v>
      </c>
      <c r="W10" s="137" t="s">
        <v>3</v>
      </c>
      <c r="X10" s="137" t="s">
        <v>3</v>
      </c>
      <c r="Z10" s="137" t="s">
        <v>230</v>
      </c>
      <c r="AA10" s="137" t="s">
        <v>4</v>
      </c>
      <c r="AB10" s="137" t="s">
        <v>4</v>
      </c>
      <c r="AC10" s="137" t="s">
        <v>4</v>
      </c>
      <c r="AD10" s="137" t="s">
        <v>4</v>
      </c>
      <c r="AE10" s="137" t="s">
        <v>4</v>
      </c>
      <c r="AF10" s="137" t="s">
        <v>4</v>
      </c>
    </row>
    <row r="11" spans="2:32" s="16" customFormat="1" x14ac:dyDescent="0.6">
      <c r="B11" s="138" t="s">
        <v>37</v>
      </c>
      <c r="C11" s="23"/>
      <c r="D11" s="138" t="s">
        <v>98</v>
      </c>
      <c r="E11" s="23"/>
      <c r="F11" s="138" t="s">
        <v>29</v>
      </c>
      <c r="G11" s="23"/>
      <c r="H11" s="138" t="s">
        <v>38</v>
      </c>
      <c r="I11" s="23"/>
      <c r="J11" s="138" t="s">
        <v>26</v>
      </c>
      <c r="L11" s="138" t="s">
        <v>5</v>
      </c>
      <c r="M11" s="23"/>
      <c r="N11" s="138" t="s">
        <v>6</v>
      </c>
      <c r="O11" s="23"/>
      <c r="P11" s="138" t="s">
        <v>7</v>
      </c>
      <c r="R11" s="138" t="s">
        <v>8</v>
      </c>
      <c r="S11" s="138" t="s">
        <v>8</v>
      </c>
      <c r="T11" s="138" t="s">
        <v>8</v>
      </c>
      <c r="U11" s="23"/>
      <c r="V11" s="138" t="s">
        <v>9</v>
      </c>
      <c r="W11" s="138" t="s">
        <v>9</v>
      </c>
      <c r="X11" s="138" t="s">
        <v>9</v>
      </c>
      <c r="Z11" s="138" t="s">
        <v>5</v>
      </c>
      <c r="AA11" s="23"/>
      <c r="AB11" s="138" t="s">
        <v>6</v>
      </c>
      <c r="AC11" s="23"/>
      <c r="AD11" s="138" t="s">
        <v>7</v>
      </c>
      <c r="AE11" s="23"/>
      <c r="AF11" s="138" t="s">
        <v>39</v>
      </c>
    </row>
    <row r="12" spans="2:32" s="16" customFormat="1" ht="75.75" customHeight="1" x14ac:dyDescent="0.6">
      <c r="B12" s="139" t="s">
        <v>37</v>
      </c>
      <c r="C12" s="24"/>
      <c r="D12" s="139" t="s">
        <v>28</v>
      </c>
      <c r="E12" s="24"/>
      <c r="F12" s="139" t="s">
        <v>29</v>
      </c>
      <c r="G12" s="24"/>
      <c r="H12" s="139" t="s">
        <v>38</v>
      </c>
      <c r="I12" s="24"/>
      <c r="J12" s="139" t="s">
        <v>26</v>
      </c>
      <c r="L12" s="139" t="s">
        <v>5</v>
      </c>
      <c r="M12" s="24"/>
      <c r="N12" s="139" t="s">
        <v>6</v>
      </c>
      <c r="O12" s="24"/>
      <c r="P12" s="139" t="s">
        <v>7</v>
      </c>
      <c r="R12" s="139" t="s">
        <v>5</v>
      </c>
      <c r="S12" s="24"/>
      <c r="T12" s="139" t="s">
        <v>6</v>
      </c>
      <c r="U12" s="24"/>
      <c r="V12" s="139" t="s">
        <v>5</v>
      </c>
      <c r="W12" s="24"/>
      <c r="X12" s="139" t="s">
        <v>12</v>
      </c>
      <c r="Z12" s="139" t="s">
        <v>5</v>
      </c>
      <c r="AA12" s="24"/>
      <c r="AB12" s="139" t="s">
        <v>6</v>
      </c>
      <c r="AC12" s="24"/>
      <c r="AD12" s="139" t="s">
        <v>7</v>
      </c>
      <c r="AE12" s="24"/>
      <c r="AF12" s="139" t="s">
        <v>39</v>
      </c>
    </row>
    <row r="13" spans="2:32" s="16" customFormat="1" ht="32.25" customHeight="1" x14ac:dyDescent="0.6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27"/>
      <c r="AF13" s="89"/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27"/>
      <c r="AF14" s="89"/>
    </row>
    <row r="15" spans="2:32" s="16" customFormat="1" ht="32.25" customHeight="1" x14ac:dyDescent="0.6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27"/>
      <c r="AF15" s="89"/>
    </row>
    <row r="16" spans="2:32" s="16" customFormat="1" ht="32.25" customHeight="1" x14ac:dyDescent="0.65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27"/>
      <c r="AF16" s="89"/>
    </row>
    <row r="17" spans="2:32" ht="27" thickBot="1" x14ac:dyDescent="0.7">
      <c r="B17" s="155" t="s">
        <v>91</v>
      </c>
      <c r="C17" s="155"/>
      <c r="D17" s="155"/>
      <c r="E17" s="155"/>
      <c r="F17" s="155"/>
      <c r="G17" s="155"/>
      <c r="H17" s="155"/>
      <c r="I17" s="155"/>
      <c r="J17" s="155"/>
      <c r="K17" s="27"/>
      <c r="L17" s="90">
        <f>SUM(L13:L13)</f>
        <v>0</v>
      </c>
      <c r="M17" s="27"/>
      <c r="N17" s="90">
        <f>SUM(N13:N13)</f>
        <v>0</v>
      </c>
      <c r="O17" s="27"/>
      <c r="P17" s="90">
        <f>SUM(P13:P13)</f>
        <v>0</v>
      </c>
      <c r="Q17" s="27"/>
      <c r="R17" s="90">
        <f>SUM(R13:R13)</f>
        <v>0</v>
      </c>
      <c r="S17" s="27"/>
      <c r="T17" s="90">
        <f>SUM(T13:T13)</f>
        <v>0</v>
      </c>
      <c r="U17" s="27"/>
      <c r="V17" s="90">
        <f>SUM(V13:V13)</f>
        <v>0</v>
      </c>
      <c r="W17" s="27"/>
      <c r="X17" s="90">
        <f>SUM(X13:X13)</f>
        <v>0</v>
      </c>
      <c r="Y17" s="27"/>
      <c r="Z17" s="90">
        <f>SUM(Z13:Z13)</f>
        <v>0</v>
      </c>
      <c r="AA17" s="27"/>
      <c r="AB17" s="90">
        <f>SUM(AB13:AB13)</f>
        <v>0</v>
      </c>
      <c r="AC17" s="27"/>
      <c r="AD17" s="90">
        <f>SUM(AD13:AD13)</f>
        <v>0</v>
      </c>
      <c r="AE17" s="27"/>
      <c r="AF17" s="91">
        <f>SUM(AF13:AF13)</f>
        <v>0</v>
      </c>
    </row>
    <row r="18" spans="2:32" ht="21.75" thickTop="1" x14ac:dyDescent="0.6"/>
    <row r="23" spans="2:32" ht="33" x14ac:dyDescent="0.8">
      <c r="P23" s="57">
        <v>5</v>
      </c>
    </row>
  </sheetData>
  <sortState xmlns:xlrd2="http://schemas.microsoft.com/office/spreadsheetml/2017/richdata2" ref="B13:AF15">
    <sortCondition descending="1" ref="AD13:AD15"/>
  </sortState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7:J17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34"/>
  <sheetViews>
    <sheetView rightToLeft="1" topLeftCell="A7" zoomScale="80" zoomScaleNormal="80" workbookViewId="0">
      <selection activeCell="T10" sqref="T10:T30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6.5703125" style="2" bestFit="1" customWidth="1"/>
    <col min="13" max="13" width="1" style="2" customWidth="1"/>
    <col min="14" max="14" width="16.5703125" style="2" bestFit="1" customWidth="1"/>
    <col min="15" max="15" width="1" style="2" customWidth="1"/>
    <col min="16" max="16" width="16.5703125" style="2" bestFit="1" customWidth="1"/>
    <col min="17" max="17" width="1" style="2" customWidth="1"/>
    <col min="18" max="18" width="16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35" t="s">
        <v>138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29.25" customHeight="1" x14ac:dyDescent="0.55000000000000004">
      <c r="B3" s="135" t="s">
        <v>0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29.25" customHeight="1" x14ac:dyDescent="0.55000000000000004">
      <c r="B4" s="135" t="s">
        <v>229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4.75" customHeight="1" x14ac:dyDescent="0.55000000000000004">
      <c r="B6" s="14" t="s">
        <v>104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1.5" customHeight="1" x14ac:dyDescent="0.55000000000000004">
      <c r="B8" s="136" t="s">
        <v>40</v>
      </c>
      <c r="D8" s="137" t="s">
        <v>41</v>
      </c>
      <c r="E8" s="137" t="s">
        <v>41</v>
      </c>
      <c r="F8" s="137" t="s">
        <v>41</v>
      </c>
      <c r="G8" s="137" t="s">
        <v>41</v>
      </c>
      <c r="H8" s="137" t="s">
        <v>41</v>
      </c>
      <c r="I8" s="137" t="s">
        <v>41</v>
      </c>
      <c r="J8" s="137" t="s">
        <v>41</v>
      </c>
      <c r="L8" s="137" t="s">
        <v>228</v>
      </c>
      <c r="N8" s="137" t="s">
        <v>3</v>
      </c>
      <c r="O8" s="137" t="s">
        <v>3</v>
      </c>
      <c r="P8" s="137" t="s">
        <v>3</v>
      </c>
      <c r="R8" s="137" t="s">
        <v>230</v>
      </c>
      <c r="S8" s="137" t="s">
        <v>4</v>
      </c>
      <c r="T8" s="137" t="s">
        <v>4</v>
      </c>
    </row>
    <row r="9" spans="2:28" s="4" customFormat="1" ht="63.75" customHeight="1" x14ac:dyDescent="0.55000000000000004">
      <c r="B9" s="158" t="s">
        <v>40</v>
      </c>
      <c r="D9" s="156" t="s">
        <v>42</v>
      </c>
      <c r="E9" s="38"/>
      <c r="F9" s="156" t="s">
        <v>43</v>
      </c>
      <c r="G9" s="38"/>
      <c r="H9" s="156" t="s">
        <v>44</v>
      </c>
      <c r="I9" s="38"/>
      <c r="J9" s="156" t="s">
        <v>29</v>
      </c>
      <c r="L9" s="156" t="s">
        <v>45</v>
      </c>
      <c r="N9" s="156" t="s">
        <v>46</v>
      </c>
      <c r="O9" s="38"/>
      <c r="P9" s="156" t="s">
        <v>47</v>
      </c>
      <c r="R9" s="156" t="s">
        <v>45</v>
      </c>
      <c r="S9" s="38"/>
      <c r="T9" s="157" t="s">
        <v>39</v>
      </c>
    </row>
    <row r="10" spans="2:28" s="4" customFormat="1" ht="21.75" customHeight="1" x14ac:dyDescent="0.55000000000000004">
      <c r="B10" s="5" t="s">
        <v>216</v>
      </c>
      <c r="C10" s="5"/>
      <c r="D10" s="30" t="s">
        <v>219</v>
      </c>
      <c r="E10" s="5"/>
      <c r="F10" s="5" t="s">
        <v>122</v>
      </c>
      <c r="G10" s="5"/>
      <c r="H10" s="5" t="s">
        <v>218</v>
      </c>
      <c r="I10" s="5"/>
      <c r="J10" s="31">
        <v>18</v>
      </c>
      <c r="K10" s="5"/>
      <c r="L10" s="31">
        <v>70000000000</v>
      </c>
      <c r="M10" s="5"/>
      <c r="N10" s="31">
        <v>0</v>
      </c>
      <c r="O10" s="5"/>
      <c r="P10" s="31">
        <v>0</v>
      </c>
      <c r="Q10" s="5"/>
      <c r="R10" s="31">
        <v>70000000000</v>
      </c>
      <c r="S10" s="5"/>
      <c r="T10" s="34">
        <f>R10/'سرمایه گذاری ها'!$O$17</f>
        <v>0.13479659632361429</v>
      </c>
    </row>
    <row r="11" spans="2:28" s="4" customFormat="1" ht="21.75" customHeight="1" x14ac:dyDescent="0.55000000000000004">
      <c r="B11" s="5" t="s">
        <v>125</v>
      </c>
      <c r="C11" s="5"/>
      <c r="D11" s="30" t="s">
        <v>209</v>
      </c>
      <c r="E11" s="5"/>
      <c r="F11" s="5" t="s">
        <v>122</v>
      </c>
      <c r="G11" s="5"/>
      <c r="H11" s="5" t="s">
        <v>210</v>
      </c>
      <c r="I11" s="5"/>
      <c r="J11" s="31">
        <v>18</v>
      </c>
      <c r="K11" s="5"/>
      <c r="L11" s="31">
        <v>59000000000</v>
      </c>
      <c r="M11" s="5"/>
      <c r="N11" s="31">
        <v>0</v>
      </c>
      <c r="O11" s="5"/>
      <c r="P11" s="31">
        <v>17500000000</v>
      </c>
      <c r="Q11" s="5"/>
      <c r="R11" s="31">
        <v>41500000000</v>
      </c>
      <c r="S11" s="5"/>
      <c r="T11" s="34">
        <f>R11/'سرمایه گذاری ها'!$O$17</f>
        <v>7.9915124963285622E-2</v>
      </c>
    </row>
    <row r="12" spans="2:28" s="4" customFormat="1" ht="21.75" customHeight="1" x14ac:dyDescent="0.55000000000000004">
      <c r="B12" s="5" t="s">
        <v>49</v>
      </c>
      <c r="C12" s="5"/>
      <c r="D12" s="30" t="s">
        <v>188</v>
      </c>
      <c r="E12" s="5"/>
      <c r="F12" s="5" t="s">
        <v>122</v>
      </c>
      <c r="G12" s="5"/>
      <c r="H12" s="5" t="s">
        <v>187</v>
      </c>
      <c r="I12" s="5"/>
      <c r="J12" s="31">
        <v>18</v>
      </c>
      <c r="K12" s="5"/>
      <c r="L12" s="31">
        <v>38000000000</v>
      </c>
      <c r="M12" s="5"/>
      <c r="N12" s="31">
        <v>0</v>
      </c>
      <c r="O12" s="5"/>
      <c r="P12" s="31">
        <v>0</v>
      </c>
      <c r="Q12" s="5"/>
      <c r="R12" s="31">
        <v>38000000000</v>
      </c>
      <c r="S12" s="5"/>
      <c r="T12" s="34">
        <f>R12/'سرمایه گذاری ها'!$O$17</f>
        <v>7.3175295147104913E-2</v>
      </c>
    </row>
    <row r="13" spans="2:28" s="4" customFormat="1" ht="21.75" customHeight="1" x14ac:dyDescent="0.55000000000000004">
      <c r="B13" s="5" t="s">
        <v>121</v>
      </c>
      <c r="C13" s="5"/>
      <c r="D13" s="30" t="s">
        <v>206</v>
      </c>
      <c r="E13" s="5"/>
      <c r="F13" s="5" t="s">
        <v>122</v>
      </c>
      <c r="G13" s="5"/>
      <c r="H13" s="5" t="s">
        <v>207</v>
      </c>
      <c r="I13" s="5"/>
      <c r="J13" s="31">
        <v>18</v>
      </c>
      <c r="K13" s="5"/>
      <c r="L13" s="31">
        <v>35000000000</v>
      </c>
      <c r="M13" s="5"/>
      <c r="N13" s="31">
        <v>0</v>
      </c>
      <c r="O13" s="5"/>
      <c r="P13" s="31">
        <v>7000000000</v>
      </c>
      <c r="Q13" s="5"/>
      <c r="R13" s="31">
        <v>28000000000</v>
      </c>
      <c r="S13" s="5"/>
      <c r="T13" s="34">
        <f>R13/'سرمایه گذاری ها'!$O$17</f>
        <v>5.3918638529445721E-2</v>
      </c>
    </row>
    <row r="14" spans="2:28" s="4" customFormat="1" ht="21.75" customHeight="1" x14ac:dyDescent="0.55000000000000004">
      <c r="B14" s="5" t="s">
        <v>49</v>
      </c>
      <c r="C14" s="5"/>
      <c r="D14" s="30" t="s">
        <v>208</v>
      </c>
      <c r="E14" s="5"/>
      <c r="F14" s="5" t="s">
        <v>122</v>
      </c>
      <c r="G14" s="5"/>
      <c r="H14" s="5" t="s">
        <v>207</v>
      </c>
      <c r="I14" s="5"/>
      <c r="J14" s="31">
        <v>18</v>
      </c>
      <c r="K14" s="5"/>
      <c r="L14" s="31">
        <v>35000000000</v>
      </c>
      <c r="M14" s="5"/>
      <c r="N14" s="31">
        <v>0</v>
      </c>
      <c r="O14" s="5"/>
      <c r="P14" s="31">
        <v>25000000000</v>
      </c>
      <c r="Q14" s="5"/>
      <c r="R14" s="31">
        <v>10000000000</v>
      </c>
      <c r="S14" s="5"/>
      <c r="T14" s="34">
        <f>R14/'سرمایه گذاری ها'!$O$17</f>
        <v>1.9256656617659185E-2</v>
      </c>
    </row>
    <row r="15" spans="2:28" s="4" customFormat="1" ht="21.75" customHeight="1" x14ac:dyDescent="0.55000000000000004">
      <c r="B15" s="5" t="s">
        <v>49</v>
      </c>
      <c r="C15" s="5"/>
      <c r="D15" s="30" t="s">
        <v>146</v>
      </c>
      <c r="E15" s="5"/>
      <c r="F15" s="5" t="s">
        <v>48</v>
      </c>
      <c r="G15" s="5"/>
      <c r="H15" s="5" t="s">
        <v>147</v>
      </c>
      <c r="I15" s="5"/>
      <c r="J15" s="31">
        <v>0</v>
      </c>
      <c r="K15" s="5"/>
      <c r="L15" s="31">
        <v>1230222364</v>
      </c>
      <c r="M15" s="5"/>
      <c r="N15" s="31">
        <v>96627066737</v>
      </c>
      <c r="O15" s="5"/>
      <c r="P15" s="31">
        <v>91451870875</v>
      </c>
      <c r="Q15" s="5"/>
      <c r="R15" s="31">
        <v>6405418226</v>
      </c>
      <c r="S15" s="5"/>
      <c r="T15" s="34">
        <f>R15/'سرمایه گذاری ها'!$O$17</f>
        <v>1.2334693927057766E-2</v>
      </c>
    </row>
    <row r="16" spans="2:28" s="4" customFormat="1" ht="21.75" customHeight="1" x14ac:dyDescent="0.55000000000000004">
      <c r="B16" s="5" t="s">
        <v>121</v>
      </c>
      <c r="C16" s="5"/>
      <c r="D16" s="30" t="s">
        <v>186</v>
      </c>
      <c r="E16" s="5"/>
      <c r="F16" s="5" t="s">
        <v>122</v>
      </c>
      <c r="G16" s="5"/>
      <c r="H16" s="5" t="s">
        <v>187</v>
      </c>
      <c r="I16" s="5"/>
      <c r="J16" s="31">
        <v>18</v>
      </c>
      <c r="K16" s="5"/>
      <c r="L16" s="31">
        <v>15000000000</v>
      </c>
      <c r="M16" s="5"/>
      <c r="N16" s="31">
        <v>0</v>
      </c>
      <c r="O16" s="5"/>
      <c r="P16" s="31">
        <v>10000000000</v>
      </c>
      <c r="Q16" s="5"/>
      <c r="R16" s="31">
        <v>5000000000</v>
      </c>
      <c r="S16" s="5"/>
      <c r="T16" s="34">
        <f>R16/'سرمایه گذاری ها'!$O$17</f>
        <v>9.6283283088295923E-3</v>
      </c>
    </row>
    <row r="17" spans="2:20" s="4" customFormat="1" ht="21.75" customHeight="1" x14ac:dyDescent="0.55000000000000004">
      <c r="B17" s="5" t="s">
        <v>125</v>
      </c>
      <c r="C17" s="5"/>
      <c r="D17" s="30" t="s">
        <v>220</v>
      </c>
      <c r="E17" s="5"/>
      <c r="F17" s="5" t="s">
        <v>51</v>
      </c>
      <c r="G17" s="5"/>
      <c r="H17" s="5" t="s">
        <v>221</v>
      </c>
      <c r="I17" s="5"/>
      <c r="J17" s="31">
        <v>0</v>
      </c>
      <c r="K17" s="5"/>
      <c r="L17" s="31">
        <v>200000</v>
      </c>
      <c r="M17" s="5"/>
      <c r="N17" s="31">
        <v>256068493</v>
      </c>
      <c r="O17" s="5"/>
      <c r="P17" s="31">
        <v>150028000</v>
      </c>
      <c r="Q17" s="5"/>
      <c r="R17" s="31">
        <v>106240493</v>
      </c>
      <c r="S17" s="5"/>
      <c r="T17" s="34">
        <f>R17/'سرمایه گذاری ها'!$O$17</f>
        <v>2.0458366925918246E-4</v>
      </c>
    </row>
    <row r="18" spans="2:20" s="4" customFormat="1" ht="21.75" customHeight="1" x14ac:dyDescent="0.55000000000000004">
      <c r="B18" s="5" t="s">
        <v>49</v>
      </c>
      <c r="C18" s="5"/>
      <c r="D18" s="30" t="s">
        <v>143</v>
      </c>
      <c r="E18" s="5"/>
      <c r="F18" s="5" t="s">
        <v>51</v>
      </c>
      <c r="G18" s="5"/>
      <c r="H18" s="5" t="s">
        <v>144</v>
      </c>
      <c r="I18" s="5"/>
      <c r="J18" s="31">
        <v>0</v>
      </c>
      <c r="K18" s="5"/>
      <c r="L18" s="31">
        <v>20000000</v>
      </c>
      <c r="M18" s="5"/>
      <c r="N18" s="31">
        <v>534000</v>
      </c>
      <c r="O18" s="5"/>
      <c r="P18" s="31">
        <v>534000</v>
      </c>
      <c r="Q18" s="5"/>
      <c r="R18" s="31">
        <v>20000000</v>
      </c>
      <c r="S18" s="5"/>
      <c r="T18" s="34">
        <f>R18/'سرمایه گذاری ها'!$O$17</f>
        <v>3.8513313235318375E-5</v>
      </c>
    </row>
    <row r="19" spans="2:20" s="4" customFormat="1" ht="21.75" customHeight="1" x14ac:dyDescent="0.55000000000000004">
      <c r="B19" s="5" t="s">
        <v>49</v>
      </c>
      <c r="C19" s="5"/>
      <c r="D19" s="30" t="s">
        <v>145</v>
      </c>
      <c r="E19" s="5"/>
      <c r="F19" s="5" t="s">
        <v>48</v>
      </c>
      <c r="G19" s="5"/>
      <c r="H19" s="5" t="s">
        <v>144</v>
      </c>
      <c r="I19" s="5"/>
      <c r="J19" s="31">
        <v>0</v>
      </c>
      <c r="K19" s="5"/>
      <c r="L19" s="31">
        <v>7103296</v>
      </c>
      <c r="M19" s="5"/>
      <c r="N19" s="31">
        <v>55794</v>
      </c>
      <c r="O19" s="5"/>
      <c r="P19" s="31">
        <v>534000</v>
      </c>
      <c r="Q19" s="5"/>
      <c r="R19" s="31">
        <v>6625090</v>
      </c>
      <c r="S19" s="5"/>
      <c r="T19" s="34">
        <f>R19/'سرمایه گذاری ها'!$O$17</f>
        <v>1.275770831910877E-5</v>
      </c>
    </row>
    <row r="20" spans="2:20" s="4" customFormat="1" ht="21.75" customHeight="1" x14ac:dyDescent="0.55000000000000004">
      <c r="B20" s="5" t="s">
        <v>125</v>
      </c>
      <c r="C20" s="5"/>
      <c r="D20" s="30" t="s">
        <v>162</v>
      </c>
      <c r="E20" s="5"/>
      <c r="F20" s="5" t="s">
        <v>48</v>
      </c>
      <c r="G20" s="5"/>
      <c r="H20" s="5" t="s">
        <v>123</v>
      </c>
      <c r="I20" s="5"/>
      <c r="J20" s="31">
        <v>0</v>
      </c>
      <c r="K20" s="5"/>
      <c r="L20" s="31">
        <v>904771538</v>
      </c>
      <c r="M20" s="5"/>
      <c r="N20" s="31">
        <v>18201037471</v>
      </c>
      <c r="O20" s="5"/>
      <c r="P20" s="31">
        <v>19101063200</v>
      </c>
      <c r="Q20" s="5"/>
      <c r="R20" s="31">
        <v>4745809</v>
      </c>
      <c r="S20" s="5"/>
      <c r="T20" s="34">
        <f>R20/'سرمایه گذاری ها'!$O$17</f>
        <v>9.1388414285996523E-6</v>
      </c>
    </row>
    <row r="21" spans="2:20" s="4" customFormat="1" ht="21.75" customHeight="1" x14ac:dyDescent="0.55000000000000004">
      <c r="B21" s="5" t="s">
        <v>148</v>
      </c>
      <c r="C21" s="5"/>
      <c r="D21" s="30" t="s">
        <v>151</v>
      </c>
      <c r="E21" s="5"/>
      <c r="F21" s="5" t="s">
        <v>48</v>
      </c>
      <c r="G21" s="5"/>
      <c r="H21" s="5" t="s">
        <v>150</v>
      </c>
      <c r="I21" s="5"/>
      <c r="J21" s="31">
        <v>0</v>
      </c>
      <c r="K21" s="5"/>
      <c r="L21" s="31">
        <v>1387285</v>
      </c>
      <c r="M21" s="5"/>
      <c r="N21" s="31">
        <v>14542203562</v>
      </c>
      <c r="O21" s="5"/>
      <c r="P21" s="31">
        <v>14540504000</v>
      </c>
      <c r="Q21" s="5"/>
      <c r="R21" s="31">
        <v>3086847</v>
      </c>
      <c r="S21" s="5"/>
      <c r="T21" s="34">
        <f>R21/'سرمایه گذاری ها'!$O$17</f>
        <v>5.9442352710251403E-6</v>
      </c>
    </row>
    <row r="22" spans="2:20" s="4" customFormat="1" ht="21.75" customHeight="1" x14ac:dyDescent="0.55000000000000004">
      <c r="B22" s="5" t="s">
        <v>148</v>
      </c>
      <c r="C22" s="5"/>
      <c r="D22" s="30" t="s">
        <v>149</v>
      </c>
      <c r="E22" s="5"/>
      <c r="F22" s="5" t="s">
        <v>51</v>
      </c>
      <c r="G22" s="5"/>
      <c r="H22" s="5" t="s">
        <v>150</v>
      </c>
      <c r="I22" s="5"/>
      <c r="J22" s="31">
        <v>0</v>
      </c>
      <c r="K22" s="5"/>
      <c r="L22" s="31">
        <v>30000000</v>
      </c>
      <c r="M22" s="5"/>
      <c r="N22" s="31">
        <v>3132608011</v>
      </c>
      <c r="O22" s="5"/>
      <c r="P22" s="31">
        <v>3160279000</v>
      </c>
      <c r="Q22" s="5"/>
      <c r="R22" s="31">
        <v>2329011</v>
      </c>
      <c r="S22" s="5"/>
      <c r="T22" s="34">
        <f>R22/'سرمایه گذاری ها'!$O$17</f>
        <v>4.4848965085751037E-6</v>
      </c>
    </row>
    <row r="23" spans="2:20" s="4" customFormat="1" ht="21.75" customHeight="1" x14ac:dyDescent="0.55000000000000004">
      <c r="B23" s="5" t="s">
        <v>152</v>
      </c>
      <c r="C23" s="5"/>
      <c r="D23" s="30" t="s">
        <v>153</v>
      </c>
      <c r="E23" s="5"/>
      <c r="F23" s="5" t="s">
        <v>122</v>
      </c>
      <c r="G23" s="5"/>
      <c r="H23" s="5" t="s">
        <v>154</v>
      </c>
      <c r="I23" s="5"/>
      <c r="J23" s="31">
        <v>0</v>
      </c>
      <c r="K23" s="5"/>
      <c r="L23" s="31">
        <v>1970356</v>
      </c>
      <c r="M23" s="5"/>
      <c r="N23" s="31">
        <v>0</v>
      </c>
      <c r="O23" s="5"/>
      <c r="P23" s="31">
        <v>0</v>
      </c>
      <c r="Q23" s="5"/>
      <c r="R23" s="31">
        <v>1970356</v>
      </c>
      <c r="S23" s="5"/>
      <c r="T23" s="34">
        <f>R23/'سرمایه گذاری ها'!$O$17</f>
        <v>3.7942468906544482E-6</v>
      </c>
    </row>
    <row r="24" spans="2:20" s="4" customFormat="1" ht="21.75" customHeight="1" x14ac:dyDescent="0.55000000000000004">
      <c r="B24" s="5" t="s">
        <v>126</v>
      </c>
      <c r="C24" s="5"/>
      <c r="D24" s="30" t="s">
        <v>168</v>
      </c>
      <c r="E24" s="5"/>
      <c r="F24" s="5" t="s">
        <v>48</v>
      </c>
      <c r="G24" s="5"/>
      <c r="H24" s="5" t="s">
        <v>167</v>
      </c>
      <c r="I24" s="5"/>
      <c r="J24" s="31">
        <v>0</v>
      </c>
      <c r="K24" s="5"/>
      <c r="L24" s="31">
        <v>229178086</v>
      </c>
      <c r="M24" s="5"/>
      <c r="N24" s="31">
        <v>60780145</v>
      </c>
      <c r="O24" s="5"/>
      <c r="P24" s="31">
        <v>288028800</v>
      </c>
      <c r="Q24" s="5"/>
      <c r="R24" s="31">
        <v>1929431</v>
      </c>
      <c r="S24" s="5"/>
      <c r="T24" s="34">
        <f>R24/'سرمایه گذاری ها'!$O$17</f>
        <v>3.715439023446678E-6</v>
      </c>
    </row>
    <row r="25" spans="2:20" s="4" customFormat="1" ht="21.75" customHeight="1" x14ac:dyDescent="0.55000000000000004">
      <c r="B25" s="5" t="s">
        <v>216</v>
      </c>
      <c r="C25" s="5"/>
      <c r="D25" s="30" t="s">
        <v>217</v>
      </c>
      <c r="E25" s="5"/>
      <c r="F25" s="5" t="s">
        <v>48</v>
      </c>
      <c r="G25" s="5"/>
      <c r="H25" s="5" t="s">
        <v>218</v>
      </c>
      <c r="I25" s="5"/>
      <c r="J25" s="31">
        <v>0</v>
      </c>
      <c r="K25" s="5"/>
      <c r="L25" s="31">
        <v>5000000</v>
      </c>
      <c r="M25" s="5"/>
      <c r="N25" s="31">
        <v>1307972315</v>
      </c>
      <c r="O25" s="5"/>
      <c r="P25" s="31">
        <v>1311260000</v>
      </c>
      <c r="Q25" s="5"/>
      <c r="R25" s="31">
        <v>1712315</v>
      </c>
      <c r="S25" s="5"/>
      <c r="T25" s="34">
        <f>R25/'سرمایه گذاری ها'!$O$17</f>
        <v>3.297346197626709E-6</v>
      </c>
    </row>
    <row r="26" spans="2:20" s="4" customFormat="1" ht="21.75" customHeight="1" x14ac:dyDescent="0.55000000000000004">
      <c r="B26" s="5" t="s">
        <v>159</v>
      </c>
      <c r="C26" s="5"/>
      <c r="D26" s="30" t="s">
        <v>160</v>
      </c>
      <c r="E26" s="5"/>
      <c r="F26" s="5" t="s">
        <v>48</v>
      </c>
      <c r="G26" s="5"/>
      <c r="H26" s="5" t="s">
        <v>161</v>
      </c>
      <c r="I26" s="5"/>
      <c r="J26" s="31">
        <v>0</v>
      </c>
      <c r="K26" s="5"/>
      <c r="L26" s="31">
        <v>1439207</v>
      </c>
      <c r="M26" s="5"/>
      <c r="N26" s="31">
        <v>12121</v>
      </c>
      <c r="O26" s="5"/>
      <c r="P26" s="31">
        <v>0</v>
      </c>
      <c r="Q26" s="5"/>
      <c r="R26" s="31">
        <v>1451328</v>
      </c>
      <c r="S26" s="5"/>
      <c r="T26" s="34">
        <f>R26/'سرمایه گذاری ها'!$O$17</f>
        <v>2.7947724935594072E-6</v>
      </c>
    </row>
    <row r="27" spans="2:20" s="4" customFormat="1" ht="21.75" customHeight="1" x14ac:dyDescent="0.55000000000000004">
      <c r="B27" s="5" t="s">
        <v>124</v>
      </c>
      <c r="C27" s="5"/>
      <c r="D27" s="30" t="s">
        <v>164</v>
      </c>
      <c r="E27" s="5"/>
      <c r="F27" s="5" t="s">
        <v>48</v>
      </c>
      <c r="G27" s="5"/>
      <c r="H27" s="5" t="s">
        <v>165</v>
      </c>
      <c r="I27" s="5"/>
      <c r="J27" s="31">
        <v>0</v>
      </c>
      <c r="K27" s="5"/>
      <c r="L27" s="31">
        <v>1113346</v>
      </c>
      <c r="M27" s="5"/>
      <c r="N27" s="31">
        <v>9456</v>
      </c>
      <c r="O27" s="5"/>
      <c r="P27" s="31">
        <v>0</v>
      </c>
      <c r="Q27" s="5"/>
      <c r="R27" s="31">
        <v>1122802</v>
      </c>
      <c r="S27" s="5"/>
      <c r="T27" s="34">
        <f>R27/'سرمایه گذاری ها'!$O$17</f>
        <v>2.162141256362097E-6</v>
      </c>
    </row>
    <row r="28" spans="2:20" s="4" customFormat="1" ht="21.75" customHeight="1" x14ac:dyDescent="0.55000000000000004">
      <c r="B28" s="5" t="s">
        <v>50</v>
      </c>
      <c r="C28" s="5"/>
      <c r="D28" s="30" t="s">
        <v>157</v>
      </c>
      <c r="E28" s="5"/>
      <c r="F28" s="5" t="s">
        <v>48</v>
      </c>
      <c r="G28" s="5"/>
      <c r="H28" s="5" t="s">
        <v>158</v>
      </c>
      <c r="I28" s="5"/>
      <c r="J28" s="31">
        <v>0</v>
      </c>
      <c r="K28" s="5"/>
      <c r="L28" s="31">
        <v>406206</v>
      </c>
      <c r="M28" s="5"/>
      <c r="N28" s="31">
        <v>0</v>
      </c>
      <c r="O28" s="5"/>
      <c r="P28" s="31">
        <v>0</v>
      </c>
      <c r="Q28" s="5"/>
      <c r="R28" s="31">
        <v>406206</v>
      </c>
      <c r="S28" s="5"/>
      <c r="T28" s="34">
        <f>R28/'سرمایه گذاری ها'!$O$17</f>
        <v>7.8221694580328672E-7</v>
      </c>
    </row>
    <row r="29" spans="2:20" s="4" customFormat="1" ht="21.75" customHeight="1" x14ac:dyDescent="0.55000000000000004">
      <c r="B29" s="5" t="s">
        <v>121</v>
      </c>
      <c r="C29" s="5"/>
      <c r="D29" s="30" t="s">
        <v>155</v>
      </c>
      <c r="E29" s="5"/>
      <c r="F29" s="5" t="s">
        <v>48</v>
      </c>
      <c r="G29" s="5"/>
      <c r="H29" s="5" t="s">
        <v>156</v>
      </c>
      <c r="I29" s="5"/>
      <c r="J29" s="31">
        <v>0</v>
      </c>
      <c r="K29" s="5"/>
      <c r="L29" s="31">
        <v>229858126</v>
      </c>
      <c r="M29" s="5"/>
      <c r="N29" s="31">
        <v>84932356</v>
      </c>
      <c r="O29" s="5"/>
      <c r="P29" s="31">
        <v>314690482</v>
      </c>
      <c r="Q29" s="5"/>
      <c r="R29" s="31">
        <v>100000</v>
      </c>
      <c r="S29" s="5"/>
      <c r="T29" s="34">
        <f>R29/'سرمایه گذاری ها'!$O$17</f>
        <v>1.9256656617659186E-7</v>
      </c>
    </row>
    <row r="30" spans="2:20" s="4" customFormat="1" ht="21.75" customHeight="1" x14ac:dyDescent="0.55000000000000004">
      <c r="B30" s="5" t="s">
        <v>52</v>
      </c>
      <c r="C30" s="5"/>
      <c r="D30" s="30" t="s">
        <v>166</v>
      </c>
      <c r="E30" s="5"/>
      <c r="F30" s="5" t="s">
        <v>48</v>
      </c>
      <c r="G30" s="5"/>
      <c r="H30" s="5" t="s">
        <v>167</v>
      </c>
      <c r="I30" s="5"/>
      <c r="J30" s="31">
        <v>0</v>
      </c>
      <c r="K30" s="5"/>
      <c r="L30" s="31">
        <v>1092915</v>
      </c>
      <c r="M30" s="5"/>
      <c r="N30" s="31">
        <v>0</v>
      </c>
      <c r="O30" s="5"/>
      <c r="P30" s="31">
        <v>1092915</v>
      </c>
      <c r="Q30" s="5"/>
      <c r="R30" s="31">
        <v>0</v>
      </c>
      <c r="S30" s="5"/>
      <c r="T30" s="34">
        <f>R30/'سرمایه گذاری ها'!$O$17</f>
        <v>0</v>
      </c>
    </row>
    <row r="31" spans="2:20" s="4" customFormat="1" ht="21.75" customHeight="1" x14ac:dyDescent="0.55000000000000004">
      <c r="B31" s="5"/>
      <c r="C31" s="5"/>
      <c r="D31" s="30"/>
      <c r="E31" s="5"/>
      <c r="F31" s="5"/>
      <c r="G31" s="5"/>
      <c r="H31" s="5"/>
      <c r="I31" s="5"/>
      <c r="J31" s="31"/>
      <c r="K31" s="5"/>
      <c r="L31" s="31"/>
      <c r="M31" s="5"/>
      <c r="N31" s="31"/>
      <c r="O31" s="5"/>
      <c r="P31" s="31"/>
      <c r="Q31" s="5"/>
      <c r="R31" s="31"/>
      <c r="S31" s="5"/>
      <c r="T31" s="34"/>
    </row>
    <row r="32" spans="2:20" ht="21.75" customHeight="1" thickBot="1" x14ac:dyDescent="0.6">
      <c r="B32" s="67" t="s">
        <v>91</v>
      </c>
      <c r="C32" s="67"/>
      <c r="D32" s="67"/>
      <c r="E32" s="67"/>
      <c r="F32" s="67"/>
      <c r="G32" s="67"/>
      <c r="H32" s="67"/>
      <c r="I32" s="67"/>
      <c r="J32" s="67"/>
      <c r="L32" s="10">
        <f t="shared" ref="L32:R32" si="0">SUM(L10:L30)</f>
        <v>254663742725</v>
      </c>
      <c r="M32" s="10">
        <f t="shared" si="0"/>
        <v>0</v>
      </c>
      <c r="N32" s="10">
        <f t="shared" si="0"/>
        <v>134213280461</v>
      </c>
      <c r="O32" s="10">
        <f t="shared" si="0"/>
        <v>0</v>
      </c>
      <c r="P32" s="10">
        <f t="shared" si="0"/>
        <v>189819885272</v>
      </c>
      <c r="Q32" s="10">
        <f t="shared" si="0"/>
        <v>0</v>
      </c>
      <c r="R32" s="10">
        <f t="shared" si="0"/>
        <v>199057137914</v>
      </c>
      <c r="T32" s="33">
        <f>SUM(T10:T30)</f>
        <v>0.3833174952103926</v>
      </c>
    </row>
    <row r="33" spans="10:10" ht="21.75" customHeight="1" thickTop="1" x14ac:dyDescent="0.55000000000000004"/>
    <row r="34" spans="10:10" ht="35.25" customHeight="1" x14ac:dyDescent="0.8">
      <c r="J34" s="57">
        <v>6</v>
      </c>
    </row>
  </sheetData>
  <sortState xmlns:xlrd2="http://schemas.microsoft.com/office/spreadsheetml/2017/richdata2" ref="B10:T30">
    <sortCondition descending="1" ref="R10:R30"/>
  </sortState>
  <mergeCells count="17">
    <mergeCell ref="D9"/>
    <mergeCell ref="F9"/>
    <mergeCell ref="H9"/>
    <mergeCell ref="J9"/>
    <mergeCell ref="D8:J8"/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</mergeCells>
  <printOptions horizontalCentered="1" verticalCentered="1"/>
  <pageMargins left="0.7" right="0.7" top="0.75" bottom="0.75" header="0.3" footer="0.3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7"/>
  <sheetViews>
    <sheetView rightToLeft="1" view="pageBreakPreview" topLeftCell="A7" zoomScale="60" zoomScaleNormal="55" workbookViewId="0">
      <selection activeCell="P30" sqref="P30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59" t="s">
        <v>138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2:28" ht="35.25" x14ac:dyDescent="0.6">
      <c r="B3" s="159" t="s">
        <v>0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28" ht="35.25" x14ac:dyDescent="0.6">
      <c r="B4" s="159" t="s">
        <v>229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2:28" ht="138.75" customHeight="1" x14ac:dyDescent="0.6"/>
    <row r="6" spans="2:28" s="2" customFormat="1" ht="30" x14ac:dyDescent="0.55000000000000004">
      <c r="B6" s="14" t="s">
        <v>105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6">
      <c r="B8" s="161" t="s">
        <v>97</v>
      </c>
      <c r="D8" s="135" t="s">
        <v>230</v>
      </c>
      <c r="E8" s="135" t="s">
        <v>4</v>
      </c>
      <c r="F8" s="135" t="s">
        <v>4</v>
      </c>
      <c r="G8" s="135" t="s">
        <v>4</v>
      </c>
      <c r="H8" s="135" t="s">
        <v>4</v>
      </c>
      <c r="I8" s="135" t="s">
        <v>4</v>
      </c>
      <c r="J8" s="135" t="s">
        <v>4</v>
      </c>
      <c r="K8" s="135" t="s">
        <v>4</v>
      </c>
      <c r="L8" s="135" t="s">
        <v>4</v>
      </c>
      <c r="M8" s="135" t="s">
        <v>4</v>
      </c>
      <c r="N8" s="135" t="s">
        <v>4</v>
      </c>
    </row>
    <row r="9" spans="2:28" ht="30" x14ac:dyDescent="0.6">
      <c r="B9" s="161" t="s">
        <v>1</v>
      </c>
      <c r="D9" s="160" t="s">
        <v>5</v>
      </c>
      <c r="E9" s="25"/>
      <c r="F9" s="160" t="s">
        <v>31</v>
      </c>
      <c r="G9" s="25"/>
      <c r="H9" s="160" t="s">
        <v>32</v>
      </c>
      <c r="I9" s="25"/>
      <c r="J9" s="160" t="s">
        <v>33</v>
      </c>
      <c r="K9" s="25"/>
      <c r="L9" s="156" t="s">
        <v>34</v>
      </c>
      <c r="M9" s="25"/>
      <c r="N9" s="160" t="s">
        <v>35</v>
      </c>
    </row>
    <row r="10" spans="2:28" ht="30" x14ac:dyDescent="0.75">
      <c r="B10" s="111" t="s">
        <v>198</v>
      </c>
      <c r="D10" s="133">
        <v>47500</v>
      </c>
      <c r="E10" s="134"/>
      <c r="F10" s="133">
        <v>999990</v>
      </c>
      <c r="G10" s="134"/>
      <c r="H10" s="133">
        <v>1000000</v>
      </c>
      <c r="J10" s="112" t="s">
        <v>235</v>
      </c>
      <c r="L10" s="132">
        <v>47500000000</v>
      </c>
      <c r="N10" s="13" t="s">
        <v>238</v>
      </c>
    </row>
    <row r="11" spans="2:28" ht="30" x14ac:dyDescent="0.75">
      <c r="B11" s="111" t="s">
        <v>202</v>
      </c>
      <c r="D11" s="133">
        <v>30600</v>
      </c>
      <c r="E11" s="134"/>
      <c r="F11" s="133">
        <v>981000</v>
      </c>
      <c r="G11" s="134"/>
      <c r="H11" s="133">
        <v>994930</v>
      </c>
      <c r="J11" s="112" t="s">
        <v>236</v>
      </c>
      <c r="L11" s="132">
        <v>30444858000</v>
      </c>
      <c r="N11" s="13" t="s">
        <v>238</v>
      </c>
    </row>
    <row r="12" spans="2:28" ht="30" x14ac:dyDescent="0.75">
      <c r="B12" s="111" t="s">
        <v>114</v>
      </c>
      <c r="D12" s="133">
        <v>27310</v>
      </c>
      <c r="E12" s="134"/>
      <c r="F12" s="133">
        <v>642920</v>
      </c>
      <c r="G12" s="134"/>
      <c r="H12" s="133">
        <v>652050</v>
      </c>
      <c r="J12" s="112" t="s">
        <v>236</v>
      </c>
      <c r="L12" s="132">
        <v>17807485500</v>
      </c>
      <c r="N12" s="13" t="s">
        <v>238</v>
      </c>
    </row>
    <row r="13" spans="2:28" ht="30" x14ac:dyDescent="0.75">
      <c r="B13" s="111" t="s">
        <v>111</v>
      </c>
      <c r="D13" s="133">
        <v>26287</v>
      </c>
      <c r="E13" s="134"/>
      <c r="F13" s="133">
        <v>665840</v>
      </c>
      <c r="G13" s="134"/>
      <c r="H13" s="133">
        <v>675295</v>
      </c>
      <c r="J13" s="112" t="s">
        <v>236</v>
      </c>
      <c r="L13" s="132">
        <v>17751479665</v>
      </c>
      <c r="N13" s="13" t="s">
        <v>238</v>
      </c>
    </row>
    <row r="14" spans="2:28" ht="30" x14ac:dyDescent="0.75">
      <c r="B14" s="111" t="s">
        <v>139</v>
      </c>
      <c r="D14" s="133">
        <v>19650</v>
      </c>
      <c r="E14" s="134"/>
      <c r="F14" s="133">
        <v>623500</v>
      </c>
      <c r="G14" s="134"/>
      <c r="H14" s="133">
        <v>632353</v>
      </c>
      <c r="J14" s="112" t="s">
        <v>236</v>
      </c>
      <c r="L14" s="132">
        <v>12425736450</v>
      </c>
      <c r="N14" s="13" t="s">
        <v>238</v>
      </c>
    </row>
    <row r="15" spans="2:28" ht="30" x14ac:dyDescent="0.75">
      <c r="B15" s="111" t="s">
        <v>176</v>
      </c>
      <c r="D15" s="133">
        <v>17400</v>
      </c>
      <c r="E15" s="134"/>
      <c r="F15" s="133">
        <v>653130</v>
      </c>
      <c r="G15" s="134"/>
      <c r="H15" s="133">
        <v>662404</v>
      </c>
      <c r="J15" s="112" t="s">
        <v>236</v>
      </c>
      <c r="L15" s="132">
        <v>11525829600</v>
      </c>
      <c r="N15" s="13" t="s">
        <v>238</v>
      </c>
    </row>
    <row r="16" spans="2:28" ht="30" x14ac:dyDescent="0.75">
      <c r="B16" s="111" t="s">
        <v>109</v>
      </c>
      <c r="D16" s="133">
        <v>14991</v>
      </c>
      <c r="E16" s="134"/>
      <c r="F16" s="133">
        <v>679580</v>
      </c>
      <c r="G16" s="134"/>
      <c r="H16" s="133">
        <v>689230</v>
      </c>
      <c r="J16" s="112" t="s">
        <v>236</v>
      </c>
      <c r="L16" s="132">
        <v>10332246930</v>
      </c>
      <c r="N16" s="13" t="s">
        <v>238</v>
      </c>
    </row>
    <row r="17" spans="2:14" ht="30" x14ac:dyDescent="0.75">
      <c r="B17" s="111" t="s">
        <v>213</v>
      </c>
      <c r="D17" s="133">
        <v>7200</v>
      </c>
      <c r="E17" s="134"/>
      <c r="F17" s="133">
        <v>965000</v>
      </c>
      <c r="G17" s="134"/>
      <c r="H17" s="133">
        <v>978703</v>
      </c>
      <c r="J17" s="112" t="s">
        <v>236</v>
      </c>
      <c r="L17" s="132">
        <v>7046661600</v>
      </c>
      <c r="N17" s="13" t="s">
        <v>238</v>
      </c>
    </row>
    <row r="18" spans="2:14" ht="30" x14ac:dyDescent="0.75">
      <c r="B18" s="111" t="s">
        <v>116</v>
      </c>
      <c r="D18" s="133">
        <v>61</v>
      </c>
      <c r="E18" s="134"/>
      <c r="F18" s="133">
        <v>624750</v>
      </c>
      <c r="G18" s="134"/>
      <c r="H18" s="133">
        <v>631623</v>
      </c>
      <c r="J18" s="112" t="s">
        <v>237</v>
      </c>
      <c r="L18" s="132">
        <v>38529003</v>
      </c>
      <c r="N18" s="13" t="s">
        <v>238</v>
      </c>
    </row>
    <row r="19" spans="2:14" ht="30" x14ac:dyDescent="0.75">
      <c r="B19" s="111" t="s">
        <v>107</v>
      </c>
      <c r="D19" s="133">
        <v>7</v>
      </c>
      <c r="E19" s="134"/>
      <c r="F19" s="133">
        <v>632640</v>
      </c>
      <c r="G19" s="134"/>
      <c r="H19" s="133">
        <v>641623</v>
      </c>
      <c r="J19" s="112" t="s">
        <v>236</v>
      </c>
      <c r="L19" s="132">
        <v>4491361</v>
      </c>
      <c r="N19" s="13" t="s">
        <v>238</v>
      </c>
    </row>
    <row r="20" spans="2:14" ht="30.75" x14ac:dyDescent="0.6">
      <c r="B20" s="104"/>
      <c r="D20" s="105"/>
      <c r="E20" s="93"/>
      <c r="F20" s="105"/>
      <c r="G20" s="93"/>
      <c r="H20" s="106"/>
      <c r="J20" s="104"/>
      <c r="L20" s="105"/>
      <c r="N20" s="104"/>
    </row>
    <row r="21" spans="2:14" ht="31.5" thickBot="1" x14ac:dyDescent="0.9">
      <c r="B21" s="92" t="s">
        <v>91</v>
      </c>
      <c r="D21" s="113"/>
      <c r="E21" s="114"/>
      <c r="F21" s="113">
        <f>SUM(F10:F20)</f>
        <v>7468350</v>
      </c>
      <c r="G21" s="114"/>
      <c r="H21" s="113">
        <f>SUM(H10:H20)</f>
        <v>7558211</v>
      </c>
      <c r="I21" s="115"/>
      <c r="J21" s="116">
        <f>SUM(J10:J19)</f>
        <v>0</v>
      </c>
      <c r="K21" s="115"/>
      <c r="L21" s="113">
        <f>SUM(L10:L20)</f>
        <v>154877318109</v>
      </c>
      <c r="M21" s="115"/>
      <c r="N21" s="117"/>
    </row>
    <row r="22" spans="2:14" ht="21.75" thickTop="1" x14ac:dyDescent="0.6"/>
    <row r="27" spans="2:14" ht="30" x14ac:dyDescent="0.6">
      <c r="H27" s="115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8"/>
  <sheetViews>
    <sheetView rightToLeft="1" workbookViewId="0">
      <selection activeCell="F16" sqref="F16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35" t="s">
        <v>138</v>
      </c>
      <c r="C2" s="135"/>
      <c r="D2" s="135"/>
      <c r="E2" s="135"/>
      <c r="F2" s="135"/>
      <c r="G2" s="135"/>
      <c r="H2" s="135"/>
    </row>
    <row r="3" spans="2:28" ht="30" x14ac:dyDescent="0.55000000000000004">
      <c r="B3" s="135" t="s">
        <v>53</v>
      </c>
      <c r="C3" s="135"/>
      <c r="D3" s="135"/>
      <c r="E3" s="135"/>
      <c r="F3" s="135"/>
      <c r="G3" s="135"/>
      <c r="H3" s="135"/>
    </row>
    <row r="4" spans="2:28" ht="30" x14ac:dyDescent="0.55000000000000004">
      <c r="B4" s="135" t="s">
        <v>229</v>
      </c>
      <c r="C4" s="135"/>
      <c r="D4" s="135"/>
      <c r="E4" s="135"/>
      <c r="F4" s="135"/>
      <c r="G4" s="135"/>
      <c r="H4" s="135"/>
    </row>
    <row r="5" spans="2:28" ht="64.5" customHeight="1" x14ac:dyDescent="0.55000000000000004"/>
    <row r="6" spans="2:28" ht="30" x14ac:dyDescent="0.55000000000000004">
      <c r="B6" s="14" t="s">
        <v>129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62" t="s">
        <v>57</v>
      </c>
      <c r="C8" s="40"/>
      <c r="D8" s="162" t="s">
        <v>45</v>
      </c>
      <c r="E8" s="40"/>
      <c r="F8" s="162" t="s">
        <v>79</v>
      </c>
      <c r="G8" s="40"/>
      <c r="H8" s="162" t="s">
        <v>11</v>
      </c>
    </row>
    <row r="9" spans="2:28" s="4" customFormat="1" x14ac:dyDescent="0.55000000000000004">
      <c r="B9" s="4" t="s">
        <v>89</v>
      </c>
      <c r="D9" s="94">
        <f>'سرمایه‌گذاری در اوراق بهادار'!J31</f>
        <v>2554002589</v>
      </c>
      <c r="F9" s="42">
        <f>D9/$D$13</f>
        <v>0.293293249147143</v>
      </c>
      <c r="G9" s="6"/>
      <c r="H9" s="42">
        <f>D9/'سرمایه گذاری ها'!$O$17</f>
        <v>4.9181550856985546E-3</v>
      </c>
    </row>
    <row r="10" spans="2:28" s="4" customFormat="1" x14ac:dyDescent="0.55000000000000004">
      <c r="B10" s="4" t="s">
        <v>90</v>
      </c>
      <c r="D10" s="94">
        <f>'درآمد سپرده بانکی'!F35</f>
        <v>3815776095</v>
      </c>
      <c r="F10" s="42">
        <f t="shared" ref="F10:F11" si="0">D10/$D$13</f>
        <v>0.43819116462162189</v>
      </c>
      <c r="G10" s="6"/>
      <c r="H10" s="42">
        <f>D10/'سرمایه گذاری ها'!$O$17</f>
        <v>7.3479089991287478E-3</v>
      </c>
    </row>
    <row r="11" spans="2:28" s="4" customFormat="1" x14ac:dyDescent="0.55000000000000004">
      <c r="B11" s="4" t="s">
        <v>88</v>
      </c>
      <c r="D11" s="94">
        <f>'سرمایه‌گذاری در سهام'!J29</f>
        <v>2338238280</v>
      </c>
      <c r="F11" s="42">
        <f t="shared" si="0"/>
        <v>0.26851558623123511</v>
      </c>
      <c r="G11" s="6"/>
      <c r="H11" s="42">
        <f>D11/'سرمایه گذاری ها'!$O$17</f>
        <v>4.5026651648226029E-3</v>
      </c>
    </row>
    <row r="12" spans="2:28" s="4" customFormat="1" ht="12" customHeight="1" x14ac:dyDescent="0.55000000000000004">
      <c r="D12" s="94"/>
      <c r="F12" s="42"/>
      <c r="G12" s="6"/>
      <c r="H12" s="42"/>
    </row>
    <row r="13" spans="2:28" ht="24.75" thickBot="1" x14ac:dyDescent="0.65">
      <c r="B13" s="32" t="s">
        <v>91</v>
      </c>
      <c r="D13" s="95">
        <f>SUM(D9:D11)</f>
        <v>8708016964</v>
      </c>
      <c r="E13" s="26"/>
      <c r="F13" s="72">
        <f>SUM(F9:F11)</f>
        <v>1</v>
      </c>
      <c r="G13" s="66"/>
      <c r="H13" s="73">
        <f>SUM(H9:H11)</f>
        <v>1.6768729249649904E-2</v>
      </c>
    </row>
    <row r="14" spans="2:28" ht="21.75" thickTop="1" x14ac:dyDescent="0.55000000000000004">
      <c r="D14" s="3"/>
    </row>
    <row r="18" spans="4:4" ht="27" customHeight="1" x14ac:dyDescent="0.75">
      <c r="D18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Amir Firouzi</cp:lastModifiedBy>
  <cp:lastPrinted>2022-08-24T10:00:43Z</cp:lastPrinted>
  <dcterms:created xsi:type="dcterms:W3CDTF">2021-12-28T12:49:50Z</dcterms:created>
  <dcterms:modified xsi:type="dcterms:W3CDTF">2022-08-24T10:03:40Z</dcterms:modified>
</cp:coreProperties>
</file>