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اردیبهشت 1401\پایدار\"/>
    </mc:Choice>
  </mc:AlternateContent>
  <xr:revisionPtr revIDLastSave="0" documentId="13_ncr:1_{BCCC2A12-DA2F-4841-AD69-F251518E7C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ها'!$E$12:$Q$16</definedName>
    <definedName name="_xlnm._FilterDatabase" localSheetId="2" hidden="1">سهام!$C$11:$AA$19</definedName>
    <definedName name="_xlnm.Print_Area" localSheetId="4">'اوراق مشارکت'!$A$1:$AR$36</definedName>
    <definedName name="_xlnm.Print_Area" localSheetId="1">'سرمایه گذاری ها'!$A$1:$AB$24</definedName>
    <definedName name="_xlnm.Print_Area" localSheetId="0">'صفحه اول'!$A$1:$N$55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3" l="1"/>
  <c r="R29" i="3"/>
  <c r="T29" i="3"/>
  <c r="V29" i="3"/>
  <c r="X29" i="3"/>
  <c r="Z29" i="3"/>
  <c r="AB29" i="3"/>
  <c r="AD29" i="3"/>
  <c r="AH29" i="3"/>
  <c r="AJ29" i="3"/>
  <c r="AL29" i="3"/>
  <c r="J28" i="13"/>
  <c r="F28" i="13"/>
  <c r="D25" i="12"/>
  <c r="F25" i="12"/>
  <c r="H25" i="12"/>
  <c r="J25" i="12"/>
  <c r="L25" i="12"/>
  <c r="N25" i="12"/>
  <c r="P25" i="12"/>
  <c r="R25" i="12"/>
  <c r="D20" i="11"/>
  <c r="F20" i="11"/>
  <c r="H20" i="11"/>
  <c r="J20" i="11"/>
  <c r="L20" i="11"/>
  <c r="N20" i="11"/>
  <c r="P20" i="11"/>
  <c r="R20" i="11"/>
  <c r="T20" i="11"/>
  <c r="V20" i="11"/>
  <c r="D30" i="10"/>
  <c r="F30" i="10"/>
  <c r="H30" i="10"/>
  <c r="J30" i="10"/>
  <c r="L30" i="10"/>
  <c r="N30" i="10"/>
  <c r="P30" i="10"/>
  <c r="R30" i="10"/>
  <c r="D29" i="9"/>
  <c r="F29" i="9"/>
  <c r="H29" i="9"/>
  <c r="J29" i="9"/>
  <c r="L29" i="9"/>
  <c r="N29" i="9"/>
  <c r="P29" i="9"/>
  <c r="J27" i="7"/>
  <c r="N27" i="7"/>
  <c r="P27" i="7"/>
  <c r="T27" i="7"/>
  <c r="L30" i="6"/>
  <c r="N30" i="6"/>
  <c r="P30" i="6"/>
  <c r="R30" i="6"/>
  <c r="T30" i="6"/>
  <c r="J25" i="4"/>
  <c r="L25" i="4"/>
  <c r="H12" i="15"/>
  <c r="D12" i="15"/>
  <c r="U20" i="1"/>
  <c r="F12" i="15" l="1"/>
  <c r="O13" i="16"/>
  <c r="AB16" i="5"/>
  <c r="M15" i="16" s="1"/>
  <c r="O12" i="16"/>
  <c r="F14" i="14"/>
  <c r="D14" i="14"/>
  <c r="R29" i="9"/>
  <c r="L27" i="7"/>
  <c r="E13" i="16"/>
  <c r="G13" i="16" s="1"/>
  <c r="I13" i="16"/>
  <c r="K13" i="16"/>
  <c r="M12" i="16"/>
  <c r="G12" i="16"/>
  <c r="E12" i="16"/>
  <c r="K20" i="1"/>
  <c r="I20" i="1"/>
  <c r="G14" i="16" s="1"/>
  <c r="G20" i="1"/>
  <c r="E14" i="16" s="1"/>
  <c r="E20" i="1"/>
  <c r="Z16" i="5"/>
  <c r="X16" i="5"/>
  <c r="K15" i="16" s="1"/>
  <c r="V16" i="5"/>
  <c r="L16" i="5"/>
  <c r="N16" i="5"/>
  <c r="E15" i="16" s="1"/>
  <c r="P16" i="5"/>
  <c r="G15" i="16" s="1"/>
  <c r="R16" i="5"/>
  <c r="T16" i="5"/>
  <c r="I15" i="16" s="1"/>
  <c r="AD16" i="5"/>
  <c r="O15" i="16" s="1"/>
  <c r="M20" i="1"/>
  <c r="I14" i="16" s="1"/>
  <c r="O20" i="1"/>
  <c r="Q20" i="1"/>
  <c r="K14" i="16" s="1"/>
  <c r="R20" i="1"/>
  <c r="S20" i="1"/>
  <c r="W20" i="1"/>
  <c r="M14" i="16" s="1"/>
  <c r="Y20" i="1"/>
  <c r="O14" i="16" s="1"/>
  <c r="K12" i="16"/>
  <c r="I12" i="16"/>
  <c r="R27" i="7"/>
  <c r="P17" i="16"/>
  <c r="N17" i="16"/>
  <c r="L17" i="16"/>
  <c r="J17" i="16"/>
  <c r="H17" i="16"/>
  <c r="F17" i="16"/>
  <c r="D17" i="16"/>
  <c r="G17" i="16" l="1"/>
  <c r="O17" i="16"/>
  <c r="Q17" i="16" s="1"/>
  <c r="E17" i="16"/>
  <c r="M13" i="16"/>
  <c r="M17" i="16" s="1"/>
  <c r="K17" i="16"/>
  <c r="I17" i="16"/>
  <c r="Q16" i="16" l="1"/>
  <c r="Q12" i="16"/>
  <c r="AA20" i="1"/>
  <c r="Q13" i="16"/>
  <c r="Q15" i="16"/>
  <c r="Q14" i="16"/>
  <c r="AF16" i="5" l="1"/>
</calcChain>
</file>

<file path=xl/sharedStrings.xml><?xml version="1.0" encoding="utf-8"?>
<sst xmlns="http://schemas.openxmlformats.org/spreadsheetml/2006/main" count="896" uniqueCount="212">
  <si>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</si>
  <si>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</si>
  <si>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</si>
  <si>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</si>
  <si>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</si>
  <si>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</si>
  <si>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</si>
  <si>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</si>
  <si>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</si>
  <si>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</si>
  <si>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</si>
  <si>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</si>
  <si>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</si>
  <si>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</si>
  <si>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س. نفت و گاز و پتروشیمی تأمین</t>
  </si>
  <si>
    <t>سیمان فارس نو</t>
  </si>
  <si>
    <t>سیمان‌ صوفیان‌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</si>
  <si>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</si>
  <si>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</si>
  <si>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</si>
  <si>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</si>
  <si>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</si>
  <si>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</si>
  <si>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</si>
  <si>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</si>
  <si>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</si>
  <si>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</si>
  <si>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</si>
  <si>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</si>
  <si>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</si>
  <si>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</si>
  <si>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</si>
  <si>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</si>
  <si>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</si>
  <si>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</si>
  <si>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</si>
  <si>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</si>
  <si>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</si>
  <si>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</si>
  <si>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</si>
  <si>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</si>
  <si>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</si>
  <si>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</si>
  <si>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</si>
  <si>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</si>
  <si>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</si>
  <si>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</si>
  <si>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</si>
  <si>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</si>
  <si>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</si>
  <si>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</si>
  <si>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</si>
  <si>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بانک قرض الحسنه رسالت بانکداری اجتماعی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</si>
  <si>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</si>
  <si>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</si>
  <si>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</si>
  <si>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</si>
  <si>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</si>
  <si>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</si>
  <si>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</si>
  <si>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</si>
  <si>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</si>
  <si>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</si>
  <si>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</si>
  <si>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</si>
  <si>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</si>
  <si>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</si>
  <si>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</si>
  <si>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</si>
  <si>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1400/04/14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</si>
  <si>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</si>
  <si>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</si>
  <si>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</si>
  <si>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</si>
  <si>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</si>
  <si>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</si>
  <si>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</si>
  <si>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</si>
  <si>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</si>
  <si>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</si>
  <si>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</si>
  <si>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</si>
  <si>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</si>
  <si>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</si>
  <si>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</si>
  <si>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</si>
  <si>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</si>
  <si>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</si>
  <si>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</si>
  <si>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</si>
  <si>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</si>
  <si>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</si>
  <si>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</si>
  <si>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</si>
  <si>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</si>
  <si>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</si>
  <si>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</si>
  <si>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</si>
  <si>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</si>
  <si>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</si>
  <si>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</si>
  <si>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</si>
  <si>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</si>
  <si>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</si>
  <si>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</si>
  <si>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</si>
  <si>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</si>
  <si>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</si>
  <si>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1403/08/21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</si>
  <si>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</si>
  <si>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</si>
  <si>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</si>
  <si>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</si>
  <si>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</si>
  <si>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اسنادخزانه-م6بودجه00-030723</t>
  </si>
  <si>
    <t>1403/07/23</t>
  </si>
  <si>
    <t>اسنادخزانه-م7بودجه00-030912</t>
  </si>
  <si>
    <t>1403/09/12</t>
  </si>
  <si>
    <t>مرابحه عام دولت2-ش.خ سایر0212</t>
  </si>
  <si>
    <t>1398/12/25</t>
  </si>
  <si>
    <t>1402/12/25</t>
  </si>
  <si>
    <t>خیر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</si>
  <si>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</si>
  <si>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</si>
  <si>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</si>
  <si>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</si>
  <si>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</si>
  <si>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</si>
  <si>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</si>
  <si>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</si>
  <si>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</si>
  <si>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</si>
  <si>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</si>
  <si>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</si>
  <si>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</si>
  <si>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</si>
  <si>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</si>
  <si>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</si>
  <si>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</si>
  <si>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</si>
  <si>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اسنادخزانه-م8بودجه00-030919</t>
  </si>
  <si>
    <t>1400/06/16</t>
  </si>
  <si>
    <t>1403/09/19</t>
  </si>
  <si>
    <t>گواهی سپرده بلند مدت به تاریخ 1402/08/20</t>
  </si>
  <si>
    <t>1402/08/20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</si>
  <si>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</si>
  <si>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</si>
  <si>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</si>
  <si>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</si>
  <si>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</si>
  <si>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</si>
  <si>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</si>
  <si>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</si>
  <si>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</si>
  <si>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</si>
  <si>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</si>
  <si>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</si>
  <si>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</si>
  <si>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</si>
  <si>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</si>
  <si>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</si>
  <si>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</si>
  <si>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</si>
  <si>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</si>
  <si>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</si>
  <si>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114-985-1396320-1</t>
  </si>
  <si>
    <t>1399/02/30</t>
  </si>
  <si>
    <t>0201283315002</t>
  </si>
  <si>
    <t>1399/08/18</t>
  </si>
  <si>
    <t>10-8575179-1</t>
  </si>
  <si>
    <t>1400/04/21</t>
  </si>
  <si>
    <t>0205494378008</t>
  </si>
  <si>
    <t>0402666195009</t>
  </si>
  <si>
    <t>1400/09/08</t>
  </si>
  <si>
    <t>تنزیل سود بانک</t>
  </si>
  <si>
    <t>سپرده های بانکی</t>
  </si>
  <si>
    <t>قنداصفهان‌</t>
  </si>
  <si>
    <t>اسنادخزانه-م2بودجه00-031024</t>
  </si>
  <si>
    <t>1403/10/24</t>
  </si>
  <si>
    <t>اسنادخزانه-م17بودجه99-010226</t>
  </si>
  <si>
    <t>1400/01/14</t>
  </si>
  <si>
    <t>1401/02/26</t>
  </si>
  <si>
    <t>اسنادخزانه-م5بودجه00-030626</t>
  </si>
  <si>
    <t>Other</t>
  </si>
  <si>
    <t>کشت و دامداری فکا</t>
  </si>
  <si>
    <t>برای ماه منتهی به 1401/02/31</t>
  </si>
  <si>
    <t>1401/02/31</t>
  </si>
  <si>
    <t>اسنادخزانه-م17بودجه98-010512</t>
  </si>
  <si>
    <t>1398/11/07</t>
  </si>
  <si>
    <t>1401/05/12</t>
  </si>
  <si>
    <t>اسنادخزانه-م15بودجه98-010406</t>
  </si>
  <si>
    <t>1398/07/13</t>
  </si>
  <si>
    <t>1401/04/06</t>
  </si>
  <si>
    <t>اسنادخزانه-م14بودجه98-010318</t>
  </si>
  <si>
    <t>1398/08/11</t>
  </si>
  <si>
    <t>1401/03/18</t>
  </si>
  <si>
    <t>اسنادخزانه-م18بودجه99-010323</t>
  </si>
  <si>
    <t>1401/03/23</t>
  </si>
  <si>
    <t>اسناد خزانه-م10بودجه00-031115</t>
  </si>
  <si>
    <t>1400/06/07</t>
  </si>
  <si>
    <t>1403/11/15</t>
  </si>
  <si>
    <t>Unkonwn</t>
  </si>
  <si>
    <t xml:space="preserve">گواهی سپرده بانک دی به تاریخ 1403/02/11 </t>
  </si>
  <si>
    <t>1403/02/11</t>
  </si>
  <si>
    <t>0403339375002</t>
  </si>
  <si>
    <t>1401/02/11</t>
  </si>
  <si>
    <t>0403334459003</t>
  </si>
  <si>
    <t>0403393597000</t>
  </si>
  <si>
    <t>1401/02/28</t>
  </si>
  <si>
    <t>40106946997601</t>
  </si>
  <si>
    <t>1401/02/20</t>
  </si>
  <si>
    <t>1401/02/17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</si>
</sst>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2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b/>
      <sz val="36"/>
      <color rgb="FF00000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horizontal="center" vertical="center"/>
    </xf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right" vertical="center" indent="1" readingOrder="2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/>
    <xf numFmtId="3" fontId="17" fillId="0" borderId="0" xfId="0" applyNumberFormat="1" applyFont="1"/>
    <xf numFmtId="10" fontId="17" fillId="0" borderId="0" xfId="0" applyNumberFormat="1" applyFont="1" applyAlignment="1">
      <alignment horizontal="right"/>
    </xf>
    <xf numFmtId="0" fontId="17" fillId="0" borderId="0" xfId="0" applyFont="1" applyBorder="1"/>
    <xf numFmtId="3" fontId="17" fillId="0" borderId="4" xfId="0" applyNumberFormat="1" applyFont="1" applyBorder="1"/>
    <xf numFmtId="0" fontId="17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7" fillId="0" borderId="4" xfId="2" applyNumberFormat="1" applyFont="1" applyBorder="1"/>
    <xf numFmtId="0" fontId="2" fillId="0" borderId="0" xfId="0" applyFont="1" applyBorder="1"/>
    <xf numFmtId="10" fontId="4" fillId="0" borderId="0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10" fillId="0" borderId="0" xfId="1" applyNumberFormat="1" applyFont="1"/>
    <xf numFmtId="10" fontId="10" fillId="0" borderId="0" xfId="2" applyNumberFormat="1" applyFont="1" applyAlignment="1">
      <alignment horizontal="center"/>
    </xf>
    <xf numFmtId="165" fontId="10" fillId="0" borderId="4" xfId="0" applyNumberFormat="1" applyFont="1" applyBorder="1"/>
    <xf numFmtId="10" fontId="10" fillId="0" borderId="4" xfId="2" applyNumberFormat="1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165" fontId="21" fillId="0" borderId="4" xfId="1" applyNumberFormat="1" applyFont="1" applyBorder="1" applyAlignment="1">
      <alignment horizontal="center" vertical="center"/>
    </xf>
    <xf numFmtId="165" fontId="21" fillId="0" borderId="0" xfId="1" applyNumberFormat="1" applyFont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20" fillId="0" borderId="0" xfId="1" applyNumberFormat="1" applyFont="1" applyBorder="1" applyAlignment="1">
      <alignment horizontal="center" vertical="center"/>
    </xf>
    <xf numFmtId="165" fontId="20" fillId="0" borderId="0" xfId="1" applyNumberFormat="1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0" fontId="20" fillId="0" borderId="0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0</xdr:rowOff>
    </xdr:from>
    <xdr:to>
      <xdr:col>13</xdr:col>
      <xdr:colOff>209550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654CAF-23AA-418F-8B0D-B9F8EB4D4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552050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01927-ADDD-4F7B-8988-B93CBE141216}">
  <dimension ref="A1"/>
  <sheetViews>
    <sheetView rightToLeft="1" tabSelected="1" view="pageBreakPreview" topLeftCell="B4" zoomScaleNormal="100" zoomScaleSheetLayoutView="100" workbookViewId="0">
      <selection activeCell="Q15" sqref="Q15"/>
    </sheetView>
  </sheetViews>
  <sheetFormatPr defaultRowHeight="15" x14ac:dyDescent="0.25"/>
  <cols>
    <col min="13" max="13" width="15" customWidth="1"/>
  </cols>
  <sheetData/>
  <pageMargins left="0.7" right="0.7" top="0.75" bottom="0.75" header="0.3" footer="0.3"/>
  <pageSetup paperSize="9" scale="65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0"/>
  <sheetViews>
    <sheetView rightToLeft="1" topLeftCell="A7" workbookViewId="0">
      <selection activeCell="V6" sqref="V6"/>
    </sheetView>
  </sheetViews>
  <sheetFormatPr defaultRowHeight="21.75" customHeight="1" x14ac:dyDescent="0.25"/>
  <cols>
    <col min="1" max="1" width="2.7109375" style="36" customWidth="1"/>
    <col min="2" max="2" width="53.85546875" style="36" customWidth="1"/>
    <col min="3" max="3" width="1" style="36" customWidth="1"/>
    <col min="4" max="4" width="14.85546875" style="36" bestFit="1" customWidth="1"/>
    <col min="5" max="5" width="1" style="36" customWidth="1"/>
    <col min="6" max="6" width="11.7109375" style="36" customWidth="1"/>
    <col min="7" max="7" width="1" style="36" customWidth="1"/>
    <col min="8" max="8" width="6" style="36" bestFit="1" customWidth="1"/>
    <col min="9" max="9" width="1" style="36" customWidth="1"/>
    <col min="10" max="10" width="15.42578125" style="36" bestFit="1" customWidth="1"/>
    <col min="11" max="11" width="1" style="36" customWidth="1"/>
    <col min="12" max="12" width="11.28515625" style="36" bestFit="1" customWidth="1"/>
    <col min="13" max="13" width="1" style="36" customWidth="1"/>
    <col min="14" max="14" width="15.42578125" style="36" bestFit="1" customWidth="1"/>
    <col min="15" max="15" width="1" style="36" customWidth="1"/>
    <col min="16" max="16" width="16.5703125" style="36" bestFit="1" customWidth="1"/>
    <col min="17" max="17" width="1" style="36" customWidth="1"/>
    <col min="18" max="18" width="11.28515625" style="36" customWidth="1"/>
    <col min="19" max="19" width="1" style="36" customWidth="1"/>
    <col min="20" max="20" width="16.5703125" style="36" bestFit="1" customWidth="1"/>
    <col min="21" max="21" width="1" style="36" customWidth="1"/>
    <col min="22" max="22" width="9.140625" style="36" customWidth="1"/>
    <col min="23" max="16384" width="9.140625" style="36"/>
  </cols>
  <sheetData>
    <row r="2" spans="2:28" ht="27" customHeight="1" x14ac:dyDescent="0.25">
      <c r="B2" s="163" t="s">
        <v>139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</row>
    <row r="3" spans="2:28" ht="27" customHeight="1" x14ac:dyDescent="0.25">
      <c r="B3" s="163" t="s">
        <v>53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</row>
    <row r="4" spans="2:28" ht="27" customHeight="1" x14ac:dyDescent="0.25">
      <c r="B4" s="163" t="s">
        <v>185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</row>
    <row r="5" spans="2:28" s="37" customFormat="1" ht="21.75" customHeight="1" x14ac:dyDescent="0.25"/>
    <row r="6" spans="2:28" s="2" customFormat="1" ht="21.75" customHeight="1" x14ac:dyDescent="0.55000000000000004">
      <c r="B6" s="14" t="s">
        <v>131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7" customFormat="1" ht="21.75" customHeight="1" x14ac:dyDescent="0.25">
      <c r="B8" s="162" t="s">
        <v>54</v>
      </c>
      <c r="C8" s="162" t="s">
        <v>54</v>
      </c>
      <c r="D8" s="162" t="s">
        <v>54</v>
      </c>
      <c r="E8" s="162" t="s">
        <v>54</v>
      </c>
      <c r="F8" s="162" t="s">
        <v>54</v>
      </c>
      <c r="G8" s="162" t="s">
        <v>54</v>
      </c>
      <c r="H8" s="162" t="s">
        <v>54</v>
      </c>
      <c r="J8" s="162" t="s">
        <v>55</v>
      </c>
      <c r="K8" s="162" t="s">
        <v>55</v>
      </c>
      <c r="L8" s="162" t="s">
        <v>55</v>
      </c>
      <c r="M8" s="162" t="s">
        <v>55</v>
      </c>
      <c r="N8" s="162" t="s">
        <v>55</v>
      </c>
      <c r="P8" s="162" t="s">
        <v>56</v>
      </c>
      <c r="Q8" s="162" t="s">
        <v>56</v>
      </c>
      <c r="R8" s="162" t="s">
        <v>56</v>
      </c>
      <c r="S8" s="162" t="s">
        <v>56</v>
      </c>
      <c r="T8" s="162" t="s">
        <v>56</v>
      </c>
    </row>
    <row r="9" spans="2:28" s="39" customFormat="1" ht="58.5" customHeight="1" x14ac:dyDescent="0.25">
      <c r="B9" s="161" t="s">
        <v>57</v>
      </c>
      <c r="C9" s="42"/>
      <c r="D9" s="161" t="s">
        <v>58</v>
      </c>
      <c r="E9" s="42"/>
      <c r="F9" s="161" t="s">
        <v>28</v>
      </c>
      <c r="G9" s="42"/>
      <c r="H9" s="161" t="s">
        <v>29</v>
      </c>
      <c r="J9" s="161" t="s">
        <v>59</v>
      </c>
      <c r="K9" s="42"/>
      <c r="L9" s="161" t="s">
        <v>60</v>
      </c>
      <c r="M9" s="42"/>
      <c r="N9" s="161" t="s">
        <v>61</v>
      </c>
      <c r="P9" s="161" t="s">
        <v>59</v>
      </c>
      <c r="Q9" s="42"/>
      <c r="R9" s="161" t="s">
        <v>60</v>
      </c>
      <c r="S9" s="42"/>
      <c r="T9" s="161" t="s">
        <v>61</v>
      </c>
    </row>
    <row r="10" spans="2:28" s="37" customFormat="1" ht="21.75" customHeight="1" x14ac:dyDescent="0.25">
      <c r="B10" s="37" t="s">
        <v>118</v>
      </c>
      <c r="D10" s="38" t="s">
        <v>62</v>
      </c>
      <c r="F10" s="37" t="s">
        <v>120</v>
      </c>
      <c r="H10" s="38">
        <v>18</v>
      </c>
      <c r="J10" s="40">
        <v>1438502455</v>
      </c>
      <c r="K10" s="41"/>
      <c r="L10" s="40" t="s">
        <v>62</v>
      </c>
      <c r="M10" s="41"/>
      <c r="N10" s="40">
        <v>1438502455</v>
      </c>
      <c r="O10" s="41"/>
      <c r="P10" s="40">
        <v>2948920533</v>
      </c>
      <c r="Q10" s="41"/>
      <c r="R10" s="40" t="s">
        <v>62</v>
      </c>
      <c r="S10" s="41"/>
      <c r="T10" s="40">
        <v>2948920533</v>
      </c>
    </row>
    <row r="11" spans="2:28" s="37" customFormat="1" ht="21.75" customHeight="1" x14ac:dyDescent="0.25">
      <c r="B11" s="37" t="s">
        <v>126</v>
      </c>
      <c r="D11" s="38">
        <v>23</v>
      </c>
      <c r="F11" s="37" t="s">
        <v>62</v>
      </c>
      <c r="H11" s="38">
        <v>18</v>
      </c>
      <c r="J11" s="40">
        <v>419506850</v>
      </c>
      <c r="K11" s="41"/>
      <c r="L11" s="40">
        <v>132739</v>
      </c>
      <c r="M11" s="41"/>
      <c r="N11" s="40">
        <v>419374111</v>
      </c>
      <c r="O11" s="41"/>
      <c r="P11" s="40">
        <v>809287721</v>
      </c>
      <c r="Q11" s="41"/>
      <c r="R11" s="40">
        <v>1194655</v>
      </c>
      <c r="S11" s="41"/>
      <c r="T11" s="40">
        <v>808093066</v>
      </c>
    </row>
    <row r="12" spans="2:28" s="37" customFormat="1" ht="21.75" customHeight="1" x14ac:dyDescent="0.25">
      <c r="B12" s="37" t="s">
        <v>122</v>
      </c>
      <c r="D12" s="38">
        <v>8</v>
      </c>
      <c r="F12" s="37" t="s">
        <v>62</v>
      </c>
      <c r="H12" s="38">
        <v>18</v>
      </c>
      <c r="J12" s="40">
        <v>206164384</v>
      </c>
      <c r="K12" s="41"/>
      <c r="L12" s="40">
        <v>-24224</v>
      </c>
      <c r="M12" s="41"/>
      <c r="N12" s="40">
        <v>206188608</v>
      </c>
      <c r="O12" s="41"/>
      <c r="P12" s="40">
        <v>417123284</v>
      </c>
      <c r="Q12" s="41"/>
      <c r="R12" s="40">
        <v>581381</v>
      </c>
      <c r="S12" s="41"/>
      <c r="T12" s="40">
        <v>416541903</v>
      </c>
    </row>
    <row r="13" spans="2:28" s="37" customFormat="1" ht="21.75" customHeight="1" x14ac:dyDescent="0.25">
      <c r="B13" s="37" t="s">
        <v>122</v>
      </c>
      <c r="D13" s="38">
        <v>11</v>
      </c>
      <c r="F13" s="37" t="s">
        <v>62</v>
      </c>
      <c r="H13" s="38">
        <v>18</v>
      </c>
      <c r="J13" s="40">
        <v>98630120</v>
      </c>
      <c r="K13" s="41"/>
      <c r="L13" s="40">
        <v>532148</v>
      </c>
      <c r="M13" s="41"/>
      <c r="N13" s="40">
        <v>98097972</v>
      </c>
      <c r="O13" s="41"/>
      <c r="P13" s="40">
        <v>98630120</v>
      </c>
      <c r="Q13" s="41"/>
      <c r="R13" s="40">
        <v>532148</v>
      </c>
      <c r="S13" s="41"/>
      <c r="T13" s="40">
        <v>98097972</v>
      </c>
    </row>
    <row r="14" spans="2:28" s="37" customFormat="1" ht="21.75" customHeight="1" x14ac:dyDescent="0.25">
      <c r="B14" s="37" t="s">
        <v>122</v>
      </c>
      <c r="D14" s="38">
        <v>11</v>
      </c>
      <c r="F14" s="37" t="s">
        <v>62</v>
      </c>
      <c r="H14" s="38">
        <v>18</v>
      </c>
      <c r="J14" s="40">
        <v>77227380</v>
      </c>
      <c r="K14" s="41"/>
      <c r="L14" s="40">
        <v>416672</v>
      </c>
      <c r="M14" s="41"/>
      <c r="N14" s="40">
        <v>76810708</v>
      </c>
      <c r="O14" s="41"/>
      <c r="P14" s="40">
        <v>77227380</v>
      </c>
      <c r="Q14" s="41"/>
      <c r="R14" s="40">
        <v>416672</v>
      </c>
      <c r="S14" s="41"/>
      <c r="T14" s="40">
        <v>76810708</v>
      </c>
    </row>
    <row r="15" spans="2:28" s="37" customFormat="1" ht="21.75" customHeight="1" x14ac:dyDescent="0.25">
      <c r="B15" s="37" t="s">
        <v>49</v>
      </c>
      <c r="D15" s="38">
        <v>29</v>
      </c>
      <c r="F15" s="37" t="s">
        <v>62</v>
      </c>
      <c r="H15" s="38">
        <v>18</v>
      </c>
      <c r="J15" s="40">
        <v>37479452</v>
      </c>
      <c r="K15" s="41"/>
      <c r="L15" s="40">
        <v>528450</v>
      </c>
      <c r="M15" s="41"/>
      <c r="N15" s="40">
        <v>36951002</v>
      </c>
      <c r="O15" s="41"/>
      <c r="P15" s="40">
        <v>37479452</v>
      </c>
      <c r="Q15" s="41"/>
      <c r="R15" s="40">
        <v>528450</v>
      </c>
      <c r="S15" s="41"/>
      <c r="T15" s="40">
        <v>36951002</v>
      </c>
    </row>
    <row r="16" spans="2:28" s="37" customFormat="1" ht="21.75" customHeight="1" x14ac:dyDescent="0.25">
      <c r="B16" s="37" t="s">
        <v>122</v>
      </c>
      <c r="D16" s="38">
        <v>28</v>
      </c>
      <c r="F16" s="37" t="s">
        <v>62</v>
      </c>
      <c r="H16" s="38">
        <v>18</v>
      </c>
      <c r="J16" s="40">
        <v>22191780</v>
      </c>
      <c r="K16" s="41"/>
      <c r="L16" s="40">
        <v>302255</v>
      </c>
      <c r="M16" s="41"/>
      <c r="N16" s="40">
        <v>21889525</v>
      </c>
      <c r="O16" s="41"/>
      <c r="P16" s="40">
        <v>22191780</v>
      </c>
      <c r="Q16" s="41"/>
      <c r="R16" s="40">
        <v>302255</v>
      </c>
      <c r="S16" s="41"/>
      <c r="T16" s="40">
        <v>21889525</v>
      </c>
    </row>
    <row r="17" spans="2:20" s="37" customFormat="1" ht="21.75" customHeight="1" x14ac:dyDescent="0.25">
      <c r="B17" s="37" t="s">
        <v>49</v>
      </c>
      <c r="D17" s="38">
        <v>27</v>
      </c>
      <c r="F17" s="37" t="s">
        <v>62</v>
      </c>
      <c r="H17" s="38">
        <v>0</v>
      </c>
      <c r="J17" s="40">
        <v>17403747</v>
      </c>
      <c r="K17" s="41"/>
      <c r="L17" s="40">
        <v>0</v>
      </c>
      <c r="M17" s="41"/>
      <c r="N17" s="40">
        <v>17403747</v>
      </c>
      <c r="O17" s="41"/>
      <c r="P17" s="40">
        <v>18957654</v>
      </c>
      <c r="Q17" s="41"/>
      <c r="R17" s="40">
        <v>0</v>
      </c>
      <c r="S17" s="41"/>
      <c r="T17" s="40">
        <v>18957654</v>
      </c>
    </row>
    <row r="18" spans="2:20" s="37" customFormat="1" ht="21.75" customHeight="1" x14ac:dyDescent="0.25">
      <c r="B18" s="37" t="s">
        <v>154</v>
      </c>
      <c r="D18" s="38">
        <v>13</v>
      </c>
      <c r="F18" s="37" t="s">
        <v>62</v>
      </c>
      <c r="H18" s="38">
        <v>0</v>
      </c>
      <c r="J18" s="40">
        <v>870944</v>
      </c>
      <c r="K18" s="41"/>
      <c r="L18" s="40">
        <v>0</v>
      </c>
      <c r="M18" s="41"/>
      <c r="N18" s="40">
        <v>870944</v>
      </c>
      <c r="O18" s="41"/>
      <c r="P18" s="40">
        <v>1685698</v>
      </c>
      <c r="Q18" s="41"/>
      <c r="R18" s="40">
        <v>0</v>
      </c>
      <c r="S18" s="41"/>
      <c r="T18" s="40">
        <v>1685698</v>
      </c>
    </row>
    <row r="19" spans="2:20" s="37" customFormat="1" ht="21.75" customHeight="1" x14ac:dyDescent="0.25">
      <c r="B19" s="37" t="s">
        <v>127</v>
      </c>
      <c r="D19" s="38">
        <v>21</v>
      </c>
      <c r="F19" s="37" t="s">
        <v>62</v>
      </c>
      <c r="H19" s="38">
        <v>0</v>
      </c>
      <c r="J19" s="40">
        <v>67227</v>
      </c>
      <c r="K19" s="41"/>
      <c r="L19" s="40">
        <v>0</v>
      </c>
      <c r="M19" s="41"/>
      <c r="N19" s="40">
        <v>67227</v>
      </c>
      <c r="O19" s="41"/>
      <c r="P19" s="40">
        <v>427634</v>
      </c>
      <c r="Q19" s="41"/>
      <c r="R19" s="40">
        <v>0</v>
      </c>
      <c r="S19" s="41"/>
      <c r="T19" s="40">
        <v>427634</v>
      </c>
    </row>
    <row r="20" spans="2:20" s="37" customFormat="1" ht="21.75" customHeight="1" x14ac:dyDescent="0.25">
      <c r="B20" s="37" t="s">
        <v>122</v>
      </c>
      <c r="D20" s="38">
        <v>18</v>
      </c>
      <c r="F20" s="37" t="s">
        <v>62</v>
      </c>
      <c r="H20" s="38">
        <v>0</v>
      </c>
      <c r="J20" s="40">
        <v>84693</v>
      </c>
      <c r="K20" s="41"/>
      <c r="L20" s="40">
        <v>0</v>
      </c>
      <c r="M20" s="41"/>
      <c r="N20" s="40">
        <v>84693</v>
      </c>
      <c r="O20" s="41"/>
      <c r="P20" s="40">
        <v>133332</v>
      </c>
      <c r="Q20" s="41"/>
      <c r="R20" s="40">
        <v>0</v>
      </c>
      <c r="S20" s="41"/>
      <c r="T20" s="40">
        <v>133332</v>
      </c>
    </row>
    <row r="21" spans="2:20" s="37" customFormat="1" ht="21.75" customHeight="1" x14ac:dyDescent="0.25">
      <c r="B21" s="37" t="s">
        <v>126</v>
      </c>
      <c r="D21" s="38">
        <v>23</v>
      </c>
      <c r="F21" s="37" t="s">
        <v>62</v>
      </c>
      <c r="H21" s="38">
        <v>0</v>
      </c>
      <c r="J21" s="40">
        <v>50484</v>
      </c>
      <c r="K21" s="41"/>
      <c r="L21" s="40">
        <v>0</v>
      </c>
      <c r="M21" s="41"/>
      <c r="N21" s="40">
        <v>50484</v>
      </c>
      <c r="O21" s="41"/>
      <c r="P21" s="40">
        <v>53658</v>
      </c>
      <c r="Q21" s="41"/>
      <c r="R21" s="40">
        <v>0</v>
      </c>
      <c r="S21" s="41"/>
      <c r="T21" s="40">
        <v>53658</v>
      </c>
    </row>
    <row r="22" spans="2:20" s="37" customFormat="1" ht="21.75" customHeight="1" x14ac:dyDescent="0.25">
      <c r="B22" s="37" t="s">
        <v>161</v>
      </c>
      <c r="D22" s="38">
        <v>17</v>
      </c>
      <c r="F22" s="37" t="s">
        <v>62</v>
      </c>
      <c r="H22" s="38">
        <v>0</v>
      </c>
      <c r="J22" s="40">
        <v>6979</v>
      </c>
      <c r="K22" s="41"/>
      <c r="L22" s="40">
        <v>0</v>
      </c>
      <c r="M22" s="41"/>
      <c r="N22" s="40">
        <v>6979</v>
      </c>
      <c r="O22" s="41"/>
      <c r="P22" s="40">
        <v>13455</v>
      </c>
      <c r="Q22" s="41"/>
      <c r="R22" s="40">
        <v>0</v>
      </c>
      <c r="S22" s="41"/>
      <c r="T22" s="40">
        <v>13455</v>
      </c>
    </row>
    <row r="23" spans="2:20" s="37" customFormat="1" ht="21.75" customHeight="1" x14ac:dyDescent="0.25">
      <c r="B23" s="37" t="s">
        <v>49</v>
      </c>
      <c r="D23" s="38">
        <v>24</v>
      </c>
      <c r="F23" s="37" t="s">
        <v>62</v>
      </c>
      <c r="H23" s="38">
        <v>0</v>
      </c>
      <c r="J23" s="40">
        <v>7871</v>
      </c>
      <c r="K23" s="41"/>
      <c r="L23" s="40">
        <v>0</v>
      </c>
      <c r="M23" s="41"/>
      <c r="N23" s="40">
        <v>7871</v>
      </c>
      <c r="O23" s="41"/>
      <c r="P23" s="40">
        <v>12232</v>
      </c>
      <c r="Q23" s="41"/>
      <c r="R23" s="40">
        <v>0</v>
      </c>
      <c r="S23" s="41"/>
      <c r="T23" s="40">
        <v>12232</v>
      </c>
    </row>
    <row r="24" spans="2:20" s="37" customFormat="1" ht="21.75" customHeight="1" x14ac:dyDescent="0.25">
      <c r="B24" s="37" t="s">
        <v>125</v>
      </c>
      <c r="D24" s="38">
        <v>18</v>
      </c>
      <c r="F24" s="37" t="s">
        <v>62</v>
      </c>
      <c r="H24" s="38">
        <v>0</v>
      </c>
      <c r="J24" s="40">
        <v>9408</v>
      </c>
      <c r="K24" s="41"/>
      <c r="L24" s="40">
        <v>0</v>
      </c>
      <c r="M24" s="41"/>
      <c r="N24" s="40">
        <v>9408</v>
      </c>
      <c r="O24" s="41"/>
      <c r="P24" s="40">
        <v>10257</v>
      </c>
      <c r="Q24" s="41"/>
      <c r="R24" s="40">
        <v>0</v>
      </c>
      <c r="S24" s="41"/>
      <c r="T24" s="40">
        <v>10257</v>
      </c>
    </row>
    <row r="25" spans="2:20" s="37" customFormat="1" ht="21.75" customHeight="1" x14ac:dyDescent="0.25">
      <c r="B25" s="37" t="s">
        <v>150</v>
      </c>
      <c r="D25" s="38">
        <v>13</v>
      </c>
      <c r="F25" s="37" t="s">
        <v>62</v>
      </c>
      <c r="H25" s="38">
        <v>0</v>
      </c>
      <c r="J25" s="40">
        <v>980</v>
      </c>
      <c r="K25" s="41"/>
      <c r="L25" s="40">
        <v>0</v>
      </c>
      <c r="M25" s="41"/>
      <c r="N25" s="40">
        <v>980</v>
      </c>
      <c r="O25" s="41"/>
      <c r="P25" s="40">
        <v>1969</v>
      </c>
      <c r="Q25" s="41"/>
      <c r="R25" s="40">
        <v>0</v>
      </c>
      <c r="S25" s="41"/>
      <c r="T25" s="40">
        <v>1969</v>
      </c>
    </row>
    <row r="26" spans="2:20" s="37" customFormat="1" ht="21.75" customHeight="1" x14ac:dyDescent="0.25">
      <c r="D26" s="38"/>
      <c r="H26" s="38"/>
      <c r="J26" s="40"/>
      <c r="K26" s="41"/>
      <c r="L26" s="40"/>
      <c r="M26" s="41"/>
      <c r="N26" s="40"/>
      <c r="O26" s="41"/>
      <c r="P26" s="40"/>
      <c r="Q26" s="41"/>
      <c r="R26" s="40"/>
      <c r="S26" s="41"/>
      <c r="T26" s="40"/>
    </row>
    <row r="27" spans="2:20" s="37" customFormat="1" ht="21.75" customHeight="1" thickBot="1" x14ac:dyDescent="0.3">
      <c r="B27" s="164" t="s">
        <v>91</v>
      </c>
      <c r="C27" s="164"/>
      <c r="D27" s="164"/>
      <c r="E27" s="164"/>
      <c r="F27" s="164"/>
      <c r="G27" s="164"/>
      <c r="H27" s="164"/>
      <c r="J27" s="45">
        <f>SUM(J10:J25)</f>
        <v>2318204754</v>
      </c>
      <c r="L27" s="45">
        <f>SUM(L10:L21)</f>
        <v>1888040</v>
      </c>
      <c r="N27" s="45">
        <f>SUM(N10:N25)</f>
        <v>2316316714</v>
      </c>
      <c r="P27" s="45">
        <f>SUM(P10:P25)</f>
        <v>4432156159</v>
      </c>
      <c r="R27" s="45">
        <f>SUM(R10:R21)</f>
        <v>3555561</v>
      </c>
      <c r="T27" s="45">
        <f>SUM(T10:T25)</f>
        <v>4428600598</v>
      </c>
    </row>
    <row r="28" spans="2:20" ht="21.75" customHeight="1" thickTop="1" x14ac:dyDescent="0.25"/>
    <row r="30" spans="2:20" ht="21.75" customHeight="1" x14ac:dyDescent="0.25">
      <c r="J30" s="72">
        <v>9</v>
      </c>
    </row>
  </sheetData>
  <sortState xmlns:xlrd2="http://schemas.microsoft.com/office/spreadsheetml/2017/richdata2" ref="B10:T25">
    <sortCondition descending="1" ref="T10:T25"/>
  </sortState>
  <mergeCells count="17">
    <mergeCell ref="B27:H27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8:H8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22"/>
  <sheetViews>
    <sheetView rightToLeft="1" topLeftCell="A4" zoomScale="70" zoomScaleNormal="70" workbookViewId="0">
      <selection activeCell="V6" sqref="V6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59.25" x14ac:dyDescent="0.55000000000000004">
      <c r="B2" s="165" t="s">
        <v>139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</row>
    <row r="3" spans="2:28" ht="59.25" x14ac:dyDescent="0.55000000000000004">
      <c r="B3" s="165" t="s">
        <v>53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</row>
    <row r="4" spans="2:28" ht="59.25" x14ac:dyDescent="0.55000000000000004">
      <c r="B4" s="165" t="s">
        <v>185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</row>
    <row r="7" spans="2:28" s="2" customFormat="1" ht="30" x14ac:dyDescent="0.55000000000000004">
      <c r="B7" s="14" t="s">
        <v>132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35" t="s">
        <v>1</v>
      </c>
      <c r="D8" s="136" t="s">
        <v>55</v>
      </c>
      <c r="E8" s="136" t="s">
        <v>55</v>
      </c>
      <c r="F8" s="136" t="s">
        <v>55</v>
      </c>
      <c r="G8" s="136" t="s">
        <v>55</v>
      </c>
      <c r="H8" s="136" t="s">
        <v>55</v>
      </c>
      <c r="I8" s="136" t="s">
        <v>55</v>
      </c>
      <c r="J8" s="136" t="s">
        <v>55</v>
      </c>
      <c r="K8" s="136" t="s">
        <v>55</v>
      </c>
      <c r="L8" s="136" t="s">
        <v>55</v>
      </c>
      <c r="N8" s="136" t="s">
        <v>56</v>
      </c>
      <c r="O8" s="136" t="s">
        <v>56</v>
      </c>
      <c r="P8" s="136" t="s">
        <v>56</v>
      </c>
      <c r="Q8" s="136" t="s">
        <v>56</v>
      </c>
      <c r="R8" s="136" t="s">
        <v>56</v>
      </c>
      <c r="S8" s="136" t="s">
        <v>56</v>
      </c>
      <c r="T8" s="136" t="s">
        <v>56</v>
      </c>
      <c r="U8" s="136" t="s">
        <v>56</v>
      </c>
      <c r="V8" s="136" t="s">
        <v>56</v>
      </c>
    </row>
    <row r="9" spans="2:28" s="50" customFormat="1" ht="55.5" customHeight="1" x14ac:dyDescent="0.25">
      <c r="B9" s="135" t="s">
        <v>1</v>
      </c>
      <c r="D9" s="166" t="s">
        <v>76</v>
      </c>
      <c r="E9" s="51"/>
      <c r="F9" s="166" t="s">
        <v>77</v>
      </c>
      <c r="G9" s="51"/>
      <c r="H9" s="166" t="s">
        <v>78</v>
      </c>
      <c r="I9" s="51"/>
      <c r="J9" s="166" t="s">
        <v>45</v>
      </c>
      <c r="K9" s="51"/>
      <c r="L9" s="166" t="s">
        <v>79</v>
      </c>
      <c r="N9" s="166" t="s">
        <v>76</v>
      </c>
      <c r="O9" s="51"/>
      <c r="P9" s="166" t="s">
        <v>77</v>
      </c>
      <c r="Q9" s="51"/>
      <c r="R9" s="166" t="s">
        <v>78</v>
      </c>
      <c r="S9" s="51"/>
      <c r="T9" s="166" t="s">
        <v>45</v>
      </c>
      <c r="U9" s="51"/>
      <c r="V9" s="166" t="s">
        <v>79</v>
      </c>
    </row>
    <row r="10" spans="2:28" x14ac:dyDescent="0.55000000000000004">
      <c r="B10" s="4" t="s">
        <v>176</v>
      </c>
      <c r="D10" s="30">
        <v>0</v>
      </c>
      <c r="F10" s="30">
        <v>-347478490</v>
      </c>
      <c r="H10" s="30">
        <v>2740447598</v>
      </c>
      <c r="J10" s="30">
        <v>2392969108</v>
      </c>
      <c r="L10" s="56">
        <v>0.25950000000000001</v>
      </c>
      <c r="N10" s="30">
        <v>0</v>
      </c>
      <c r="P10" s="30">
        <v>2897655748</v>
      </c>
      <c r="R10" s="30">
        <v>2740447598</v>
      </c>
      <c r="T10" s="30">
        <v>5638103346</v>
      </c>
      <c r="V10" s="49">
        <v>0.25180000000000002</v>
      </c>
    </row>
    <row r="11" spans="2:28" ht="42" x14ac:dyDescent="0.55000000000000004">
      <c r="B11" s="4" t="s">
        <v>15</v>
      </c>
      <c r="D11" s="30">
        <v>1597391957</v>
      </c>
      <c r="F11" s="30">
        <v>-177909104</v>
      </c>
      <c r="H11" s="30">
        <v>0</v>
      </c>
      <c r="J11" s="30">
        <v>1419482853</v>
      </c>
      <c r="L11" s="56">
        <v>0.15390000000000001</v>
      </c>
      <c r="N11" s="30">
        <v>1597391957</v>
      </c>
      <c r="P11" s="30">
        <v>2590778598</v>
      </c>
      <c r="R11" s="30">
        <v>0</v>
      </c>
      <c r="T11" s="30">
        <v>4188170555</v>
      </c>
      <c r="V11" s="49">
        <v>0.187</v>
      </c>
    </row>
    <row r="12" spans="2:28" x14ac:dyDescent="0.55000000000000004">
      <c r="B12" s="4" t="s">
        <v>16</v>
      </c>
      <c r="D12" s="30">
        <v>375773318</v>
      </c>
      <c r="F12" s="30">
        <v>-928005321</v>
      </c>
      <c r="H12" s="30">
        <v>1063199832</v>
      </c>
      <c r="J12" s="30">
        <v>510967829</v>
      </c>
      <c r="L12" s="56">
        <v>5.5399999999999998E-2</v>
      </c>
      <c r="N12" s="30">
        <v>375773318</v>
      </c>
      <c r="P12" s="30">
        <v>367798497</v>
      </c>
      <c r="R12" s="30">
        <v>1063199832</v>
      </c>
      <c r="T12" s="30">
        <v>1806771647</v>
      </c>
      <c r="V12" s="49">
        <v>8.0699999999999994E-2</v>
      </c>
    </row>
    <row r="13" spans="2:28" x14ac:dyDescent="0.55000000000000004">
      <c r="B13" s="4" t="s">
        <v>18</v>
      </c>
      <c r="D13" s="30">
        <v>0</v>
      </c>
      <c r="F13" s="30">
        <v>363864149</v>
      </c>
      <c r="H13" s="30">
        <v>0</v>
      </c>
      <c r="J13" s="30">
        <v>363864149</v>
      </c>
      <c r="L13" s="56">
        <v>3.95E-2</v>
      </c>
      <c r="N13" s="30">
        <v>0</v>
      </c>
      <c r="P13" s="30">
        <v>1797765369</v>
      </c>
      <c r="R13" s="30">
        <v>0</v>
      </c>
      <c r="T13" s="30">
        <v>1797765369</v>
      </c>
      <c r="V13" s="49">
        <v>8.0299999999999996E-2</v>
      </c>
    </row>
    <row r="14" spans="2:28" x14ac:dyDescent="0.55000000000000004">
      <c r="B14" s="4" t="s">
        <v>14</v>
      </c>
      <c r="D14" s="30">
        <v>0</v>
      </c>
      <c r="F14" s="30">
        <v>402150880</v>
      </c>
      <c r="H14" s="30">
        <v>0</v>
      </c>
      <c r="J14" s="30">
        <v>402150880</v>
      </c>
      <c r="L14" s="56">
        <v>4.36E-2</v>
      </c>
      <c r="N14" s="30">
        <v>0</v>
      </c>
      <c r="P14" s="30">
        <v>1002412933</v>
      </c>
      <c r="R14" s="30">
        <v>736967712</v>
      </c>
      <c r="T14" s="30">
        <v>1739380645</v>
      </c>
      <c r="V14" s="49">
        <v>7.7700000000000005E-2</v>
      </c>
    </row>
    <row r="15" spans="2:28" x14ac:dyDescent="0.55000000000000004">
      <c r="B15" s="4" t="s">
        <v>184</v>
      </c>
      <c r="D15" s="30">
        <v>0</v>
      </c>
      <c r="F15" s="30">
        <v>1371000667</v>
      </c>
      <c r="H15" s="30">
        <v>0</v>
      </c>
      <c r="J15" s="30">
        <v>1371000667</v>
      </c>
      <c r="L15" s="56">
        <v>0.1487</v>
      </c>
      <c r="N15" s="30">
        <v>0</v>
      </c>
      <c r="P15" s="30">
        <v>1371000667</v>
      </c>
      <c r="R15" s="30">
        <v>0</v>
      </c>
      <c r="T15" s="30">
        <v>1371000667</v>
      </c>
      <c r="V15" s="49">
        <v>6.1199999999999997E-2</v>
      </c>
    </row>
    <row r="16" spans="2:28" x14ac:dyDescent="0.55000000000000004">
      <c r="B16" s="4" t="s">
        <v>17</v>
      </c>
      <c r="D16" s="30">
        <v>0</v>
      </c>
      <c r="F16" s="30">
        <v>-194852973</v>
      </c>
      <c r="H16" s="30">
        <v>0</v>
      </c>
      <c r="J16" s="30">
        <v>-194852973</v>
      </c>
      <c r="L16" s="56">
        <v>-2.1100000000000001E-2</v>
      </c>
      <c r="N16" s="30">
        <v>0</v>
      </c>
      <c r="P16" s="30">
        <v>968143835</v>
      </c>
      <c r="R16" s="30">
        <v>0</v>
      </c>
      <c r="T16" s="30">
        <v>968143835</v>
      </c>
      <c r="V16" s="49">
        <v>4.3200000000000002E-2</v>
      </c>
    </row>
    <row r="17" spans="2:22" x14ac:dyDescent="0.55000000000000004">
      <c r="B17" s="4" t="s">
        <v>75</v>
      </c>
      <c r="D17" s="30">
        <v>0</v>
      </c>
      <c r="F17" s="30">
        <v>0</v>
      </c>
      <c r="H17" s="30">
        <v>0</v>
      </c>
      <c r="J17" s="30">
        <v>0</v>
      </c>
      <c r="L17" s="56">
        <v>0</v>
      </c>
      <c r="N17" s="30">
        <v>0</v>
      </c>
      <c r="P17" s="30">
        <v>0</v>
      </c>
      <c r="R17" s="30">
        <v>232792809</v>
      </c>
      <c r="T17" s="30">
        <v>232792809</v>
      </c>
      <c r="V17" s="49">
        <v>1.04E-2</v>
      </c>
    </row>
    <row r="18" spans="2:22" x14ac:dyDescent="0.55000000000000004">
      <c r="B18" s="4" t="s">
        <v>13</v>
      </c>
      <c r="D18" s="30">
        <v>0</v>
      </c>
      <c r="F18" s="30">
        <v>162432</v>
      </c>
      <c r="H18" s="30">
        <v>0</v>
      </c>
      <c r="J18" s="30">
        <v>162432</v>
      </c>
      <c r="L18" s="56">
        <v>0</v>
      </c>
      <c r="N18" s="30">
        <v>0</v>
      </c>
      <c r="P18" s="30">
        <v>-26161</v>
      </c>
      <c r="R18" s="30">
        <v>-5367863</v>
      </c>
      <c r="T18" s="30">
        <v>-5394024</v>
      </c>
      <c r="V18" s="49">
        <v>-2.0000000000000001E-4</v>
      </c>
    </row>
    <row r="19" spans="2:22" x14ac:dyDescent="0.55000000000000004">
      <c r="D19" s="30"/>
      <c r="F19" s="30"/>
      <c r="H19" s="30"/>
      <c r="J19" s="30"/>
      <c r="L19" s="56"/>
      <c r="N19" s="30"/>
      <c r="P19" s="30"/>
      <c r="R19" s="30"/>
      <c r="T19" s="30"/>
      <c r="V19" s="49"/>
    </row>
    <row r="20" spans="2:22" ht="42.75" thickBot="1" x14ac:dyDescent="0.6">
      <c r="B20" s="53" t="s">
        <v>91</v>
      </c>
      <c r="D20" s="55">
        <f>SUM(D10:D18)</f>
        <v>1973165275</v>
      </c>
      <c r="F20" s="55">
        <f>SUM(F10:F18)</f>
        <v>488932240</v>
      </c>
      <c r="H20" s="55">
        <f>SUM(H10:H18)</f>
        <v>3803647430</v>
      </c>
      <c r="J20" s="55">
        <f>SUM(J10:J18)</f>
        <v>6265744945</v>
      </c>
      <c r="L20" s="57">
        <f>SUM(L10:L18)</f>
        <v>0.67949999999999988</v>
      </c>
      <c r="N20" s="55">
        <f>SUM(N10:N18)</f>
        <v>1973165275</v>
      </c>
      <c r="P20" s="55">
        <f>SUM(P10:P18)</f>
        <v>10995529486</v>
      </c>
      <c r="R20" s="55">
        <f>SUM(R10:R18)</f>
        <v>4768040088</v>
      </c>
      <c r="T20" s="55">
        <f>SUM(T10:T18)</f>
        <v>17736734849</v>
      </c>
      <c r="V20" s="114">
        <f>SUM(V10:V18)</f>
        <v>0.79210000000000014</v>
      </c>
    </row>
    <row r="21" spans="2:22" ht="21.75" thickTop="1" x14ac:dyDescent="0.55000000000000004"/>
    <row r="22" spans="2:22" ht="30" x14ac:dyDescent="0.75">
      <c r="L22" s="70">
        <v>10</v>
      </c>
    </row>
  </sheetData>
  <sortState xmlns:xlrd2="http://schemas.microsoft.com/office/spreadsheetml/2017/richdata2" ref="B10:V18">
    <sortCondition descending="1" ref="T10:T18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4"/>
  <sheetViews>
    <sheetView rightToLeft="1" zoomScale="85" zoomScaleNormal="85" workbookViewId="0">
      <selection activeCell="H16" sqref="H16"/>
    </sheetView>
  </sheetViews>
  <sheetFormatPr defaultRowHeight="21" x14ac:dyDescent="0.55000000000000004"/>
  <cols>
    <col min="1" max="1" width="4.7109375" style="2" customWidth="1"/>
    <col min="2" max="2" width="44" style="2" bestFit="1" customWidth="1"/>
    <col min="3" max="3" width="1" style="2" customWidth="1"/>
    <col min="4" max="4" width="13.42578125" style="2" bestFit="1" customWidth="1"/>
    <col min="5" max="5" width="1" style="2" customWidth="1"/>
    <col min="6" max="6" width="18.42578125" style="2" bestFit="1" customWidth="1"/>
    <col min="7" max="7" width="1" style="2" customWidth="1"/>
    <col min="8" max="8" width="11.85546875" style="2" bestFit="1" customWidth="1"/>
    <col min="9" max="9" width="1" style="2" customWidth="1"/>
    <col min="10" max="10" width="14.7109375" style="2" customWidth="1"/>
    <col min="11" max="11" width="1" style="2" customWidth="1"/>
    <col min="12" max="12" width="13.42578125" style="2" bestFit="1" customWidth="1"/>
    <col min="13" max="13" width="1" style="2" customWidth="1"/>
    <col min="14" max="14" width="15" style="2" bestFit="1" customWidth="1"/>
    <col min="15" max="15" width="1" style="2" customWidth="1"/>
    <col min="16" max="16" width="14.7109375" style="2" bestFit="1" customWidth="1"/>
    <col min="17" max="17" width="1" style="2" customWidth="1"/>
    <col min="18" max="18" width="13.42578125" style="2" bestFit="1" customWidth="1"/>
    <col min="19" max="19" width="1" style="2" customWidth="1"/>
    <col min="20" max="20" width="1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34" t="s">
        <v>139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2:28" ht="30" x14ac:dyDescent="0.55000000000000004">
      <c r="B3" s="134" t="s">
        <v>53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2:28" ht="30" x14ac:dyDescent="0.55000000000000004">
      <c r="B4" s="134" t="s">
        <v>185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</row>
    <row r="6" spans="2:28" ht="30" x14ac:dyDescent="0.55000000000000004">
      <c r="B6" s="14" t="s">
        <v>133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7" customFormat="1" ht="24" x14ac:dyDescent="0.6">
      <c r="B7" s="170" t="s">
        <v>1</v>
      </c>
      <c r="D7" s="168" t="s">
        <v>63</v>
      </c>
      <c r="E7" s="168" t="s">
        <v>63</v>
      </c>
      <c r="F7" s="168" t="s">
        <v>63</v>
      </c>
      <c r="G7" s="168" t="s">
        <v>63</v>
      </c>
      <c r="H7" s="168" t="s">
        <v>63</v>
      </c>
      <c r="J7" s="168" t="s">
        <v>55</v>
      </c>
      <c r="K7" s="168" t="s">
        <v>55</v>
      </c>
      <c r="L7" s="168" t="s">
        <v>55</v>
      </c>
      <c r="M7" s="168" t="s">
        <v>55</v>
      </c>
      <c r="N7" s="168" t="s">
        <v>55</v>
      </c>
      <c r="P7" s="168" t="s">
        <v>56</v>
      </c>
      <c r="Q7" s="168" t="s">
        <v>56</v>
      </c>
      <c r="R7" s="168" t="s">
        <v>56</v>
      </c>
      <c r="S7" s="168" t="s">
        <v>56</v>
      </c>
      <c r="T7" s="168" t="s">
        <v>56</v>
      </c>
    </row>
    <row r="8" spans="2:28" s="47" customFormat="1" ht="56.25" customHeight="1" x14ac:dyDescent="0.6">
      <c r="B8" s="170" t="s">
        <v>1</v>
      </c>
      <c r="D8" s="167" t="s">
        <v>64</v>
      </c>
      <c r="E8" s="71"/>
      <c r="F8" s="167" t="s">
        <v>65</v>
      </c>
      <c r="G8" s="71"/>
      <c r="H8" s="167" t="s">
        <v>66</v>
      </c>
      <c r="J8" s="167" t="s">
        <v>67</v>
      </c>
      <c r="K8" s="71"/>
      <c r="L8" s="167" t="s">
        <v>60</v>
      </c>
      <c r="M8" s="71"/>
      <c r="N8" s="167" t="s">
        <v>68</v>
      </c>
      <c r="P8" s="167" t="s">
        <v>67</v>
      </c>
      <c r="Q8" s="71"/>
      <c r="R8" s="167" t="s">
        <v>60</v>
      </c>
      <c r="S8" s="71"/>
      <c r="T8" s="167" t="s">
        <v>68</v>
      </c>
    </row>
    <row r="9" spans="2:28" s="47" customFormat="1" ht="56.25" customHeight="1" x14ac:dyDescent="0.6">
      <c r="B9" s="130" t="s">
        <v>16</v>
      </c>
      <c r="C9" s="131"/>
      <c r="D9" s="129" t="s">
        <v>210</v>
      </c>
      <c r="E9" s="132"/>
      <c r="F9" s="129">
        <v>200000</v>
      </c>
      <c r="G9" s="132"/>
      <c r="H9" s="129">
        <v>2180</v>
      </c>
      <c r="I9" s="131"/>
      <c r="J9" s="129">
        <v>436000000</v>
      </c>
      <c r="K9" s="133"/>
      <c r="L9" s="129">
        <v>60226682</v>
      </c>
      <c r="M9" s="133"/>
      <c r="N9" s="129">
        <v>375773318</v>
      </c>
      <c r="O9" s="131"/>
      <c r="P9" s="129">
        <v>436000000</v>
      </c>
      <c r="Q9" s="133"/>
      <c r="R9" s="129">
        <v>60226682</v>
      </c>
      <c r="S9" s="133"/>
      <c r="T9" s="129">
        <v>375773318</v>
      </c>
    </row>
    <row r="10" spans="2:28" s="47" customFormat="1" ht="56.25" customHeight="1" x14ac:dyDescent="0.6">
      <c r="B10" s="130" t="s">
        <v>15</v>
      </c>
      <c r="C10" s="131"/>
      <c r="D10" s="129" t="s">
        <v>211</v>
      </c>
      <c r="E10" s="132"/>
      <c r="F10" s="129">
        <v>366000</v>
      </c>
      <c r="G10" s="132"/>
      <c r="H10" s="129">
        <v>5055</v>
      </c>
      <c r="I10" s="131"/>
      <c r="J10" s="129">
        <v>1850130000</v>
      </c>
      <c r="K10" s="133"/>
      <c r="L10" s="129">
        <v>252738043</v>
      </c>
      <c r="M10" s="133"/>
      <c r="N10" s="129">
        <v>1597391957</v>
      </c>
      <c r="O10" s="131"/>
      <c r="P10" s="129">
        <v>1850130000</v>
      </c>
      <c r="Q10" s="133"/>
      <c r="R10" s="129">
        <v>252738043</v>
      </c>
      <c r="S10" s="133"/>
      <c r="T10" s="129">
        <v>1597391957</v>
      </c>
    </row>
    <row r="11" spans="2:28" s="47" customFormat="1" ht="56.25" customHeight="1" x14ac:dyDescent="0.6">
      <c r="B11" s="130"/>
      <c r="C11" s="131"/>
      <c r="D11" s="129"/>
      <c r="E11" s="132"/>
      <c r="F11" s="129"/>
      <c r="G11" s="132"/>
      <c r="H11" s="129"/>
      <c r="I11" s="131"/>
      <c r="J11" s="129"/>
      <c r="K11" s="133"/>
      <c r="L11" s="129"/>
      <c r="M11" s="133"/>
      <c r="N11" s="129"/>
      <c r="O11" s="131"/>
      <c r="P11" s="129"/>
      <c r="Q11" s="133"/>
      <c r="R11" s="129"/>
      <c r="S11" s="133"/>
      <c r="T11" s="129"/>
    </row>
    <row r="12" spans="2:28" ht="21.75" thickBot="1" x14ac:dyDescent="0.6">
      <c r="B12" s="169" t="s">
        <v>91</v>
      </c>
      <c r="C12" s="169"/>
      <c r="D12" s="169"/>
      <c r="E12" s="169"/>
      <c r="F12" s="169"/>
      <c r="G12" s="169"/>
      <c r="H12" s="169"/>
      <c r="J12" s="10"/>
      <c r="L12" s="10"/>
      <c r="N12" s="10"/>
      <c r="P12" s="10"/>
      <c r="R12" s="10"/>
      <c r="T12" s="10"/>
    </row>
    <row r="13" spans="2:28" ht="21.75" thickTop="1" x14ac:dyDescent="0.55000000000000004"/>
    <row r="14" spans="2:28" ht="30" x14ac:dyDescent="0.75">
      <c r="J14" s="64">
        <v>11</v>
      </c>
    </row>
  </sheetData>
  <mergeCells count="17">
    <mergeCell ref="B12:H12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D7:H7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1"/>
  <sheetViews>
    <sheetView rightToLeft="1" topLeftCell="A7" workbookViewId="0">
      <selection activeCell="V6" sqref="V6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36" t="s">
        <v>139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2:28" ht="30" x14ac:dyDescent="0.55000000000000004">
      <c r="B3" s="136" t="s">
        <v>53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</row>
    <row r="4" spans="2:28" ht="30" x14ac:dyDescent="0.55000000000000004">
      <c r="B4" s="136" t="s">
        <v>185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</row>
    <row r="5" spans="2:28" ht="61.5" customHeight="1" x14ac:dyDescent="0.55000000000000004"/>
    <row r="6" spans="2:28" s="2" customFormat="1" ht="30" x14ac:dyDescent="0.55000000000000004">
      <c r="B6" s="14" t="s">
        <v>134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35" t="s">
        <v>1</v>
      </c>
      <c r="D8" s="136" t="s">
        <v>55</v>
      </c>
      <c r="E8" s="136" t="s">
        <v>55</v>
      </c>
      <c r="F8" s="136" t="s">
        <v>55</v>
      </c>
      <c r="G8" s="136" t="s">
        <v>55</v>
      </c>
      <c r="H8" s="136" t="s">
        <v>55</v>
      </c>
      <c r="I8" s="136" t="s">
        <v>55</v>
      </c>
      <c r="J8" s="136" t="s">
        <v>55</v>
      </c>
      <c r="L8" s="136" t="s">
        <v>56</v>
      </c>
      <c r="M8" s="136" t="s">
        <v>56</v>
      </c>
      <c r="N8" s="136" t="s">
        <v>56</v>
      </c>
      <c r="O8" s="136" t="s">
        <v>56</v>
      </c>
      <c r="P8" s="136" t="s">
        <v>56</v>
      </c>
      <c r="Q8" s="136" t="s">
        <v>56</v>
      </c>
      <c r="R8" s="136" t="s">
        <v>56</v>
      </c>
    </row>
    <row r="9" spans="2:28" ht="57" customHeight="1" x14ac:dyDescent="0.65">
      <c r="B9" s="135" t="s">
        <v>1</v>
      </c>
      <c r="D9" s="139" t="s">
        <v>5</v>
      </c>
      <c r="E9" s="60"/>
      <c r="F9" s="139" t="s">
        <v>71</v>
      </c>
      <c r="G9" s="60"/>
      <c r="H9" s="139" t="s">
        <v>72</v>
      </c>
      <c r="I9" s="60"/>
      <c r="J9" s="139" t="s">
        <v>73</v>
      </c>
      <c r="K9" s="46"/>
      <c r="L9" s="139" t="s">
        <v>5</v>
      </c>
      <c r="M9" s="60"/>
      <c r="N9" s="139" t="s">
        <v>71</v>
      </c>
      <c r="O9" s="60"/>
      <c r="P9" s="139" t="s">
        <v>72</v>
      </c>
      <c r="Q9" s="60"/>
      <c r="R9" s="139" t="s">
        <v>73</v>
      </c>
    </row>
    <row r="10" spans="2:28" ht="21.75" customHeight="1" x14ac:dyDescent="0.55000000000000004">
      <c r="B10" s="52" t="s">
        <v>176</v>
      </c>
      <c r="D10" s="115">
        <v>100000</v>
      </c>
      <c r="E10" s="6"/>
      <c r="F10" s="115">
        <v>9704910150</v>
      </c>
      <c r="G10" s="6"/>
      <c r="H10" s="115">
        <v>10052388640</v>
      </c>
      <c r="I10" s="6"/>
      <c r="J10" s="115">
        <v>-347478490</v>
      </c>
      <c r="K10" s="6"/>
      <c r="L10" s="115">
        <v>100000</v>
      </c>
      <c r="M10" s="6"/>
      <c r="N10" s="115">
        <v>9704910150</v>
      </c>
      <c r="O10" s="6"/>
      <c r="P10" s="115">
        <v>6807254402</v>
      </c>
      <c r="Q10" s="6"/>
      <c r="R10" s="115">
        <v>2897655748</v>
      </c>
    </row>
    <row r="11" spans="2:28" ht="21.75" customHeight="1" x14ac:dyDescent="0.55000000000000004">
      <c r="B11" s="4" t="s">
        <v>15</v>
      </c>
      <c r="D11" s="116">
        <v>366000</v>
      </c>
      <c r="E11" s="6"/>
      <c r="F11" s="116">
        <v>12428533590</v>
      </c>
      <c r="G11" s="6"/>
      <c r="H11" s="116">
        <v>12606442695</v>
      </c>
      <c r="I11" s="6"/>
      <c r="J11" s="116">
        <v>-177909104</v>
      </c>
      <c r="K11" s="6"/>
      <c r="L11" s="116">
        <v>366000</v>
      </c>
      <c r="M11" s="6"/>
      <c r="N11" s="116">
        <v>12428533590</v>
      </c>
      <c r="O11" s="6"/>
      <c r="P11" s="116">
        <v>9837754992</v>
      </c>
      <c r="Q11" s="6"/>
      <c r="R11" s="116">
        <v>2590778598</v>
      </c>
    </row>
    <row r="12" spans="2:28" ht="21.75" customHeight="1" x14ac:dyDescent="0.55000000000000004">
      <c r="B12" s="4" t="s">
        <v>18</v>
      </c>
      <c r="D12" s="116">
        <v>235700</v>
      </c>
      <c r="E12" s="6"/>
      <c r="F12" s="116">
        <v>8510391179</v>
      </c>
      <c r="G12" s="6"/>
      <c r="H12" s="116">
        <v>8146527030</v>
      </c>
      <c r="I12" s="6"/>
      <c r="J12" s="116">
        <v>363864149</v>
      </c>
      <c r="K12" s="6"/>
      <c r="L12" s="116">
        <v>235700</v>
      </c>
      <c r="M12" s="6"/>
      <c r="N12" s="116">
        <v>8510391179</v>
      </c>
      <c r="O12" s="6"/>
      <c r="P12" s="116">
        <v>6712625810</v>
      </c>
      <c r="Q12" s="6"/>
      <c r="R12" s="116">
        <v>1797765369</v>
      </c>
    </row>
    <row r="13" spans="2:28" ht="21.75" customHeight="1" x14ac:dyDescent="0.55000000000000004">
      <c r="B13" s="43" t="s">
        <v>184</v>
      </c>
      <c r="D13" s="117">
        <v>1083000</v>
      </c>
      <c r="E13" s="6"/>
      <c r="F13" s="117">
        <v>11562213051</v>
      </c>
      <c r="G13" s="6"/>
      <c r="H13" s="117">
        <v>10191212384</v>
      </c>
      <c r="I13" s="6"/>
      <c r="J13" s="117">
        <v>1371000667</v>
      </c>
      <c r="K13" s="6"/>
      <c r="L13" s="117">
        <v>1083000</v>
      </c>
      <c r="M13" s="6"/>
      <c r="N13" s="117">
        <v>11562213051</v>
      </c>
      <c r="O13" s="6"/>
      <c r="P13" s="117">
        <v>10191212384</v>
      </c>
      <c r="Q13" s="6"/>
      <c r="R13" s="117">
        <v>1371000667</v>
      </c>
    </row>
    <row r="14" spans="2:28" ht="21.75" customHeight="1" x14ac:dyDescent="0.55000000000000004">
      <c r="B14" s="4" t="s">
        <v>14</v>
      </c>
      <c r="D14" s="116">
        <v>248500</v>
      </c>
      <c r="E14" s="6"/>
      <c r="F14" s="116">
        <v>4238393610</v>
      </c>
      <c r="G14" s="6"/>
      <c r="H14" s="116">
        <v>3836242730</v>
      </c>
      <c r="I14" s="6"/>
      <c r="J14" s="116">
        <v>402150880</v>
      </c>
      <c r="K14" s="6"/>
      <c r="L14" s="116">
        <v>248500</v>
      </c>
      <c r="M14" s="6"/>
      <c r="N14" s="116">
        <v>4238393610</v>
      </c>
      <c r="O14" s="6"/>
      <c r="P14" s="116">
        <v>3235980677</v>
      </c>
      <c r="Q14" s="6"/>
      <c r="R14" s="116">
        <v>1002412933</v>
      </c>
    </row>
    <row r="15" spans="2:28" ht="21.75" customHeight="1" x14ac:dyDescent="0.55000000000000004">
      <c r="B15" s="4" t="s">
        <v>17</v>
      </c>
      <c r="D15" s="116">
        <v>1026279</v>
      </c>
      <c r="E15" s="6"/>
      <c r="F15" s="116">
        <v>12128832516</v>
      </c>
      <c r="G15" s="6"/>
      <c r="H15" s="116">
        <v>12323685490</v>
      </c>
      <c r="I15" s="6"/>
      <c r="J15" s="116">
        <v>-194852973</v>
      </c>
      <c r="K15" s="6"/>
      <c r="L15" s="116">
        <v>1026279</v>
      </c>
      <c r="M15" s="6"/>
      <c r="N15" s="116">
        <v>12128832516</v>
      </c>
      <c r="O15" s="6"/>
      <c r="P15" s="116">
        <v>11160688681</v>
      </c>
      <c r="Q15" s="6"/>
      <c r="R15" s="116">
        <v>968143835</v>
      </c>
    </row>
    <row r="16" spans="2:28" ht="21.75" customHeight="1" x14ac:dyDescent="0.55000000000000004">
      <c r="B16" s="4" t="s">
        <v>16</v>
      </c>
      <c r="D16" s="116">
        <v>200000</v>
      </c>
      <c r="E16" s="6"/>
      <c r="F16" s="116">
        <v>3562675200</v>
      </c>
      <c r="G16" s="6"/>
      <c r="H16" s="116">
        <v>4490680521</v>
      </c>
      <c r="I16" s="6"/>
      <c r="J16" s="116">
        <v>-928005321</v>
      </c>
      <c r="K16" s="6"/>
      <c r="L16" s="116">
        <v>200000</v>
      </c>
      <c r="M16" s="6"/>
      <c r="N16" s="116">
        <v>3562675200</v>
      </c>
      <c r="O16" s="6"/>
      <c r="P16" s="116">
        <v>3194876703</v>
      </c>
      <c r="Q16" s="6"/>
      <c r="R16" s="116">
        <v>367798497</v>
      </c>
    </row>
    <row r="17" spans="2:18" ht="21.75" customHeight="1" x14ac:dyDescent="0.55000000000000004">
      <c r="B17" s="4" t="s">
        <v>111</v>
      </c>
      <c r="D17" s="116">
        <v>34087</v>
      </c>
      <c r="E17" s="6"/>
      <c r="F17" s="116">
        <v>21071057330</v>
      </c>
      <c r="G17" s="6"/>
      <c r="H17" s="116">
        <v>21181667625</v>
      </c>
      <c r="I17" s="6"/>
      <c r="J17" s="116">
        <v>-110610294</v>
      </c>
      <c r="K17" s="6"/>
      <c r="L17" s="116">
        <v>34087</v>
      </c>
      <c r="M17" s="6"/>
      <c r="N17" s="116">
        <v>21071057330</v>
      </c>
      <c r="O17" s="6"/>
      <c r="P17" s="116">
        <v>20724917686</v>
      </c>
      <c r="Q17" s="6"/>
      <c r="R17" s="116">
        <v>346139644</v>
      </c>
    </row>
    <row r="18" spans="2:18" ht="21.75" customHeight="1" x14ac:dyDescent="0.55000000000000004">
      <c r="B18" s="4" t="s">
        <v>193</v>
      </c>
      <c r="D18" s="116">
        <v>26500</v>
      </c>
      <c r="E18" s="6"/>
      <c r="F18" s="116">
        <v>26206399229</v>
      </c>
      <c r="G18" s="6"/>
      <c r="H18" s="116">
        <v>26135566211</v>
      </c>
      <c r="I18" s="6"/>
      <c r="J18" s="116">
        <v>70833018</v>
      </c>
      <c r="K18" s="6"/>
      <c r="L18" s="116">
        <v>26500</v>
      </c>
      <c r="M18" s="6"/>
      <c r="N18" s="116">
        <v>26206399229</v>
      </c>
      <c r="O18" s="6"/>
      <c r="P18" s="116">
        <v>26135566211</v>
      </c>
      <c r="Q18" s="6"/>
      <c r="R18" s="116">
        <v>70833018</v>
      </c>
    </row>
    <row r="19" spans="2:18" ht="21.75" customHeight="1" x14ac:dyDescent="0.55000000000000004">
      <c r="B19" s="4" t="s">
        <v>140</v>
      </c>
      <c r="D19" s="116">
        <v>9650</v>
      </c>
      <c r="E19" s="6"/>
      <c r="F19" s="116">
        <v>5566571488</v>
      </c>
      <c r="G19" s="6"/>
      <c r="H19" s="116">
        <v>5623150960</v>
      </c>
      <c r="I19" s="6"/>
      <c r="J19" s="116">
        <v>-56579471</v>
      </c>
      <c r="K19" s="6"/>
      <c r="L19" s="116">
        <v>9650</v>
      </c>
      <c r="M19" s="6"/>
      <c r="N19" s="116">
        <v>5566571488</v>
      </c>
      <c r="O19" s="6"/>
      <c r="P19" s="116">
        <v>5510459389</v>
      </c>
      <c r="Q19" s="6"/>
      <c r="R19" s="116">
        <v>56112099</v>
      </c>
    </row>
    <row r="20" spans="2:18" ht="21.75" customHeight="1" x14ac:dyDescent="0.55000000000000004">
      <c r="B20" s="4" t="s">
        <v>107</v>
      </c>
      <c r="D20" s="116">
        <v>14707</v>
      </c>
      <c r="E20" s="6"/>
      <c r="F20" s="116">
        <v>8622875505</v>
      </c>
      <c r="G20" s="6"/>
      <c r="H20" s="116">
        <v>8692332438</v>
      </c>
      <c r="I20" s="6"/>
      <c r="J20" s="116">
        <v>-69456932</v>
      </c>
      <c r="K20" s="6"/>
      <c r="L20" s="116">
        <v>14707</v>
      </c>
      <c r="M20" s="6"/>
      <c r="N20" s="116">
        <v>8622875505</v>
      </c>
      <c r="O20" s="6"/>
      <c r="P20" s="116">
        <v>8567025307</v>
      </c>
      <c r="Q20" s="6"/>
      <c r="R20" s="116">
        <v>55850198</v>
      </c>
    </row>
    <row r="21" spans="2:18" ht="21.75" customHeight="1" x14ac:dyDescent="0.55000000000000004">
      <c r="B21" s="4" t="s">
        <v>109</v>
      </c>
      <c r="D21" s="116">
        <v>4991</v>
      </c>
      <c r="E21" s="6"/>
      <c r="F21" s="116">
        <v>3153605548</v>
      </c>
      <c r="G21" s="6"/>
      <c r="H21" s="116">
        <v>3150496718</v>
      </c>
      <c r="I21" s="6"/>
      <c r="J21" s="116">
        <v>3108830</v>
      </c>
      <c r="K21" s="6"/>
      <c r="L21" s="116">
        <v>4991</v>
      </c>
      <c r="M21" s="6"/>
      <c r="N21" s="116">
        <v>3153605548</v>
      </c>
      <c r="O21" s="6"/>
      <c r="P21" s="116">
        <v>3104864797</v>
      </c>
      <c r="Q21" s="6"/>
      <c r="R21" s="116">
        <v>48740751</v>
      </c>
    </row>
    <row r="22" spans="2:18" ht="21.75" customHeight="1" x14ac:dyDescent="0.55000000000000004">
      <c r="B22" s="4" t="s">
        <v>116</v>
      </c>
      <c r="D22" s="116">
        <v>6161</v>
      </c>
      <c r="E22" s="6"/>
      <c r="F22" s="116">
        <v>3568441429</v>
      </c>
      <c r="G22" s="6"/>
      <c r="H22" s="116">
        <v>3635193304</v>
      </c>
      <c r="I22" s="6"/>
      <c r="J22" s="116">
        <v>-66751874</v>
      </c>
      <c r="K22" s="6"/>
      <c r="L22" s="116">
        <v>6161</v>
      </c>
      <c r="M22" s="6"/>
      <c r="N22" s="116">
        <v>3568441429</v>
      </c>
      <c r="O22" s="6"/>
      <c r="P22" s="116">
        <v>3561829094</v>
      </c>
      <c r="Q22" s="6"/>
      <c r="R22" s="116">
        <v>6612335</v>
      </c>
    </row>
    <row r="23" spans="2:18" ht="21.75" customHeight="1" x14ac:dyDescent="0.55000000000000004">
      <c r="B23" s="4" t="s">
        <v>196</v>
      </c>
      <c r="D23" s="116">
        <v>700</v>
      </c>
      <c r="E23" s="6"/>
      <c r="F23" s="116">
        <v>690739780</v>
      </c>
      <c r="G23" s="6"/>
      <c r="H23" s="116">
        <v>689379926</v>
      </c>
      <c r="I23" s="6"/>
      <c r="J23" s="116">
        <v>1359854</v>
      </c>
      <c r="K23" s="6"/>
      <c r="L23" s="116">
        <v>700</v>
      </c>
      <c r="M23" s="6"/>
      <c r="N23" s="116">
        <v>690739780</v>
      </c>
      <c r="O23" s="6"/>
      <c r="P23" s="116">
        <v>689379926</v>
      </c>
      <c r="Q23" s="6"/>
      <c r="R23" s="116">
        <v>1359854</v>
      </c>
    </row>
    <row r="24" spans="2:18" ht="21.75" customHeight="1" x14ac:dyDescent="0.55000000000000004">
      <c r="B24" s="4" t="s">
        <v>13</v>
      </c>
      <c r="D24" s="116">
        <v>612</v>
      </c>
      <c r="E24" s="6"/>
      <c r="F24" s="116">
        <v>7261976</v>
      </c>
      <c r="G24" s="6"/>
      <c r="H24" s="116">
        <v>7099544</v>
      </c>
      <c r="I24" s="6"/>
      <c r="J24" s="116">
        <v>162432</v>
      </c>
      <c r="K24" s="6"/>
      <c r="L24" s="116">
        <v>612</v>
      </c>
      <c r="M24" s="6"/>
      <c r="N24" s="116">
        <v>7261976</v>
      </c>
      <c r="O24" s="6"/>
      <c r="P24" s="116">
        <v>7288138</v>
      </c>
      <c r="Q24" s="6"/>
      <c r="R24" s="116">
        <v>-26161</v>
      </c>
    </row>
    <row r="25" spans="2:18" ht="21.75" customHeight="1" x14ac:dyDescent="0.55000000000000004">
      <c r="B25" s="43" t="s">
        <v>114</v>
      </c>
      <c r="D25" s="117">
        <v>25310</v>
      </c>
      <c r="E25" s="6"/>
      <c r="F25" s="117">
        <v>15107331299</v>
      </c>
      <c r="G25" s="6"/>
      <c r="H25" s="117">
        <v>15344548886</v>
      </c>
      <c r="I25" s="6"/>
      <c r="J25" s="117">
        <v>-237217586</v>
      </c>
      <c r="K25" s="6"/>
      <c r="L25" s="117">
        <v>25310</v>
      </c>
      <c r="M25" s="6"/>
      <c r="N25" s="117">
        <v>15107331299</v>
      </c>
      <c r="O25" s="6"/>
      <c r="P25" s="117">
        <v>15118634582</v>
      </c>
      <c r="Q25" s="6"/>
      <c r="R25" s="117">
        <v>-11303282</v>
      </c>
    </row>
    <row r="26" spans="2:18" ht="21.75" customHeight="1" x14ac:dyDescent="0.55000000000000004">
      <c r="B26" s="43" t="s">
        <v>177</v>
      </c>
      <c r="D26" s="117">
        <v>5000</v>
      </c>
      <c r="E26" s="6"/>
      <c r="F26" s="117">
        <v>2826155470</v>
      </c>
      <c r="G26" s="6"/>
      <c r="H26" s="117">
        <v>2849479178</v>
      </c>
      <c r="I26" s="6"/>
      <c r="J26" s="117">
        <v>-23323707</v>
      </c>
      <c r="K26" s="6"/>
      <c r="L26" s="117">
        <v>5000</v>
      </c>
      <c r="M26" s="6"/>
      <c r="N26" s="117">
        <v>2826155470</v>
      </c>
      <c r="O26" s="6"/>
      <c r="P26" s="117">
        <v>2839792158</v>
      </c>
      <c r="Q26" s="6"/>
      <c r="R26" s="117">
        <v>-13636687</v>
      </c>
    </row>
    <row r="27" spans="2:18" ht="21.75" customHeight="1" x14ac:dyDescent="0.55000000000000004">
      <c r="B27" s="4" t="s">
        <v>118</v>
      </c>
      <c r="D27" s="116">
        <v>0</v>
      </c>
      <c r="E27" s="6"/>
      <c r="F27" s="116">
        <v>0</v>
      </c>
      <c r="G27" s="6"/>
      <c r="H27" s="116">
        <v>0</v>
      </c>
      <c r="I27" s="6"/>
      <c r="J27" s="116">
        <v>0</v>
      </c>
      <c r="K27" s="6"/>
      <c r="L27" s="116">
        <v>98100</v>
      </c>
      <c r="M27" s="6"/>
      <c r="N27" s="116">
        <v>93178108406</v>
      </c>
      <c r="O27" s="6"/>
      <c r="P27" s="116">
        <v>95041670574</v>
      </c>
      <c r="Q27" s="6"/>
      <c r="R27" s="116">
        <v>-1863562167</v>
      </c>
    </row>
    <row r="28" spans="2:18" ht="21.75" customHeight="1" x14ac:dyDescent="0.55000000000000004">
      <c r="B28" s="43"/>
      <c r="D28" s="117"/>
      <c r="E28" s="6"/>
      <c r="F28" s="117"/>
      <c r="G28" s="6"/>
      <c r="H28" s="117"/>
      <c r="I28" s="6"/>
      <c r="J28" s="117"/>
      <c r="K28" s="6"/>
      <c r="L28" s="117"/>
      <c r="M28" s="6"/>
      <c r="N28" s="117"/>
      <c r="O28" s="6"/>
      <c r="P28" s="117"/>
      <c r="Q28" s="6"/>
      <c r="R28" s="117"/>
    </row>
    <row r="29" spans="2:18" ht="21.75" thickBot="1" x14ac:dyDescent="0.6">
      <c r="B29" s="54" t="s">
        <v>91</v>
      </c>
      <c r="D29" s="118">
        <f>SUM(D10:D27)</f>
        <v>3387197</v>
      </c>
      <c r="E29" s="6"/>
      <c r="F29" s="118">
        <f>SUM(F10:F27)</f>
        <v>148956388350</v>
      </c>
      <c r="G29" s="6"/>
      <c r="H29" s="118">
        <f>SUM(H10:H27)</f>
        <v>148956094280</v>
      </c>
      <c r="I29" s="6"/>
      <c r="J29" s="118">
        <f>SUM(J10:J27)</f>
        <v>294078</v>
      </c>
      <c r="K29" s="6"/>
      <c r="L29" s="118">
        <f>SUM(L10:L27)</f>
        <v>3485297</v>
      </c>
      <c r="M29" s="6"/>
      <c r="N29" s="118">
        <f>SUM(N10:N27)</f>
        <v>242134496756</v>
      </c>
      <c r="O29" s="6"/>
      <c r="P29" s="118">
        <f>SUM(P10:P27)</f>
        <v>232441821511</v>
      </c>
      <c r="Q29" s="6"/>
      <c r="R29" s="118">
        <f>SUM(R10:R27)</f>
        <v>9692675249</v>
      </c>
    </row>
    <row r="30" spans="2:18" ht="21.75" thickTop="1" x14ac:dyDescent="0.55000000000000004"/>
    <row r="31" spans="2:18" ht="30" x14ac:dyDescent="0.75">
      <c r="J31" s="70">
        <v>12</v>
      </c>
    </row>
  </sheetData>
  <sortState xmlns:xlrd2="http://schemas.microsoft.com/office/spreadsheetml/2017/richdata2" ref="B10:R27">
    <sortCondition descending="1" ref="R10:R27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32"/>
  <sheetViews>
    <sheetView rightToLeft="1" topLeftCell="A7" zoomScaleNormal="100" workbookViewId="0">
      <selection activeCell="V6" sqref="V6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34" t="s">
        <v>139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</row>
    <row r="3" spans="2:28" ht="30" x14ac:dyDescent="0.55000000000000004">
      <c r="B3" s="134" t="s">
        <v>53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</row>
    <row r="4" spans="2:28" ht="30" x14ac:dyDescent="0.55000000000000004">
      <c r="B4" s="134" t="s">
        <v>185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</row>
    <row r="6" spans="2:28" ht="30" x14ac:dyDescent="0.55000000000000004">
      <c r="B6" s="14" t="s">
        <v>135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59" t="s">
        <v>1</v>
      </c>
      <c r="D8" s="134" t="s">
        <v>55</v>
      </c>
      <c r="E8" s="134" t="s">
        <v>55</v>
      </c>
      <c r="F8" s="134" t="s">
        <v>55</v>
      </c>
      <c r="G8" s="134" t="s">
        <v>55</v>
      </c>
      <c r="H8" s="134" t="s">
        <v>55</v>
      </c>
      <c r="I8" s="134" t="s">
        <v>55</v>
      </c>
      <c r="J8" s="134" t="s">
        <v>55</v>
      </c>
      <c r="L8" s="134" t="s">
        <v>56</v>
      </c>
      <c r="M8" s="134" t="s">
        <v>56</v>
      </c>
      <c r="N8" s="134" t="s">
        <v>56</v>
      </c>
      <c r="O8" s="134" t="s">
        <v>56</v>
      </c>
      <c r="P8" s="134" t="s">
        <v>56</v>
      </c>
      <c r="Q8" s="134" t="s">
        <v>56</v>
      </c>
      <c r="R8" s="134" t="s">
        <v>56</v>
      </c>
    </row>
    <row r="9" spans="2:28" s="4" customFormat="1" ht="63" customHeight="1" x14ac:dyDescent="0.55000000000000004">
      <c r="B9" s="159" t="s">
        <v>1</v>
      </c>
      <c r="D9" s="137" t="s">
        <v>5</v>
      </c>
      <c r="E9" s="52"/>
      <c r="F9" s="137" t="s">
        <v>71</v>
      </c>
      <c r="G9" s="52"/>
      <c r="H9" s="137" t="s">
        <v>72</v>
      </c>
      <c r="I9" s="52"/>
      <c r="J9" s="137" t="s">
        <v>74</v>
      </c>
      <c r="L9" s="137" t="s">
        <v>5</v>
      </c>
      <c r="M9" s="52"/>
      <c r="N9" s="137" t="s">
        <v>71</v>
      </c>
      <c r="O9" s="52"/>
      <c r="P9" s="137" t="s">
        <v>72</v>
      </c>
      <c r="Q9" s="52"/>
      <c r="R9" s="137" t="s">
        <v>74</v>
      </c>
    </row>
    <row r="10" spans="2:28" x14ac:dyDescent="0.55000000000000004">
      <c r="B10" s="48" t="s">
        <v>176</v>
      </c>
      <c r="D10" s="9">
        <v>68973</v>
      </c>
      <c r="F10" s="9">
        <v>7435615173</v>
      </c>
      <c r="H10" s="9">
        <v>4695167575</v>
      </c>
      <c r="J10" s="9">
        <v>2740447598</v>
      </c>
      <c r="L10" s="9">
        <v>68973</v>
      </c>
      <c r="N10" s="9">
        <v>7435615173</v>
      </c>
      <c r="P10" s="9">
        <v>4695167575</v>
      </c>
      <c r="R10" s="9">
        <v>2740447598</v>
      </c>
    </row>
    <row r="11" spans="2:28" x14ac:dyDescent="0.55000000000000004">
      <c r="B11" s="61" t="s">
        <v>16</v>
      </c>
      <c r="D11" s="62">
        <v>259000</v>
      </c>
      <c r="F11" s="62">
        <v>5200565155</v>
      </c>
      <c r="H11" s="62">
        <v>4137365323</v>
      </c>
      <c r="J11" s="62">
        <v>1063199832</v>
      </c>
      <c r="L11" s="62">
        <v>259000</v>
      </c>
      <c r="N11" s="62">
        <v>5200565155</v>
      </c>
      <c r="P11" s="62">
        <v>4137365323</v>
      </c>
      <c r="R11" s="62">
        <v>1063199832</v>
      </c>
    </row>
    <row r="12" spans="2:28" x14ac:dyDescent="0.55000000000000004">
      <c r="B12" s="2" t="s">
        <v>14</v>
      </c>
      <c r="D12" s="3">
        <v>0</v>
      </c>
      <c r="F12" s="3">
        <v>0</v>
      </c>
      <c r="H12" s="3">
        <v>0</v>
      </c>
      <c r="J12" s="3">
        <v>0</v>
      </c>
      <c r="L12" s="3">
        <v>310000</v>
      </c>
      <c r="N12" s="3">
        <v>4773804752</v>
      </c>
      <c r="P12" s="3">
        <v>4036837040</v>
      </c>
      <c r="R12" s="3">
        <v>736967712</v>
      </c>
    </row>
    <row r="13" spans="2:28" x14ac:dyDescent="0.55000000000000004">
      <c r="B13" s="2" t="s">
        <v>114</v>
      </c>
      <c r="D13" s="3">
        <v>33755</v>
      </c>
      <c r="F13" s="3">
        <v>20325127458</v>
      </c>
      <c r="H13" s="3">
        <v>20101246808</v>
      </c>
      <c r="J13" s="3">
        <v>223880650</v>
      </c>
      <c r="L13" s="3">
        <v>45667</v>
      </c>
      <c r="N13" s="3">
        <v>27419189352</v>
      </c>
      <c r="P13" s="3">
        <v>27110814428</v>
      </c>
      <c r="R13" s="3">
        <v>308374924</v>
      </c>
    </row>
    <row r="14" spans="2:28" x14ac:dyDescent="0.55000000000000004">
      <c r="B14" s="2" t="s">
        <v>179</v>
      </c>
      <c r="D14" s="3">
        <v>30204</v>
      </c>
      <c r="F14" s="3">
        <v>30203994182</v>
      </c>
      <c r="H14" s="3">
        <v>29965633036</v>
      </c>
      <c r="J14" s="3">
        <v>238361146</v>
      </c>
      <c r="L14" s="3">
        <v>30204</v>
      </c>
      <c r="N14" s="3">
        <v>30203994182</v>
      </c>
      <c r="P14" s="3">
        <v>29965633036</v>
      </c>
      <c r="R14" s="3">
        <v>238361146</v>
      </c>
    </row>
    <row r="15" spans="2:28" x14ac:dyDescent="0.55000000000000004">
      <c r="B15" s="2" t="s">
        <v>75</v>
      </c>
      <c r="D15" s="3">
        <v>0</v>
      </c>
      <c r="F15" s="3">
        <v>0</v>
      </c>
      <c r="H15" s="3">
        <v>0</v>
      </c>
      <c r="J15" s="3">
        <v>0</v>
      </c>
      <c r="L15" s="3">
        <v>43000</v>
      </c>
      <c r="N15" s="3">
        <v>1621977684</v>
      </c>
      <c r="P15" s="3">
        <v>1389184875</v>
      </c>
      <c r="R15" s="3">
        <v>232792809</v>
      </c>
    </row>
    <row r="16" spans="2:28" x14ac:dyDescent="0.55000000000000004">
      <c r="B16" s="2" t="s">
        <v>111</v>
      </c>
      <c r="D16" s="3">
        <v>4162</v>
      </c>
      <c r="F16" s="3">
        <v>2607002579</v>
      </c>
      <c r="H16" s="3">
        <v>2528868088</v>
      </c>
      <c r="J16" s="3">
        <v>78134491</v>
      </c>
      <c r="L16" s="3">
        <v>4162</v>
      </c>
      <c r="N16" s="3">
        <v>2607002579</v>
      </c>
      <c r="P16" s="3">
        <v>2528868088</v>
      </c>
      <c r="R16" s="3">
        <v>78134491</v>
      </c>
    </row>
    <row r="17" spans="2:18" x14ac:dyDescent="0.55000000000000004">
      <c r="B17" s="2" t="s">
        <v>177</v>
      </c>
      <c r="D17" s="3">
        <v>1000</v>
      </c>
      <c r="F17" s="3">
        <v>573995946</v>
      </c>
      <c r="H17" s="3">
        <v>566509546</v>
      </c>
      <c r="J17" s="3">
        <v>7486400</v>
      </c>
      <c r="L17" s="3">
        <v>15713</v>
      </c>
      <c r="N17" s="3">
        <v>8929809757</v>
      </c>
      <c r="P17" s="3">
        <v>8867784993</v>
      </c>
      <c r="R17" s="3">
        <v>62024764</v>
      </c>
    </row>
    <row r="18" spans="2:18" x14ac:dyDescent="0.55000000000000004">
      <c r="B18" s="2" t="s">
        <v>116</v>
      </c>
      <c r="D18" s="3">
        <v>10000</v>
      </c>
      <c r="F18" s="3">
        <v>5835942045</v>
      </c>
      <c r="H18" s="3">
        <v>5781251574</v>
      </c>
      <c r="J18" s="3">
        <v>54690471</v>
      </c>
      <c r="L18" s="3">
        <v>10000</v>
      </c>
      <c r="N18" s="3">
        <v>5835942045</v>
      </c>
      <c r="P18" s="3">
        <v>5781251574</v>
      </c>
      <c r="R18" s="3">
        <v>54690471</v>
      </c>
    </row>
    <row r="19" spans="2:18" x14ac:dyDescent="0.55000000000000004">
      <c r="B19" s="2" t="s">
        <v>107</v>
      </c>
      <c r="D19" s="3">
        <v>2000</v>
      </c>
      <c r="F19" s="3">
        <v>1188674520</v>
      </c>
      <c r="H19" s="3">
        <v>1160829765</v>
      </c>
      <c r="J19" s="3">
        <v>27844755</v>
      </c>
      <c r="L19" s="3">
        <v>5000</v>
      </c>
      <c r="N19" s="3">
        <v>2950285172</v>
      </c>
      <c r="P19" s="3">
        <v>2899154889</v>
      </c>
      <c r="R19" s="3">
        <v>51130283</v>
      </c>
    </row>
    <row r="20" spans="2:18" x14ac:dyDescent="0.55000000000000004">
      <c r="B20" s="2" t="s">
        <v>140</v>
      </c>
      <c r="D20" s="3">
        <v>3000</v>
      </c>
      <c r="F20" s="3">
        <v>1745897005</v>
      </c>
      <c r="H20" s="3">
        <v>1713096183</v>
      </c>
      <c r="J20" s="3">
        <v>32800822</v>
      </c>
      <c r="L20" s="3">
        <v>3000</v>
      </c>
      <c r="N20" s="3">
        <v>1745897005</v>
      </c>
      <c r="P20" s="3">
        <v>1713096183</v>
      </c>
      <c r="R20" s="3">
        <v>32800822</v>
      </c>
    </row>
    <row r="21" spans="2:18" x14ac:dyDescent="0.55000000000000004">
      <c r="B21" s="2" t="s">
        <v>182</v>
      </c>
      <c r="D21" s="3">
        <v>3000</v>
      </c>
      <c r="F21" s="3">
        <v>1832667770</v>
      </c>
      <c r="H21" s="3">
        <v>1831192439</v>
      </c>
      <c r="J21" s="3">
        <v>1475331</v>
      </c>
      <c r="L21" s="3">
        <v>13000</v>
      </c>
      <c r="N21" s="3">
        <v>7905549623</v>
      </c>
      <c r="P21" s="3">
        <v>7875606621</v>
      </c>
      <c r="R21" s="3">
        <v>29943002</v>
      </c>
    </row>
    <row r="22" spans="2:18" x14ac:dyDescent="0.55000000000000004">
      <c r="B22" s="61" t="s">
        <v>109</v>
      </c>
      <c r="D22" s="62">
        <v>0</v>
      </c>
      <c r="F22" s="62">
        <v>0</v>
      </c>
      <c r="H22" s="62">
        <v>0</v>
      </c>
      <c r="J22" s="62">
        <v>0</v>
      </c>
      <c r="L22" s="62">
        <v>950</v>
      </c>
      <c r="N22" s="62">
        <v>601146024</v>
      </c>
      <c r="P22" s="62">
        <v>590988090</v>
      </c>
      <c r="R22" s="62">
        <v>10157934</v>
      </c>
    </row>
    <row r="23" spans="2:18" x14ac:dyDescent="0.55000000000000004">
      <c r="B23" s="2" t="s">
        <v>187</v>
      </c>
      <c r="D23" s="3">
        <v>3000</v>
      </c>
      <c r="F23" s="3">
        <v>2880677783</v>
      </c>
      <c r="H23" s="3">
        <v>2872570558</v>
      </c>
      <c r="J23" s="3">
        <v>8107225</v>
      </c>
      <c r="L23" s="3">
        <v>3000</v>
      </c>
      <c r="N23" s="3">
        <v>2880677783</v>
      </c>
      <c r="P23" s="3">
        <v>2872570558</v>
      </c>
      <c r="R23" s="3">
        <v>8107225</v>
      </c>
    </row>
    <row r="24" spans="2:18" x14ac:dyDescent="0.55000000000000004">
      <c r="B24" s="2" t="s">
        <v>190</v>
      </c>
      <c r="D24" s="3">
        <v>200</v>
      </c>
      <c r="F24" s="3">
        <v>195505563</v>
      </c>
      <c r="H24" s="3">
        <v>195390406</v>
      </c>
      <c r="J24" s="3">
        <v>115157</v>
      </c>
      <c r="L24" s="3">
        <v>200</v>
      </c>
      <c r="N24" s="3">
        <v>195505563</v>
      </c>
      <c r="P24" s="3">
        <v>195390406</v>
      </c>
      <c r="R24" s="3">
        <v>115157</v>
      </c>
    </row>
    <row r="25" spans="2:18" x14ac:dyDescent="0.55000000000000004">
      <c r="B25" s="2" t="s">
        <v>196</v>
      </c>
      <c r="D25" s="3">
        <v>100</v>
      </c>
      <c r="F25" s="3">
        <v>98302181</v>
      </c>
      <c r="H25" s="3">
        <v>98328816</v>
      </c>
      <c r="J25" s="3">
        <v>-26635</v>
      </c>
      <c r="L25" s="3">
        <v>100</v>
      </c>
      <c r="N25" s="3">
        <v>98302181</v>
      </c>
      <c r="P25" s="3">
        <v>98328816</v>
      </c>
      <c r="R25" s="3">
        <v>-26635</v>
      </c>
    </row>
    <row r="26" spans="2:18" x14ac:dyDescent="0.55000000000000004">
      <c r="B26" s="2" t="s">
        <v>198</v>
      </c>
      <c r="D26" s="3">
        <v>5000</v>
      </c>
      <c r="F26" s="3">
        <v>2819988786</v>
      </c>
      <c r="H26" s="3">
        <v>2821011214</v>
      </c>
      <c r="J26" s="3">
        <v>-1022428</v>
      </c>
      <c r="L26" s="3">
        <v>5000</v>
      </c>
      <c r="N26" s="3">
        <v>2819988786</v>
      </c>
      <c r="P26" s="3">
        <v>2821011214</v>
      </c>
      <c r="R26" s="3">
        <v>-1022428</v>
      </c>
    </row>
    <row r="27" spans="2:18" x14ac:dyDescent="0.55000000000000004">
      <c r="B27" s="2" t="s">
        <v>13</v>
      </c>
      <c r="D27" s="3">
        <v>0</v>
      </c>
      <c r="F27" s="3">
        <v>0</v>
      </c>
      <c r="H27" s="3">
        <v>0</v>
      </c>
      <c r="J27" s="3">
        <v>0</v>
      </c>
      <c r="L27" s="3">
        <v>20000</v>
      </c>
      <c r="N27" s="3">
        <v>232806515</v>
      </c>
      <c r="P27" s="3">
        <v>238174378</v>
      </c>
      <c r="R27" s="3">
        <v>-5367863</v>
      </c>
    </row>
    <row r="28" spans="2:18" x14ac:dyDescent="0.55000000000000004">
      <c r="B28" s="2" t="s">
        <v>118</v>
      </c>
      <c r="D28" s="3">
        <v>0</v>
      </c>
      <c r="F28" s="3">
        <v>0</v>
      </c>
      <c r="H28" s="3">
        <v>0</v>
      </c>
      <c r="J28" s="3">
        <v>0</v>
      </c>
      <c r="L28" s="3">
        <v>9900</v>
      </c>
      <c r="N28" s="3">
        <v>9457285557</v>
      </c>
      <c r="P28" s="3">
        <v>9591361251</v>
      </c>
      <c r="R28" s="3">
        <v>-134075694</v>
      </c>
    </row>
    <row r="29" spans="2:18" x14ac:dyDescent="0.55000000000000004">
      <c r="D29" s="3"/>
      <c r="F29" s="3"/>
      <c r="H29" s="3"/>
      <c r="J29" s="3"/>
      <c r="L29" s="3"/>
      <c r="N29" s="3"/>
      <c r="P29" s="3"/>
      <c r="R29" s="3"/>
    </row>
    <row r="30" spans="2:18" ht="21.75" thickBot="1" x14ac:dyDescent="0.6">
      <c r="B30" s="33" t="s">
        <v>91</v>
      </c>
      <c r="D30" s="10">
        <f>SUM(D10:D28)</f>
        <v>423394</v>
      </c>
      <c r="F30" s="10">
        <f>SUM(F10:F28)</f>
        <v>82943956146</v>
      </c>
      <c r="H30" s="10">
        <f>SUM(H10:H28)</f>
        <v>78468461331</v>
      </c>
      <c r="J30" s="10">
        <f>SUM(J10:J28)</f>
        <v>4475494815</v>
      </c>
      <c r="L30" s="10">
        <f>SUM(L10:L28)</f>
        <v>846869</v>
      </c>
      <c r="N30" s="10">
        <f>SUM(N10:N28)</f>
        <v>122915344888</v>
      </c>
      <c r="P30" s="10">
        <f>SUM(P10:P28)</f>
        <v>117408589338</v>
      </c>
      <c r="R30" s="10">
        <f>SUM(R10:R28)</f>
        <v>5506755550</v>
      </c>
    </row>
    <row r="31" spans="2:18" ht="21.75" thickTop="1" x14ac:dyDescent="0.55000000000000004"/>
    <row r="32" spans="2:18" ht="26.25" x14ac:dyDescent="0.65">
      <c r="J32" s="28">
        <v>13</v>
      </c>
    </row>
  </sheetData>
  <sortState xmlns:xlrd2="http://schemas.microsoft.com/office/spreadsheetml/2017/richdata2" ref="B10:R28">
    <sortCondition descending="1" ref="R10:R28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27"/>
  <sheetViews>
    <sheetView rightToLeft="1" topLeftCell="A7" workbookViewId="0">
      <selection activeCell="V6" sqref="V6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4" t="s">
        <v>139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7"/>
      <c r="R2" s="17"/>
      <c r="S2" s="17"/>
      <c r="T2" s="17"/>
      <c r="U2" s="17"/>
    </row>
    <row r="3" spans="2:28" ht="30" x14ac:dyDescent="0.6">
      <c r="B3" s="134" t="s">
        <v>53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7"/>
      <c r="R3" s="17"/>
    </row>
    <row r="4" spans="2:28" ht="30" x14ac:dyDescent="0.6">
      <c r="B4" s="134" t="s">
        <v>185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7"/>
      <c r="R4" s="17"/>
    </row>
    <row r="6" spans="2:28" s="2" customFormat="1" ht="30" x14ac:dyDescent="0.55000000000000004">
      <c r="B6" s="14" t="s">
        <v>136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35" t="s">
        <v>57</v>
      </c>
      <c r="D7" s="136" t="s">
        <v>55</v>
      </c>
      <c r="E7" s="136" t="s">
        <v>55</v>
      </c>
      <c r="F7" s="136" t="s">
        <v>55</v>
      </c>
      <c r="G7" s="136" t="s">
        <v>55</v>
      </c>
      <c r="H7" s="136" t="s">
        <v>55</v>
      </c>
      <c r="I7" s="136" t="s">
        <v>55</v>
      </c>
      <c r="J7" s="136" t="s">
        <v>55</v>
      </c>
      <c r="L7" s="136" t="s">
        <v>56</v>
      </c>
      <c r="M7" s="136" t="s">
        <v>56</v>
      </c>
      <c r="N7" s="136" t="s">
        <v>56</v>
      </c>
      <c r="O7" s="136" t="s">
        <v>56</v>
      </c>
      <c r="P7" s="136" t="s">
        <v>56</v>
      </c>
      <c r="Q7" s="136" t="s">
        <v>56</v>
      </c>
      <c r="R7" s="136" t="s">
        <v>56</v>
      </c>
    </row>
    <row r="8" spans="2:28" s="58" customFormat="1" ht="48" customHeight="1" x14ac:dyDescent="0.75">
      <c r="B8" s="135" t="s">
        <v>57</v>
      </c>
      <c r="D8" s="171" t="s">
        <v>80</v>
      </c>
      <c r="E8" s="59"/>
      <c r="F8" s="171" t="s">
        <v>77</v>
      </c>
      <c r="G8" s="59"/>
      <c r="H8" s="171" t="s">
        <v>78</v>
      </c>
      <c r="I8" s="59"/>
      <c r="J8" s="171" t="s">
        <v>81</v>
      </c>
      <c r="L8" s="171" t="s">
        <v>80</v>
      </c>
      <c r="M8" s="59"/>
      <c r="N8" s="171" t="s">
        <v>77</v>
      </c>
      <c r="O8" s="59"/>
      <c r="P8" s="171" t="s">
        <v>78</v>
      </c>
      <c r="Q8" s="59"/>
      <c r="R8" s="171" t="s">
        <v>81</v>
      </c>
    </row>
    <row r="9" spans="2:28" ht="21.75" x14ac:dyDescent="0.6">
      <c r="B9" s="52" t="s">
        <v>118</v>
      </c>
      <c r="C9" s="4"/>
      <c r="D9" s="115">
        <v>1438502455</v>
      </c>
      <c r="E9" s="6"/>
      <c r="F9" s="115">
        <v>0</v>
      </c>
      <c r="G9" s="6"/>
      <c r="H9" s="115">
        <v>0</v>
      </c>
      <c r="I9" s="6"/>
      <c r="J9" s="115">
        <v>1438502455</v>
      </c>
      <c r="K9" s="6"/>
      <c r="L9" s="115">
        <v>2948920533</v>
      </c>
      <c r="M9" s="6"/>
      <c r="N9" s="115">
        <v>-1863562167</v>
      </c>
      <c r="O9" s="6"/>
      <c r="P9" s="115">
        <v>-134075694</v>
      </c>
      <c r="Q9" s="4"/>
      <c r="R9" s="115">
        <v>951282672</v>
      </c>
    </row>
    <row r="10" spans="2:28" ht="21.75" x14ac:dyDescent="0.6">
      <c r="B10" s="4" t="s">
        <v>111</v>
      </c>
      <c r="C10" s="4"/>
      <c r="D10" s="116">
        <v>0</v>
      </c>
      <c r="E10" s="6"/>
      <c r="F10" s="116">
        <v>-110610294</v>
      </c>
      <c r="G10" s="6"/>
      <c r="H10" s="116">
        <v>78134491</v>
      </c>
      <c r="I10" s="6"/>
      <c r="J10" s="116">
        <v>-32475803</v>
      </c>
      <c r="K10" s="6"/>
      <c r="L10" s="117">
        <v>0</v>
      </c>
      <c r="M10" s="6"/>
      <c r="N10" s="116">
        <v>346139644</v>
      </c>
      <c r="O10" s="6"/>
      <c r="P10" s="116">
        <v>78134491</v>
      </c>
      <c r="Q10" s="4"/>
      <c r="R10" s="116">
        <v>424274135</v>
      </c>
    </row>
    <row r="11" spans="2:28" ht="21.75" x14ac:dyDescent="0.6">
      <c r="B11" s="4" t="s">
        <v>114</v>
      </c>
      <c r="C11" s="4"/>
      <c r="D11" s="116">
        <v>0</v>
      </c>
      <c r="E11" s="6"/>
      <c r="F11" s="116">
        <v>-237217586</v>
      </c>
      <c r="G11" s="6"/>
      <c r="H11" s="116">
        <v>223880650</v>
      </c>
      <c r="I11" s="6"/>
      <c r="J11" s="116">
        <v>-13336936</v>
      </c>
      <c r="K11" s="6"/>
      <c r="L11" s="117">
        <v>0</v>
      </c>
      <c r="M11" s="6"/>
      <c r="N11" s="116">
        <v>-11303282</v>
      </c>
      <c r="O11" s="6"/>
      <c r="P11" s="116">
        <v>308374924</v>
      </c>
      <c r="Q11" s="4"/>
      <c r="R11" s="116">
        <v>297071642</v>
      </c>
    </row>
    <row r="12" spans="2:28" ht="21.75" x14ac:dyDescent="0.6">
      <c r="B12" s="43" t="s">
        <v>179</v>
      </c>
      <c r="C12" s="4"/>
      <c r="D12" s="117">
        <v>0</v>
      </c>
      <c r="E12" s="6"/>
      <c r="F12" s="117">
        <v>0</v>
      </c>
      <c r="G12" s="6"/>
      <c r="H12" s="117">
        <v>238361146</v>
      </c>
      <c r="I12" s="6"/>
      <c r="J12" s="117">
        <v>238361146</v>
      </c>
      <c r="K12" s="6"/>
      <c r="L12" s="117">
        <v>0</v>
      </c>
      <c r="M12" s="6"/>
      <c r="N12" s="117">
        <v>0</v>
      </c>
      <c r="O12" s="6"/>
      <c r="P12" s="117">
        <v>238361146</v>
      </c>
      <c r="Q12" s="4"/>
      <c r="R12" s="117">
        <v>238361146</v>
      </c>
    </row>
    <row r="13" spans="2:28" ht="21.75" x14ac:dyDescent="0.6">
      <c r="B13" s="4" t="s">
        <v>107</v>
      </c>
      <c r="C13" s="4"/>
      <c r="D13" s="116">
        <v>0</v>
      </c>
      <c r="E13" s="6"/>
      <c r="F13" s="116">
        <v>-69456932</v>
      </c>
      <c r="G13" s="6"/>
      <c r="H13" s="116">
        <v>27844755</v>
      </c>
      <c r="I13" s="6"/>
      <c r="J13" s="116">
        <v>-41612177</v>
      </c>
      <c r="K13" s="6"/>
      <c r="L13" s="117">
        <v>0</v>
      </c>
      <c r="M13" s="6"/>
      <c r="N13" s="116">
        <v>55850198</v>
      </c>
      <c r="O13" s="6"/>
      <c r="P13" s="116">
        <v>51130283</v>
      </c>
      <c r="Q13" s="4"/>
      <c r="R13" s="116">
        <v>106980481</v>
      </c>
    </row>
    <row r="14" spans="2:28" ht="21.75" x14ac:dyDescent="0.6">
      <c r="B14" s="43" t="s">
        <v>140</v>
      </c>
      <c r="C14" s="4"/>
      <c r="D14" s="117">
        <v>0</v>
      </c>
      <c r="E14" s="6"/>
      <c r="F14" s="117">
        <v>-56579471</v>
      </c>
      <c r="G14" s="6"/>
      <c r="H14" s="117">
        <v>32800822</v>
      </c>
      <c r="I14" s="6"/>
      <c r="J14" s="117">
        <v>-23778649</v>
      </c>
      <c r="K14" s="6"/>
      <c r="L14" s="117">
        <v>0</v>
      </c>
      <c r="M14" s="6"/>
      <c r="N14" s="117">
        <v>56112099</v>
      </c>
      <c r="O14" s="6"/>
      <c r="P14" s="117">
        <v>32800822</v>
      </c>
      <c r="Q14" s="4"/>
      <c r="R14" s="117">
        <v>88912921</v>
      </c>
    </row>
    <row r="15" spans="2:28" ht="21.75" x14ac:dyDescent="0.6">
      <c r="B15" s="43" t="s">
        <v>193</v>
      </c>
      <c r="C15" s="4"/>
      <c r="D15" s="117">
        <v>0</v>
      </c>
      <c r="E15" s="6"/>
      <c r="F15" s="117">
        <v>70833018</v>
      </c>
      <c r="G15" s="6"/>
      <c r="H15" s="117">
        <v>0</v>
      </c>
      <c r="I15" s="6"/>
      <c r="J15" s="117">
        <v>70833018</v>
      </c>
      <c r="K15" s="6"/>
      <c r="L15" s="117">
        <v>0</v>
      </c>
      <c r="M15" s="6"/>
      <c r="N15" s="117">
        <v>70833018</v>
      </c>
      <c r="O15" s="6"/>
      <c r="P15" s="117">
        <v>0</v>
      </c>
      <c r="Q15" s="4"/>
      <c r="R15" s="117">
        <v>70833018</v>
      </c>
    </row>
    <row r="16" spans="2:28" ht="21.75" x14ac:dyDescent="0.6">
      <c r="B16" s="43" t="s">
        <v>116</v>
      </c>
      <c r="C16" s="4"/>
      <c r="D16" s="117">
        <v>0</v>
      </c>
      <c r="E16" s="6"/>
      <c r="F16" s="117">
        <v>-66751874</v>
      </c>
      <c r="G16" s="6"/>
      <c r="H16" s="117">
        <v>54690471</v>
      </c>
      <c r="I16" s="6"/>
      <c r="J16" s="117">
        <v>-12061403</v>
      </c>
      <c r="K16" s="6"/>
      <c r="L16" s="117">
        <v>0</v>
      </c>
      <c r="M16" s="6"/>
      <c r="N16" s="117">
        <v>6612335</v>
      </c>
      <c r="O16" s="6"/>
      <c r="P16" s="117">
        <v>54690471</v>
      </c>
      <c r="Q16" s="4"/>
      <c r="R16" s="117">
        <v>61302806</v>
      </c>
    </row>
    <row r="17" spans="2:18" ht="21.75" x14ac:dyDescent="0.6">
      <c r="B17" s="43" t="s">
        <v>109</v>
      </c>
      <c r="C17" s="4"/>
      <c r="D17" s="117">
        <v>0</v>
      </c>
      <c r="E17" s="6"/>
      <c r="F17" s="117">
        <v>3108830</v>
      </c>
      <c r="G17" s="6"/>
      <c r="H17" s="117">
        <v>0</v>
      </c>
      <c r="I17" s="6"/>
      <c r="J17" s="117">
        <v>3108830</v>
      </c>
      <c r="K17" s="6"/>
      <c r="L17" s="117">
        <v>0</v>
      </c>
      <c r="M17" s="6"/>
      <c r="N17" s="117">
        <v>48740751</v>
      </c>
      <c r="O17" s="6"/>
      <c r="P17" s="117">
        <v>10157934</v>
      </c>
      <c r="Q17" s="4"/>
      <c r="R17" s="117">
        <v>58898685</v>
      </c>
    </row>
    <row r="18" spans="2:18" ht="21.75" x14ac:dyDescent="0.6">
      <c r="B18" s="43" t="s">
        <v>177</v>
      </c>
      <c r="C18" s="4"/>
      <c r="D18" s="117">
        <v>0</v>
      </c>
      <c r="E18" s="6"/>
      <c r="F18" s="117">
        <v>-23323707</v>
      </c>
      <c r="G18" s="6"/>
      <c r="H18" s="117">
        <v>7486400</v>
      </c>
      <c r="I18" s="6"/>
      <c r="J18" s="117">
        <v>-15837307</v>
      </c>
      <c r="K18" s="6"/>
      <c r="L18" s="117">
        <v>0</v>
      </c>
      <c r="M18" s="6"/>
      <c r="N18" s="117">
        <v>-13636687</v>
      </c>
      <c r="O18" s="6"/>
      <c r="P18" s="117">
        <v>62024764</v>
      </c>
      <c r="Q18" s="4"/>
      <c r="R18" s="117">
        <v>48388077</v>
      </c>
    </row>
    <row r="19" spans="2:18" ht="23.25" customHeight="1" x14ac:dyDescent="0.6">
      <c r="B19" s="4" t="s">
        <v>182</v>
      </c>
      <c r="C19" s="4"/>
      <c r="D19" s="116">
        <v>0</v>
      </c>
      <c r="E19" s="6"/>
      <c r="F19" s="116">
        <v>0</v>
      </c>
      <c r="G19" s="6"/>
      <c r="H19" s="116">
        <v>1475331</v>
      </c>
      <c r="I19" s="6"/>
      <c r="J19" s="116">
        <v>1475331</v>
      </c>
      <c r="K19" s="6"/>
      <c r="L19" s="117">
        <v>0</v>
      </c>
      <c r="M19" s="6"/>
      <c r="N19" s="116">
        <v>0</v>
      </c>
      <c r="O19" s="6"/>
      <c r="P19" s="116">
        <v>29943002</v>
      </c>
      <c r="Q19" s="4"/>
      <c r="R19" s="116">
        <v>29943002</v>
      </c>
    </row>
    <row r="20" spans="2:18" ht="23.25" customHeight="1" x14ac:dyDescent="0.6">
      <c r="B20" s="4" t="s">
        <v>187</v>
      </c>
      <c r="C20" s="4"/>
      <c r="D20" s="116">
        <v>0</v>
      </c>
      <c r="E20" s="6"/>
      <c r="F20" s="116">
        <v>0</v>
      </c>
      <c r="G20" s="6"/>
      <c r="H20" s="116">
        <v>8107225</v>
      </c>
      <c r="I20" s="6"/>
      <c r="J20" s="116">
        <v>8107225</v>
      </c>
      <c r="K20" s="6"/>
      <c r="L20" s="117">
        <v>0</v>
      </c>
      <c r="M20" s="6"/>
      <c r="N20" s="116">
        <v>0</v>
      </c>
      <c r="O20" s="6"/>
      <c r="P20" s="116">
        <v>8107225</v>
      </c>
      <c r="Q20" s="4"/>
      <c r="R20" s="116">
        <v>8107225</v>
      </c>
    </row>
    <row r="21" spans="2:18" ht="23.25" customHeight="1" x14ac:dyDescent="0.6">
      <c r="B21" s="4" t="s">
        <v>196</v>
      </c>
      <c r="C21" s="4"/>
      <c r="D21" s="116">
        <v>0</v>
      </c>
      <c r="E21" s="6"/>
      <c r="F21" s="116">
        <v>1359854</v>
      </c>
      <c r="G21" s="6"/>
      <c r="H21" s="116">
        <v>-26635</v>
      </c>
      <c r="I21" s="6"/>
      <c r="J21" s="116">
        <v>1333219</v>
      </c>
      <c r="K21" s="6"/>
      <c r="L21" s="117">
        <v>0</v>
      </c>
      <c r="M21" s="6"/>
      <c r="N21" s="116">
        <v>1359854</v>
      </c>
      <c r="O21" s="6"/>
      <c r="P21" s="116">
        <v>-26635</v>
      </c>
      <c r="Q21" s="4"/>
      <c r="R21" s="116">
        <v>1333219</v>
      </c>
    </row>
    <row r="22" spans="2:18" ht="21.75" x14ac:dyDescent="0.6">
      <c r="B22" s="43" t="s">
        <v>190</v>
      </c>
      <c r="C22" s="4"/>
      <c r="D22" s="117">
        <v>0</v>
      </c>
      <c r="E22" s="6"/>
      <c r="F22" s="117">
        <v>0</v>
      </c>
      <c r="G22" s="6"/>
      <c r="H22" s="117">
        <v>115157</v>
      </c>
      <c r="I22" s="6"/>
      <c r="J22" s="117">
        <v>115157</v>
      </c>
      <c r="K22" s="6"/>
      <c r="L22" s="117">
        <v>0</v>
      </c>
      <c r="M22" s="6"/>
      <c r="N22" s="117">
        <v>0</v>
      </c>
      <c r="O22" s="6"/>
      <c r="P22" s="117">
        <v>115157</v>
      </c>
      <c r="Q22" s="4"/>
      <c r="R22" s="117">
        <v>115157</v>
      </c>
    </row>
    <row r="23" spans="2:18" ht="21.75" x14ac:dyDescent="0.6">
      <c r="B23" s="43" t="s">
        <v>198</v>
      </c>
      <c r="C23" s="4"/>
      <c r="D23" s="117">
        <v>0</v>
      </c>
      <c r="E23" s="6"/>
      <c r="F23" s="117">
        <v>0</v>
      </c>
      <c r="G23" s="6"/>
      <c r="H23" s="117">
        <v>-1022428</v>
      </c>
      <c r="I23" s="6"/>
      <c r="J23" s="117">
        <v>-1022428</v>
      </c>
      <c r="K23" s="6"/>
      <c r="L23" s="117">
        <v>0</v>
      </c>
      <c r="M23" s="6"/>
      <c r="N23" s="117">
        <v>0</v>
      </c>
      <c r="O23" s="6"/>
      <c r="P23" s="117">
        <v>-1022428</v>
      </c>
      <c r="Q23" s="4"/>
      <c r="R23" s="117">
        <v>-1022428</v>
      </c>
    </row>
    <row r="24" spans="2:18" ht="21.75" x14ac:dyDescent="0.6">
      <c r="B24" s="4"/>
      <c r="C24" s="4"/>
      <c r="D24" s="116"/>
      <c r="E24" s="6"/>
      <c r="F24" s="116"/>
      <c r="G24" s="6"/>
      <c r="H24" s="116"/>
      <c r="I24" s="6"/>
      <c r="J24" s="116"/>
      <c r="K24" s="6"/>
      <c r="L24" s="117"/>
      <c r="M24" s="6"/>
      <c r="N24" s="116"/>
      <c r="O24" s="6"/>
      <c r="P24" s="116"/>
      <c r="Q24" s="4"/>
      <c r="R24" s="116"/>
    </row>
    <row r="25" spans="2:18" ht="24.75" thickBot="1" x14ac:dyDescent="0.65">
      <c r="B25" s="27" t="s">
        <v>91</v>
      </c>
      <c r="D25" s="119">
        <f>SUM(D9:D23)</f>
        <v>1438502455</v>
      </c>
      <c r="E25" s="120"/>
      <c r="F25" s="119">
        <f>SUM(F9:F23)</f>
        <v>-488638162</v>
      </c>
      <c r="G25" s="120"/>
      <c r="H25" s="119">
        <f>SUM(H9:H23)</f>
        <v>671847385</v>
      </c>
      <c r="I25" s="120"/>
      <c r="J25" s="119">
        <f>SUM(J9:J23)</f>
        <v>1621711678</v>
      </c>
      <c r="K25" s="120"/>
      <c r="L25" s="119">
        <f>SUM(L9:L23)</f>
        <v>2948920533</v>
      </c>
      <c r="M25" s="120"/>
      <c r="N25" s="119">
        <f>SUM(N9:N23)</f>
        <v>-1302854237</v>
      </c>
      <c r="O25" s="120"/>
      <c r="P25" s="119">
        <f>SUM(P9:P23)</f>
        <v>738715462</v>
      </c>
      <c r="Q25" s="2"/>
      <c r="R25" s="119">
        <f>SUM(R9:R23)</f>
        <v>2384781758</v>
      </c>
    </row>
    <row r="26" spans="2:18" ht="21.75" thickTop="1" x14ac:dyDescent="0.6"/>
    <row r="27" spans="2:18" ht="30" x14ac:dyDescent="0.75">
      <c r="J27" s="64">
        <v>14</v>
      </c>
    </row>
  </sheetData>
  <sortState xmlns:xlrd2="http://schemas.microsoft.com/office/spreadsheetml/2017/richdata2" ref="B9:R23">
    <sortCondition descending="1" ref="R9:R23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75" bottom="0.7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0"/>
  <sheetViews>
    <sheetView rightToLeft="1" topLeftCell="A10" workbookViewId="0">
      <selection activeCell="V6" sqref="V6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34" t="s">
        <v>139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2:28" ht="31.5" customHeight="1" x14ac:dyDescent="0.55000000000000004">
      <c r="B3" s="134" t="s">
        <v>53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2:28" ht="31.5" customHeight="1" x14ac:dyDescent="0.55000000000000004">
      <c r="B4" s="134" t="s">
        <v>185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2:28" ht="73.5" customHeight="1" x14ac:dyDescent="0.55000000000000004"/>
    <row r="6" spans="2:28" ht="30" x14ac:dyDescent="0.55000000000000004">
      <c r="B6" s="14" t="s">
        <v>137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21.75" customHeight="1" x14ac:dyDescent="0.55000000000000004">
      <c r="B8" s="138" t="s">
        <v>82</v>
      </c>
      <c r="C8" s="138" t="s">
        <v>82</v>
      </c>
      <c r="D8" s="138" t="s">
        <v>82</v>
      </c>
      <c r="F8" s="138" t="s">
        <v>55</v>
      </c>
      <c r="G8" s="138" t="s">
        <v>55</v>
      </c>
      <c r="H8" s="138" t="s">
        <v>55</v>
      </c>
      <c r="J8" s="138" t="s">
        <v>56</v>
      </c>
      <c r="K8" s="138" t="s">
        <v>56</v>
      </c>
      <c r="L8" s="138" t="s">
        <v>56</v>
      </c>
    </row>
    <row r="9" spans="2:28" s="47" customFormat="1" ht="50.25" customHeight="1" x14ac:dyDescent="0.6">
      <c r="B9" s="168" t="s">
        <v>83</v>
      </c>
      <c r="D9" s="168" t="s">
        <v>42</v>
      </c>
      <c r="F9" s="168" t="s">
        <v>84</v>
      </c>
      <c r="H9" s="168" t="s">
        <v>85</v>
      </c>
      <c r="J9" s="168" t="s">
        <v>84</v>
      </c>
      <c r="L9" s="168" t="s">
        <v>85</v>
      </c>
    </row>
    <row r="10" spans="2:28" s="4" customFormat="1" ht="21.75" customHeight="1" x14ac:dyDescent="0.55000000000000004">
      <c r="B10" s="52" t="s">
        <v>202</v>
      </c>
      <c r="D10" s="80" t="s">
        <v>62</v>
      </c>
      <c r="F10" s="115">
        <v>98630120</v>
      </c>
      <c r="G10" s="6"/>
      <c r="H10" s="12" t="s">
        <v>62</v>
      </c>
      <c r="I10" s="6"/>
      <c r="J10" s="115">
        <v>98630120</v>
      </c>
      <c r="K10" s="6"/>
      <c r="L10" s="12"/>
    </row>
    <row r="11" spans="2:28" s="4" customFormat="1" ht="21.75" customHeight="1" x14ac:dyDescent="0.55000000000000004">
      <c r="B11" s="43" t="s">
        <v>143</v>
      </c>
      <c r="D11" s="78" t="s">
        <v>62</v>
      </c>
      <c r="F11" s="117">
        <v>270356165</v>
      </c>
      <c r="G11" s="6"/>
      <c r="H11" s="121" t="s">
        <v>62</v>
      </c>
      <c r="I11" s="6"/>
      <c r="J11" s="117">
        <v>552849325</v>
      </c>
      <c r="K11" s="6"/>
      <c r="L11" s="121"/>
    </row>
    <row r="12" spans="2:28" s="4" customFormat="1" ht="21.75" customHeight="1" x14ac:dyDescent="0.55000000000000004">
      <c r="B12" s="43" t="s">
        <v>49</v>
      </c>
      <c r="D12" s="78" t="s">
        <v>147</v>
      </c>
      <c r="F12" s="117">
        <v>7871</v>
      </c>
      <c r="G12" s="6"/>
      <c r="H12" s="121" t="s">
        <v>62</v>
      </c>
      <c r="I12" s="6"/>
      <c r="J12" s="117">
        <v>12232</v>
      </c>
      <c r="K12" s="6"/>
      <c r="L12" s="121"/>
    </row>
    <row r="13" spans="2:28" s="4" customFormat="1" ht="21.75" customHeight="1" x14ac:dyDescent="0.55000000000000004">
      <c r="B13" s="4" t="s">
        <v>49</v>
      </c>
      <c r="D13" s="79" t="s">
        <v>148</v>
      </c>
      <c r="F13" s="116">
        <v>17403747</v>
      </c>
      <c r="G13" s="6"/>
      <c r="H13" s="6" t="s">
        <v>62</v>
      </c>
      <c r="I13" s="6"/>
      <c r="J13" s="116">
        <v>18957654</v>
      </c>
      <c r="K13" s="6"/>
      <c r="L13" s="121"/>
    </row>
    <row r="14" spans="2:28" s="4" customFormat="1" ht="21.75" customHeight="1" x14ac:dyDescent="0.55000000000000004">
      <c r="B14" s="43" t="s">
        <v>150</v>
      </c>
      <c r="D14" s="78" t="s">
        <v>153</v>
      </c>
      <c r="F14" s="117">
        <v>980</v>
      </c>
      <c r="G14" s="6"/>
      <c r="H14" s="121" t="s">
        <v>62</v>
      </c>
      <c r="I14" s="6"/>
      <c r="J14" s="117">
        <v>1969</v>
      </c>
      <c r="K14" s="6"/>
      <c r="L14" s="121"/>
    </row>
    <row r="15" spans="2:28" s="4" customFormat="1" ht="21.75" customHeight="1" x14ac:dyDescent="0.55000000000000004">
      <c r="B15" s="43" t="s">
        <v>154</v>
      </c>
      <c r="D15" s="78" t="s">
        <v>155</v>
      </c>
      <c r="F15" s="117">
        <v>870944</v>
      </c>
      <c r="G15" s="6"/>
      <c r="H15" s="121" t="s">
        <v>62</v>
      </c>
      <c r="I15" s="6"/>
      <c r="J15" s="117">
        <v>1685698</v>
      </c>
      <c r="K15" s="6"/>
      <c r="L15" s="121"/>
    </row>
    <row r="16" spans="2:28" s="4" customFormat="1" ht="21.75" customHeight="1" x14ac:dyDescent="0.55000000000000004">
      <c r="B16" s="43" t="s">
        <v>122</v>
      </c>
      <c r="D16" s="78" t="s">
        <v>157</v>
      </c>
      <c r="F16" s="117">
        <v>84693</v>
      </c>
      <c r="G16" s="6"/>
      <c r="H16" s="121" t="s">
        <v>62</v>
      </c>
      <c r="I16" s="6"/>
      <c r="J16" s="117">
        <v>133332</v>
      </c>
      <c r="K16" s="6"/>
      <c r="L16" s="121"/>
    </row>
    <row r="17" spans="2:12" s="4" customFormat="1" ht="21.75" customHeight="1" x14ac:dyDescent="0.55000000000000004">
      <c r="B17" s="43" t="s">
        <v>161</v>
      </c>
      <c r="D17" s="78" t="s">
        <v>162</v>
      </c>
      <c r="F17" s="117">
        <v>6979</v>
      </c>
      <c r="G17" s="6"/>
      <c r="H17" s="121" t="s">
        <v>62</v>
      </c>
      <c r="I17" s="6"/>
      <c r="J17" s="117">
        <v>13455</v>
      </c>
      <c r="K17" s="6"/>
      <c r="L17" s="121" t="s">
        <v>62</v>
      </c>
    </row>
    <row r="18" spans="2:12" s="4" customFormat="1" ht="21.75" customHeight="1" x14ac:dyDescent="0.55000000000000004">
      <c r="B18" s="43" t="s">
        <v>126</v>
      </c>
      <c r="D18" s="78" t="s">
        <v>164</v>
      </c>
      <c r="F18" s="117">
        <v>50484</v>
      </c>
      <c r="G18" s="6"/>
      <c r="H18" s="121" t="s">
        <v>62</v>
      </c>
      <c r="I18" s="6"/>
      <c r="J18" s="117">
        <v>53658</v>
      </c>
      <c r="K18" s="6"/>
      <c r="L18" s="121"/>
    </row>
    <row r="19" spans="2:12" s="4" customFormat="1" ht="21.75" customHeight="1" x14ac:dyDescent="0.55000000000000004">
      <c r="B19" s="43" t="s">
        <v>126</v>
      </c>
      <c r="D19" s="78" t="s">
        <v>165</v>
      </c>
      <c r="F19" s="117">
        <v>419506850</v>
      </c>
      <c r="G19" s="6"/>
      <c r="H19" s="121" t="s">
        <v>62</v>
      </c>
      <c r="I19" s="6"/>
      <c r="J19" s="117">
        <v>809287721</v>
      </c>
      <c r="K19" s="6"/>
      <c r="L19" s="121"/>
    </row>
    <row r="20" spans="2:12" s="4" customFormat="1" ht="21.75" customHeight="1" x14ac:dyDescent="0.55000000000000004">
      <c r="B20" s="43" t="s">
        <v>125</v>
      </c>
      <c r="D20" s="78" t="s">
        <v>167</v>
      </c>
      <c r="F20" s="117">
        <v>9408</v>
      </c>
      <c r="G20" s="6"/>
      <c r="H20" s="121" t="s">
        <v>62</v>
      </c>
      <c r="I20" s="6"/>
      <c r="J20" s="117">
        <v>10257</v>
      </c>
      <c r="K20" s="6"/>
      <c r="L20" s="121"/>
    </row>
    <row r="21" spans="2:12" s="4" customFormat="1" ht="21.75" customHeight="1" x14ac:dyDescent="0.55000000000000004">
      <c r="B21" s="43" t="s">
        <v>127</v>
      </c>
      <c r="D21" s="78" t="s">
        <v>171</v>
      </c>
      <c r="F21" s="117">
        <v>67227</v>
      </c>
      <c r="G21" s="6"/>
      <c r="H21" s="121" t="s">
        <v>62</v>
      </c>
      <c r="I21" s="6"/>
      <c r="J21" s="117">
        <v>427634</v>
      </c>
      <c r="K21" s="6"/>
      <c r="L21" s="121"/>
    </row>
    <row r="22" spans="2:12" s="4" customFormat="1" ht="21.75" customHeight="1" x14ac:dyDescent="0.55000000000000004">
      <c r="B22" s="43" t="s">
        <v>122</v>
      </c>
      <c r="D22" s="78" t="s">
        <v>172</v>
      </c>
      <c r="F22" s="117">
        <v>206164384</v>
      </c>
      <c r="G22" s="6"/>
      <c r="H22" s="121" t="s">
        <v>62</v>
      </c>
      <c r="I22" s="6"/>
      <c r="J22" s="117">
        <v>417123284</v>
      </c>
      <c r="K22" s="6"/>
      <c r="L22" s="121"/>
    </row>
    <row r="23" spans="2:12" s="4" customFormat="1" ht="21.75" customHeight="1" x14ac:dyDescent="0.55000000000000004">
      <c r="B23" s="43" t="s">
        <v>122</v>
      </c>
      <c r="D23" s="78" t="s">
        <v>204</v>
      </c>
      <c r="F23" s="117">
        <v>98630120</v>
      </c>
      <c r="G23" s="6"/>
      <c r="H23" s="121" t="s">
        <v>62</v>
      </c>
      <c r="I23" s="6"/>
      <c r="J23" s="117">
        <v>98630120</v>
      </c>
      <c r="K23" s="6"/>
      <c r="L23" s="121"/>
    </row>
    <row r="24" spans="2:12" s="4" customFormat="1" ht="21.75" customHeight="1" x14ac:dyDescent="0.55000000000000004">
      <c r="B24" s="43" t="s">
        <v>122</v>
      </c>
      <c r="D24" s="78" t="s">
        <v>206</v>
      </c>
      <c r="F24" s="117">
        <v>77227380</v>
      </c>
      <c r="G24" s="6"/>
      <c r="H24" s="121" t="s">
        <v>62</v>
      </c>
      <c r="I24" s="6"/>
      <c r="J24" s="117">
        <v>77227380</v>
      </c>
      <c r="K24" s="6"/>
      <c r="L24" s="121"/>
    </row>
    <row r="25" spans="2:12" s="4" customFormat="1" ht="21.75" customHeight="1" x14ac:dyDescent="0.55000000000000004">
      <c r="B25" s="43" t="s">
        <v>122</v>
      </c>
      <c r="D25" s="78" t="s">
        <v>207</v>
      </c>
      <c r="F25" s="117">
        <v>22191780</v>
      </c>
      <c r="G25" s="6"/>
      <c r="H25" s="121" t="s">
        <v>62</v>
      </c>
      <c r="I25" s="6"/>
      <c r="J25" s="117">
        <v>22191780</v>
      </c>
      <c r="K25" s="6"/>
      <c r="L25" s="121"/>
    </row>
    <row r="26" spans="2:12" s="4" customFormat="1" ht="21.75" customHeight="1" x14ac:dyDescent="0.55000000000000004">
      <c r="B26" s="43" t="s">
        <v>49</v>
      </c>
      <c r="D26" s="78" t="s">
        <v>209</v>
      </c>
      <c r="F26" s="117">
        <v>37479452</v>
      </c>
      <c r="G26" s="6"/>
      <c r="H26" s="121" t="s">
        <v>62</v>
      </c>
      <c r="I26" s="6"/>
      <c r="J26" s="117">
        <v>37479452</v>
      </c>
      <c r="K26" s="6"/>
      <c r="L26" s="121"/>
    </row>
    <row r="27" spans="2:12" s="4" customFormat="1" ht="21.75" customHeight="1" x14ac:dyDescent="0.55000000000000004">
      <c r="B27" s="43"/>
      <c r="D27" s="78"/>
      <c r="F27" s="117"/>
      <c r="G27" s="6"/>
      <c r="H27" s="121"/>
      <c r="I27" s="6"/>
      <c r="J27" s="117"/>
      <c r="K27" s="6"/>
      <c r="L27" s="121"/>
    </row>
    <row r="28" spans="2:12" ht="21.75" customHeight="1" thickBot="1" x14ac:dyDescent="0.6">
      <c r="B28" s="169" t="s">
        <v>91</v>
      </c>
      <c r="C28" s="169"/>
      <c r="D28" s="169"/>
      <c r="F28" s="119">
        <f>SUM(F10:F26)</f>
        <v>1248688584</v>
      </c>
      <c r="G28" s="120"/>
      <c r="H28" s="122"/>
      <c r="I28" s="120"/>
      <c r="J28" s="119">
        <f>SUM(J10:J26)</f>
        <v>2134715071</v>
      </c>
      <c r="K28" s="120"/>
      <c r="L28" s="122"/>
    </row>
    <row r="29" spans="2:12" ht="21.75" customHeight="1" thickTop="1" x14ac:dyDescent="0.55000000000000004"/>
    <row r="30" spans="2:12" ht="30" x14ac:dyDescent="0.75">
      <c r="F30" s="68">
        <v>15</v>
      </c>
    </row>
  </sheetData>
  <sortState xmlns:xlrd2="http://schemas.microsoft.com/office/spreadsheetml/2017/richdata2" ref="B10:L21">
    <sortCondition descending="1" ref="J10:J21"/>
  </sortState>
  <mergeCells count="13">
    <mergeCell ref="B2:L2"/>
    <mergeCell ref="B3:L3"/>
    <mergeCell ref="B4:L4"/>
    <mergeCell ref="B28:D28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8"/>
  <sheetViews>
    <sheetView rightToLeft="1" workbookViewId="0">
      <selection activeCell="V6" sqref="V6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34" t="s">
        <v>139</v>
      </c>
      <c r="C2" s="134"/>
      <c r="D2" s="134"/>
      <c r="E2" s="134"/>
      <c r="F2" s="134"/>
    </row>
    <row r="3" spans="2:28" ht="30" x14ac:dyDescent="0.55000000000000004">
      <c r="B3" s="134" t="s">
        <v>53</v>
      </c>
      <c r="C3" s="134"/>
      <c r="D3" s="134"/>
      <c r="E3" s="134"/>
      <c r="F3" s="134"/>
    </row>
    <row r="4" spans="2:28" ht="30" x14ac:dyDescent="0.55000000000000004">
      <c r="B4" s="134" t="s">
        <v>185</v>
      </c>
      <c r="C4" s="134"/>
      <c r="D4" s="134"/>
      <c r="E4" s="134"/>
      <c r="F4" s="134"/>
    </row>
    <row r="5" spans="2:28" ht="125.25" customHeight="1" x14ac:dyDescent="0.55000000000000004"/>
    <row r="6" spans="2:28" s="27" customFormat="1" ht="24" x14ac:dyDescent="0.6">
      <c r="B6" s="73" t="s">
        <v>138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72" t="s">
        <v>86</v>
      </c>
      <c r="D8" s="134" t="s">
        <v>55</v>
      </c>
      <c r="F8" s="134" t="s">
        <v>186</v>
      </c>
    </row>
    <row r="9" spans="2:28" ht="30" x14ac:dyDescent="0.55000000000000004">
      <c r="B9" s="173" t="s">
        <v>86</v>
      </c>
      <c r="D9" s="174" t="s">
        <v>45</v>
      </c>
      <c r="F9" s="174" t="s">
        <v>45</v>
      </c>
    </row>
    <row r="10" spans="2:28" x14ac:dyDescent="0.55000000000000004">
      <c r="B10" s="2" t="s">
        <v>86</v>
      </c>
      <c r="D10" s="123">
        <v>4699419</v>
      </c>
      <c r="E10" s="120"/>
      <c r="F10" s="123">
        <v>9210982</v>
      </c>
    </row>
    <row r="11" spans="2:28" x14ac:dyDescent="0.55000000000000004">
      <c r="B11" s="2" t="s">
        <v>174</v>
      </c>
      <c r="D11" s="123">
        <v>0</v>
      </c>
      <c r="E11" s="120"/>
      <c r="F11" s="123">
        <v>3900701</v>
      </c>
    </row>
    <row r="12" spans="2:28" x14ac:dyDescent="0.55000000000000004">
      <c r="B12" s="2" t="s">
        <v>87</v>
      </c>
      <c r="D12" s="123">
        <v>1745198</v>
      </c>
      <c r="E12" s="120"/>
      <c r="F12" s="123">
        <v>1745198</v>
      </c>
    </row>
    <row r="13" spans="2:28" x14ac:dyDescent="0.55000000000000004">
      <c r="D13" s="123"/>
      <c r="E13" s="120"/>
      <c r="F13" s="123"/>
    </row>
    <row r="14" spans="2:28" ht="21.75" thickBot="1" x14ac:dyDescent="0.6">
      <c r="B14" s="33" t="s">
        <v>91</v>
      </c>
      <c r="D14" s="119">
        <f>SUM(D10:D12)</f>
        <v>6444617</v>
      </c>
      <c r="E14" s="120"/>
      <c r="F14" s="119">
        <f>SUM(F10:F12)</f>
        <v>14856881</v>
      </c>
    </row>
    <row r="15" spans="2:28" ht="21.75" thickTop="1" x14ac:dyDescent="0.55000000000000004"/>
    <row r="16" spans="2:28" ht="85.5" customHeight="1" x14ac:dyDescent="0.55000000000000004"/>
    <row r="17" spans="4:4" ht="85.5" customHeight="1" x14ac:dyDescent="0.55000000000000004"/>
    <row r="18" spans="4:4" ht="30" x14ac:dyDescent="0.75">
      <c r="D18" s="64">
        <v>16</v>
      </c>
    </row>
  </sheetData>
  <sortState xmlns:xlrd2="http://schemas.microsoft.com/office/spreadsheetml/2017/richdata2" ref="B10:F12">
    <sortCondition descending="1" ref="F10:F12"/>
  </sortState>
  <mergeCells count="8"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V6" sqref="V6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34" t="s">
        <v>139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3:17" ht="30" x14ac:dyDescent="0.55000000000000004">
      <c r="C3" s="134" t="s">
        <v>0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3:17" ht="30" x14ac:dyDescent="0.55000000000000004">
      <c r="C4" s="134" t="s">
        <v>185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63" t="s">
        <v>92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35" t="s">
        <v>100</v>
      </c>
      <c r="D9" s="136" t="s">
        <v>186</v>
      </c>
      <c r="E9" s="136" t="s">
        <v>2</v>
      </c>
      <c r="F9" s="136" t="s">
        <v>2</v>
      </c>
      <c r="G9" s="136" t="s">
        <v>2</v>
      </c>
      <c r="I9" s="136" t="s">
        <v>3</v>
      </c>
      <c r="J9" s="136" t="s">
        <v>3</v>
      </c>
      <c r="K9" s="136" t="s">
        <v>3</v>
      </c>
      <c r="M9" s="136" t="s">
        <v>186</v>
      </c>
      <c r="N9" s="136" t="s">
        <v>4</v>
      </c>
      <c r="O9" s="136" t="s">
        <v>4</v>
      </c>
      <c r="P9" s="136" t="s">
        <v>4</v>
      </c>
      <c r="Q9" s="136" t="s">
        <v>4</v>
      </c>
    </row>
    <row r="10" spans="3:17" s="6" customFormat="1" ht="44.25" customHeight="1" x14ac:dyDescent="0.25">
      <c r="C10" s="135"/>
      <c r="D10" s="12"/>
      <c r="E10" s="137" t="s">
        <v>6</v>
      </c>
      <c r="F10" s="12"/>
      <c r="G10" s="137" t="s">
        <v>7</v>
      </c>
      <c r="I10" s="137" t="s">
        <v>101</v>
      </c>
      <c r="J10" s="12"/>
      <c r="K10" s="137" t="s">
        <v>102</v>
      </c>
      <c r="M10" s="137" t="s">
        <v>6</v>
      </c>
      <c r="N10" s="12"/>
      <c r="O10" s="137" t="s">
        <v>7</v>
      </c>
      <c r="Q10" s="139" t="s">
        <v>11</v>
      </c>
    </row>
    <row r="11" spans="3:17" s="6" customFormat="1" ht="39.75" customHeight="1" x14ac:dyDescent="0.25">
      <c r="C11" s="135"/>
      <c r="D11" s="11"/>
      <c r="E11" s="138" t="s">
        <v>6</v>
      </c>
      <c r="F11" s="11"/>
      <c r="G11" s="138" t="s">
        <v>7</v>
      </c>
      <c r="I11" s="138"/>
      <c r="J11" s="11"/>
      <c r="K11" s="138"/>
      <c r="M11" s="138" t="s">
        <v>6</v>
      </c>
      <c r="N11" s="11"/>
      <c r="O11" s="138" t="s">
        <v>7</v>
      </c>
      <c r="Q11" s="140" t="s">
        <v>11</v>
      </c>
    </row>
    <row r="12" spans="3:17" x14ac:dyDescent="0.55000000000000004">
      <c r="C12" s="48" t="s">
        <v>96</v>
      </c>
      <c r="E12" s="3">
        <f>'اوراق مشارکت'!R29</f>
        <v>156177671020</v>
      </c>
      <c r="G12" s="3">
        <f>'اوراق مشارکت'!T29</f>
        <v>156525780895</v>
      </c>
      <c r="I12" s="3">
        <f>'اوراق مشارکت'!X29</f>
        <v>93590071190</v>
      </c>
      <c r="K12" s="3">
        <f>'اوراق مشارکت'!AB29</f>
        <v>70307775818</v>
      </c>
      <c r="M12" s="3">
        <f>'اوراق مشارکت'!AH29</f>
        <v>181234741908</v>
      </c>
      <c r="O12" s="3">
        <f>'اوراق مشارکت'!AJ29</f>
        <v>179991285484</v>
      </c>
      <c r="Q12" s="8">
        <f t="shared" ref="Q12:Q17" si="0">O12/$O$17</f>
        <v>0.48809985089729097</v>
      </c>
    </row>
    <row r="13" spans="3:17" x14ac:dyDescent="0.55000000000000004">
      <c r="C13" s="2" t="s">
        <v>175</v>
      </c>
      <c r="E13" s="3">
        <f>سپرده!L30</f>
        <v>40009837928</v>
      </c>
      <c r="G13" s="3">
        <f>E13</f>
        <v>40009837928</v>
      </c>
      <c r="I13" s="3">
        <f>سپرده!N30</f>
        <v>293890558635</v>
      </c>
      <c r="K13" s="3">
        <f>سپرده!P30</f>
        <v>223275744649</v>
      </c>
      <c r="M13" s="3">
        <f>سپرده!R30</f>
        <v>110624651914</v>
      </c>
      <c r="O13" s="3">
        <f>سپرده!R30</f>
        <v>110624651914</v>
      </c>
      <c r="Q13" s="8">
        <f t="shared" si="0"/>
        <v>0.29999161325834289</v>
      </c>
    </row>
    <row r="14" spans="3:17" x14ac:dyDescent="0.55000000000000004">
      <c r="C14" s="61" t="s">
        <v>94</v>
      </c>
      <c r="E14" s="3">
        <f>سهام!G20</f>
        <v>52523454628</v>
      </c>
      <c r="G14" s="3">
        <f>سهام!I20</f>
        <v>60295599550.727997</v>
      </c>
      <c r="I14" s="3">
        <f>سهام!M20</f>
        <v>10191212384</v>
      </c>
      <c r="K14" s="3">
        <f>سهام!Q20</f>
        <v>12636180328</v>
      </c>
      <c r="M14" s="3">
        <f>سهام!W20</f>
        <v>54802674389</v>
      </c>
      <c r="O14" s="3">
        <f>سهام!Y20</f>
        <v>62143211274.3787</v>
      </c>
      <c r="Q14" s="8">
        <f t="shared" si="0"/>
        <v>0.16851978180909991</v>
      </c>
    </row>
    <row r="15" spans="3:17" x14ac:dyDescent="0.55000000000000004">
      <c r="C15" s="2" t="s">
        <v>99</v>
      </c>
      <c r="E15" s="3">
        <f>'گواهی سپرده'!N16</f>
        <v>16000000000</v>
      </c>
      <c r="G15" s="3">
        <f>'گواهی سپرده'!P16</f>
        <v>16000000000</v>
      </c>
      <c r="I15" s="3">
        <f>'گواهی سپرده'!T16</f>
        <v>0</v>
      </c>
      <c r="K15" s="3">
        <f>'گواهی سپرده'!X16</f>
        <v>0</v>
      </c>
      <c r="M15" s="3">
        <f>'گواهی سپرده'!AB16</f>
        <v>16000000000</v>
      </c>
      <c r="O15" s="3">
        <f>'گواهی سپرده'!AD16</f>
        <v>16000000000</v>
      </c>
      <c r="Q15" s="8">
        <f t="shared" si="0"/>
        <v>4.3388754035266194E-2</v>
      </c>
    </row>
    <row r="16" spans="3:17" x14ac:dyDescent="0.55000000000000004">
      <c r="C16" s="2" t="s">
        <v>95</v>
      </c>
      <c r="E16" s="62">
        <v>0</v>
      </c>
      <c r="G16" s="62">
        <v>0</v>
      </c>
      <c r="I16" s="62">
        <v>0</v>
      </c>
      <c r="K16" s="62">
        <v>0</v>
      </c>
      <c r="M16" s="62">
        <v>0</v>
      </c>
      <c r="O16" s="62">
        <v>0</v>
      </c>
      <c r="Q16" s="99">
        <f t="shared" si="0"/>
        <v>0</v>
      </c>
    </row>
    <row r="17" spans="3:17" ht="21.75" thickBot="1" x14ac:dyDescent="0.6">
      <c r="C17" s="2" t="s">
        <v>91</v>
      </c>
      <c r="D17" s="3">
        <f t="shared" ref="D17" si="1">SUM(D12:D16)</f>
        <v>0</v>
      </c>
      <c r="E17" s="10">
        <f t="shared" ref="E17:P17" si="2">SUM(E12:E16)</f>
        <v>264710963576</v>
      </c>
      <c r="F17" s="3">
        <f t="shared" si="2"/>
        <v>0</v>
      </c>
      <c r="G17" s="10">
        <f>SUM(G12:G16)</f>
        <v>272831218373.728</v>
      </c>
      <c r="H17" s="3">
        <f t="shared" si="2"/>
        <v>0</v>
      </c>
      <c r="I17" s="10">
        <f t="shared" si="2"/>
        <v>397671842209</v>
      </c>
      <c r="J17" s="3">
        <f t="shared" si="2"/>
        <v>0</v>
      </c>
      <c r="K17" s="10">
        <f t="shared" si="2"/>
        <v>306219700795</v>
      </c>
      <c r="L17" s="3">
        <f t="shared" si="2"/>
        <v>0</v>
      </c>
      <c r="M17" s="10">
        <f t="shared" si="2"/>
        <v>362662068211</v>
      </c>
      <c r="N17" s="3">
        <f t="shared" si="2"/>
        <v>0</v>
      </c>
      <c r="O17" s="10">
        <f>SUM(O12:O16)</f>
        <v>368759148672.37872</v>
      </c>
      <c r="P17" s="3">
        <f t="shared" si="2"/>
        <v>0</v>
      </c>
      <c r="Q17" s="34">
        <f t="shared" si="0"/>
        <v>1</v>
      </c>
    </row>
    <row r="18" spans="3:17" ht="21.75" thickTop="1" x14ac:dyDescent="0.55000000000000004">
      <c r="Q18" s="8"/>
    </row>
    <row r="21" spans="3:17" ht="30" x14ac:dyDescent="0.75">
      <c r="I21" s="64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22"/>
  <sheetViews>
    <sheetView rightToLeft="1" zoomScale="50" zoomScaleNormal="50" workbookViewId="0">
      <selection activeCell="V6" sqref="V6"/>
    </sheetView>
  </sheetViews>
  <sheetFormatPr defaultRowHeight="33" x14ac:dyDescent="0.8"/>
  <cols>
    <col min="1" max="1" width="2.5703125" style="67" customWidth="1"/>
    <col min="2" max="2" width="1.28515625" style="67" customWidth="1"/>
    <col min="3" max="3" width="65.85546875" style="67" bestFit="1" customWidth="1"/>
    <col min="4" max="4" width="1" style="67" customWidth="1"/>
    <col min="5" max="5" width="18.5703125" style="67" bestFit="1" customWidth="1"/>
    <col min="6" max="6" width="3.5703125" style="67" bestFit="1" customWidth="1"/>
    <col min="7" max="7" width="27.140625" style="67" bestFit="1" customWidth="1"/>
    <col min="8" max="8" width="3.5703125" style="67" bestFit="1" customWidth="1"/>
    <col min="9" max="9" width="29.28515625" style="67" bestFit="1" customWidth="1"/>
    <col min="10" max="10" width="3.5703125" style="67" bestFit="1" customWidth="1"/>
    <col min="11" max="11" width="16.5703125" style="67" bestFit="1" customWidth="1"/>
    <col min="12" max="12" width="3.5703125" style="67" bestFit="1" customWidth="1"/>
    <col min="13" max="13" width="25.28515625" style="67" bestFit="1" customWidth="1"/>
    <col min="14" max="14" width="3.5703125" style="67" bestFit="1" customWidth="1"/>
    <col min="15" max="15" width="18.5703125" style="67" bestFit="1" customWidth="1"/>
    <col min="16" max="16" width="3.5703125" style="67" bestFit="1" customWidth="1"/>
    <col min="17" max="17" width="25.28515625" style="67" bestFit="1" customWidth="1"/>
    <col min="18" max="18" width="3.5703125" style="67" bestFit="1" customWidth="1"/>
    <col min="19" max="19" width="18.5703125" style="67" bestFit="1" customWidth="1"/>
    <col min="20" max="20" width="3.5703125" style="67" bestFit="1" customWidth="1"/>
    <col min="21" max="21" width="16.5703125" style="67" bestFit="1" customWidth="1"/>
    <col min="22" max="22" width="3.5703125" style="67" bestFit="1" customWidth="1"/>
    <col min="23" max="23" width="27.140625" style="67" bestFit="1" customWidth="1"/>
    <col min="24" max="24" width="3.5703125" style="67" bestFit="1" customWidth="1"/>
    <col min="25" max="25" width="29.28515625" style="67" bestFit="1" customWidth="1"/>
    <col min="26" max="26" width="3.5703125" style="67" bestFit="1" customWidth="1"/>
    <col min="27" max="27" width="47.7109375" style="95" bestFit="1" customWidth="1"/>
    <col min="28" max="28" width="1" style="67" customWidth="1"/>
    <col min="29" max="29" width="9.140625" style="67" customWidth="1"/>
    <col min="30" max="16384" width="9.140625" style="67"/>
  </cols>
  <sheetData>
    <row r="2" spans="3:27" x14ac:dyDescent="0.8">
      <c r="C2" s="141" t="s">
        <v>139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</row>
    <row r="3" spans="3:27" x14ac:dyDescent="0.8">
      <c r="C3" s="141" t="s">
        <v>0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</row>
    <row r="4" spans="3:27" x14ac:dyDescent="0.8">
      <c r="C4" s="141" t="s">
        <v>185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</row>
    <row r="5" spans="3:27" x14ac:dyDescent="0.8">
      <c r="C5" s="85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</row>
    <row r="6" spans="3:27" x14ac:dyDescent="0.8">
      <c r="C6" s="85" t="s">
        <v>93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</row>
    <row r="8" spans="3:27" s="87" customFormat="1" ht="34.5" customHeight="1" x14ac:dyDescent="0.25">
      <c r="C8" s="148" t="s">
        <v>1</v>
      </c>
      <c r="E8" s="147" t="s">
        <v>186</v>
      </c>
      <c r="F8" s="147" t="s">
        <v>2</v>
      </c>
      <c r="G8" s="147" t="s">
        <v>2</v>
      </c>
      <c r="H8" s="147" t="s">
        <v>2</v>
      </c>
      <c r="I8" s="147" t="s">
        <v>2</v>
      </c>
      <c r="J8" s="142"/>
      <c r="K8" s="147" t="s">
        <v>3</v>
      </c>
      <c r="L8" s="147" t="s">
        <v>3</v>
      </c>
      <c r="M8" s="147" t="s">
        <v>3</v>
      </c>
      <c r="N8" s="147" t="s">
        <v>3</v>
      </c>
      <c r="O8" s="147" t="s">
        <v>3</v>
      </c>
      <c r="P8" s="147" t="s">
        <v>3</v>
      </c>
      <c r="Q8" s="147" t="s">
        <v>3</v>
      </c>
      <c r="R8" s="142"/>
      <c r="S8" s="147" t="s">
        <v>186</v>
      </c>
      <c r="T8" s="147" t="s">
        <v>4</v>
      </c>
      <c r="U8" s="147" t="s">
        <v>4</v>
      </c>
      <c r="V8" s="147" t="s">
        <v>4</v>
      </c>
      <c r="W8" s="147" t="s">
        <v>4</v>
      </c>
      <c r="X8" s="147" t="s">
        <v>4</v>
      </c>
      <c r="Y8" s="147" t="s">
        <v>4</v>
      </c>
      <c r="Z8" s="147" t="s">
        <v>4</v>
      </c>
      <c r="AA8" s="147" t="s">
        <v>4</v>
      </c>
    </row>
    <row r="9" spans="3:27" s="87" customFormat="1" ht="44.25" customHeight="1" x14ac:dyDescent="0.25">
      <c r="C9" s="148" t="s">
        <v>1</v>
      </c>
      <c r="D9" s="142"/>
      <c r="E9" s="145" t="s">
        <v>5</v>
      </c>
      <c r="F9" s="143"/>
      <c r="G9" s="145" t="s">
        <v>6</v>
      </c>
      <c r="H9" s="88"/>
      <c r="I9" s="145" t="s">
        <v>7</v>
      </c>
      <c r="J9" s="142"/>
      <c r="K9" s="145" t="s">
        <v>8</v>
      </c>
      <c r="L9" s="145" t="s">
        <v>8</v>
      </c>
      <c r="M9" s="145" t="s">
        <v>8</v>
      </c>
      <c r="N9" s="88"/>
      <c r="O9" s="145" t="s">
        <v>9</v>
      </c>
      <c r="P9" s="145" t="s">
        <v>9</v>
      </c>
      <c r="Q9" s="145" t="s">
        <v>9</v>
      </c>
      <c r="R9" s="142"/>
      <c r="S9" s="145" t="s">
        <v>5</v>
      </c>
      <c r="T9" s="143"/>
      <c r="U9" s="145" t="s">
        <v>10</v>
      </c>
      <c r="V9" s="143"/>
      <c r="W9" s="145" t="s">
        <v>6</v>
      </c>
      <c r="X9" s="143"/>
      <c r="Y9" s="145" t="s">
        <v>7</v>
      </c>
      <c r="Z9" s="142"/>
      <c r="AA9" s="145" t="s">
        <v>11</v>
      </c>
    </row>
    <row r="10" spans="3:27" s="87" customFormat="1" ht="54" customHeight="1" x14ac:dyDescent="0.25">
      <c r="C10" s="148" t="s">
        <v>1</v>
      </c>
      <c r="D10" s="142"/>
      <c r="E10" s="146" t="s">
        <v>5</v>
      </c>
      <c r="F10" s="144"/>
      <c r="G10" s="146" t="s">
        <v>6</v>
      </c>
      <c r="H10" s="89"/>
      <c r="I10" s="146" t="s">
        <v>7</v>
      </c>
      <c r="J10" s="142"/>
      <c r="K10" s="146" t="s">
        <v>5</v>
      </c>
      <c r="L10" s="89"/>
      <c r="M10" s="146" t="s">
        <v>6</v>
      </c>
      <c r="N10" s="89"/>
      <c r="O10" s="146" t="s">
        <v>5</v>
      </c>
      <c r="P10" s="89"/>
      <c r="Q10" s="146" t="s">
        <v>12</v>
      </c>
      <c r="R10" s="142"/>
      <c r="S10" s="146" t="s">
        <v>5</v>
      </c>
      <c r="T10" s="144"/>
      <c r="U10" s="146" t="s">
        <v>10</v>
      </c>
      <c r="V10" s="144"/>
      <c r="W10" s="146" t="s">
        <v>6</v>
      </c>
      <c r="X10" s="144"/>
      <c r="Y10" s="146" t="s">
        <v>7</v>
      </c>
      <c r="Z10" s="142"/>
      <c r="AA10" s="146" t="s">
        <v>11</v>
      </c>
    </row>
    <row r="11" spans="3:27" x14ac:dyDescent="0.8">
      <c r="C11" s="90" t="s">
        <v>15</v>
      </c>
      <c r="E11" s="91">
        <v>366000</v>
      </c>
      <c r="G11" s="91">
        <v>9996193931</v>
      </c>
      <c r="I11" s="91">
        <v>12606442695</v>
      </c>
      <c r="K11" s="91">
        <v>0</v>
      </c>
      <c r="M11" s="91">
        <v>0</v>
      </c>
      <c r="O11" s="91">
        <v>0</v>
      </c>
      <c r="Q11" s="91">
        <v>0</v>
      </c>
      <c r="S11" s="91">
        <v>366000</v>
      </c>
      <c r="U11" s="91">
        <v>34161</v>
      </c>
      <c r="W11" s="91">
        <v>9996193931</v>
      </c>
      <c r="Y11" s="91">
        <v>12428533590.299999</v>
      </c>
      <c r="AA11" s="92">
        <v>3.2199999999999999E-2</v>
      </c>
    </row>
    <row r="12" spans="3:27" x14ac:dyDescent="0.8">
      <c r="C12" s="67" t="s">
        <v>17</v>
      </c>
      <c r="E12" s="91">
        <v>1026279</v>
      </c>
      <c r="G12" s="91">
        <v>11904584340</v>
      </c>
      <c r="I12" s="91">
        <v>12323685490.596001</v>
      </c>
      <c r="K12" s="91">
        <v>0</v>
      </c>
      <c r="M12" s="91">
        <v>0</v>
      </c>
      <c r="O12" s="91">
        <v>0</v>
      </c>
      <c r="Q12" s="91">
        <v>0</v>
      </c>
      <c r="S12" s="91">
        <v>1026279</v>
      </c>
      <c r="U12" s="91">
        <v>11889</v>
      </c>
      <c r="W12" s="91">
        <v>11904584340</v>
      </c>
      <c r="Y12" s="91">
        <v>12128832516.365499</v>
      </c>
      <c r="AA12" s="92">
        <v>3.15E-2</v>
      </c>
    </row>
    <row r="13" spans="3:27" x14ac:dyDescent="0.8">
      <c r="C13" s="67" t="s">
        <v>184</v>
      </c>
      <c r="E13" s="91">
        <v>0</v>
      </c>
      <c r="G13" s="91">
        <v>0</v>
      </c>
      <c r="I13" s="91">
        <v>0</v>
      </c>
      <c r="K13" s="91">
        <v>1083000</v>
      </c>
      <c r="M13" s="91">
        <v>10191212384</v>
      </c>
      <c r="O13" s="91">
        <v>0</v>
      </c>
      <c r="Q13" s="91">
        <v>0</v>
      </c>
      <c r="S13" s="91">
        <v>1083000</v>
      </c>
      <c r="U13" s="91">
        <v>10740</v>
      </c>
      <c r="W13" s="91">
        <v>10191212384</v>
      </c>
      <c r="Y13" s="91">
        <v>11562213051</v>
      </c>
      <c r="AA13" s="92">
        <v>0.03</v>
      </c>
    </row>
    <row r="14" spans="3:27" x14ac:dyDescent="0.8">
      <c r="C14" s="67" t="s">
        <v>176</v>
      </c>
      <c r="E14" s="91">
        <v>168973</v>
      </c>
      <c r="G14" s="91">
        <v>11159274292</v>
      </c>
      <c r="I14" s="91">
        <v>14747556215.07</v>
      </c>
      <c r="K14" s="91">
        <v>0</v>
      </c>
      <c r="M14" s="91">
        <v>0</v>
      </c>
      <c r="O14" s="91">
        <v>-68973</v>
      </c>
      <c r="Q14" s="91">
        <v>7435615173</v>
      </c>
      <c r="S14" s="91">
        <v>100000</v>
      </c>
      <c r="U14" s="91">
        <v>97630</v>
      </c>
      <c r="W14" s="91">
        <v>6604175988</v>
      </c>
      <c r="Y14" s="91">
        <v>9704910150</v>
      </c>
      <c r="AA14" s="92">
        <v>2.52E-2</v>
      </c>
    </row>
    <row r="15" spans="3:27" x14ac:dyDescent="0.8">
      <c r="C15" s="93" t="s">
        <v>18</v>
      </c>
      <c r="E15" s="91">
        <v>235700</v>
      </c>
      <c r="G15" s="91">
        <v>9720153907</v>
      </c>
      <c r="I15" s="91">
        <v>8146527030.4499998</v>
      </c>
      <c r="K15" s="91">
        <v>0</v>
      </c>
      <c r="M15" s="91">
        <v>0</v>
      </c>
      <c r="O15" s="91">
        <v>0</v>
      </c>
      <c r="Q15" s="91">
        <v>0</v>
      </c>
      <c r="S15" s="91">
        <v>235700</v>
      </c>
      <c r="U15" s="91">
        <v>36323</v>
      </c>
      <c r="W15" s="91">
        <v>9720153907</v>
      </c>
      <c r="Y15" s="91">
        <v>8510391179.9549999</v>
      </c>
      <c r="AA15" s="92">
        <v>2.2100000000000002E-2</v>
      </c>
    </row>
    <row r="16" spans="3:27" x14ac:dyDescent="0.8">
      <c r="C16" s="93" t="s">
        <v>14</v>
      </c>
      <c r="E16" s="91">
        <v>248500</v>
      </c>
      <c r="G16" s="91">
        <v>3789148042</v>
      </c>
      <c r="I16" s="91">
        <v>3836242730.25</v>
      </c>
      <c r="K16" s="91">
        <v>0</v>
      </c>
      <c r="M16" s="91">
        <v>0</v>
      </c>
      <c r="O16" s="91">
        <v>0</v>
      </c>
      <c r="Q16" s="91">
        <v>0</v>
      </c>
      <c r="S16" s="91">
        <v>248500</v>
      </c>
      <c r="U16" s="91">
        <v>17158</v>
      </c>
      <c r="W16" s="91">
        <v>3789148042</v>
      </c>
      <c r="Y16" s="91">
        <v>4238393610.1500001</v>
      </c>
      <c r="AA16" s="92">
        <v>1.0999999999999999E-2</v>
      </c>
    </row>
    <row r="17" spans="3:27" x14ac:dyDescent="0.8">
      <c r="C17" s="67" t="s">
        <v>16</v>
      </c>
      <c r="E17" s="91">
        <v>459000</v>
      </c>
      <c r="G17" s="91">
        <v>5949090705</v>
      </c>
      <c r="I17" s="91">
        <v>8628045844.5</v>
      </c>
      <c r="K17" s="91">
        <v>0</v>
      </c>
      <c r="M17" s="91">
        <v>0</v>
      </c>
      <c r="O17" s="91">
        <v>-259000</v>
      </c>
      <c r="Q17" s="91">
        <v>5200565155</v>
      </c>
      <c r="S17" s="91">
        <v>200000</v>
      </c>
      <c r="U17" s="91">
        <v>17920</v>
      </c>
      <c r="W17" s="91">
        <v>2592196386</v>
      </c>
      <c r="Y17" s="91">
        <v>3562675200</v>
      </c>
      <c r="AA17" s="92">
        <v>9.1999999999999998E-3</v>
      </c>
    </row>
    <row r="18" spans="3:27" x14ac:dyDescent="0.8">
      <c r="C18" s="93" t="s">
        <v>13</v>
      </c>
      <c r="E18" s="91">
        <v>612</v>
      </c>
      <c r="G18" s="91">
        <v>5009411</v>
      </c>
      <c r="I18" s="91">
        <v>7099544.8619999997</v>
      </c>
      <c r="K18" s="91">
        <v>0</v>
      </c>
      <c r="M18" s="91">
        <v>0</v>
      </c>
      <c r="O18" s="91">
        <v>0</v>
      </c>
      <c r="Q18" s="91">
        <v>0</v>
      </c>
      <c r="S18" s="91">
        <v>612</v>
      </c>
      <c r="U18" s="91">
        <v>11937</v>
      </c>
      <c r="W18" s="91">
        <v>5009411</v>
      </c>
      <c r="Y18" s="91">
        <v>7261976.6081999997</v>
      </c>
      <c r="AA18" s="92">
        <v>0</v>
      </c>
    </row>
    <row r="19" spans="3:27" x14ac:dyDescent="0.8">
      <c r="E19" s="91"/>
      <c r="G19" s="91"/>
      <c r="I19" s="91"/>
      <c r="K19" s="91"/>
      <c r="M19" s="91"/>
      <c r="O19" s="91"/>
      <c r="Q19" s="91"/>
      <c r="S19" s="91"/>
      <c r="U19" s="91"/>
      <c r="W19" s="91"/>
      <c r="Y19" s="91"/>
      <c r="AA19" s="92"/>
    </row>
    <row r="20" spans="3:27" ht="33.75" thickBot="1" x14ac:dyDescent="0.85">
      <c r="C20" s="67" t="s">
        <v>91</v>
      </c>
      <c r="E20" s="94">
        <f>SUM(E11:E18)</f>
        <v>2505064</v>
      </c>
      <c r="F20" s="91"/>
      <c r="G20" s="94">
        <f>SUM(G11:G18)</f>
        <v>52523454628</v>
      </c>
      <c r="H20" s="91"/>
      <c r="I20" s="94">
        <f>SUM(I11:I18)</f>
        <v>60295599550.727997</v>
      </c>
      <c r="J20" s="91"/>
      <c r="K20" s="94">
        <f>SUM(K11:K18)</f>
        <v>1083000</v>
      </c>
      <c r="L20" s="91"/>
      <c r="M20" s="94">
        <f>SUM(M11:M18)</f>
        <v>10191212384</v>
      </c>
      <c r="N20" s="91"/>
      <c r="O20" s="94">
        <f>SUM(O11:O18)</f>
        <v>-327973</v>
      </c>
      <c r="P20" s="91"/>
      <c r="Q20" s="94">
        <f>SUM(Q11:Q18)</f>
        <v>12636180328</v>
      </c>
      <c r="R20" s="91">
        <f>SUM(R11:R18)</f>
        <v>0</v>
      </c>
      <c r="S20" s="94">
        <f>SUM(S11:S18)</f>
        <v>3260091</v>
      </c>
      <c r="T20" s="91"/>
      <c r="U20" s="94">
        <f>SUM(U11:U19)</f>
        <v>237758</v>
      </c>
      <c r="V20" s="91"/>
      <c r="W20" s="94">
        <f>SUM(W11:W18)</f>
        <v>54802674389</v>
      </c>
      <c r="X20" s="91"/>
      <c r="Y20" s="94">
        <f>SUM(Y11:Y18)</f>
        <v>62143211274.3787</v>
      </c>
      <c r="Z20" s="91"/>
      <c r="AA20" s="97">
        <f>SUM(AA11:AA18)</f>
        <v>0.16120000000000001</v>
      </c>
    </row>
    <row r="21" spans="3:27" ht="33.75" thickTop="1" x14ac:dyDescent="0.8"/>
    <row r="22" spans="3:27" ht="30.75" customHeight="1" x14ac:dyDescent="0.95">
      <c r="O22" s="65">
        <v>2</v>
      </c>
    </row>
  </sheetData>
  <sortState xmlns:xlrd2="http://schemas.microsoft.com/office/spreadsheetml/2017/richdata2" ref="C11:AA18">
    <sortCondition descending="1" ref="Y11:Y18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7" right="0.7" top="0.75" bottom="0.75" header="0.3" footer="0.3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workbookViewId="0">
      <selection activeCell="V6" sqref="V6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4" t="s">
        <v>139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2:28" ht="30" x14ac:dyDescent="0.6">
      <c r="B3" s="134" t="s">
        <v>0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</row>
    <row r="4" spans="2:28" ht="30" x14ac:dyDescent="0.6">
      <c r="B4" s="134" t="s">
        <v>185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103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49" t="s">
        <v>186</v>
      </c>
      <c r="E8" s="149" t="s">
        <v>2</v>
      </c>
      <c r="F8" s="149" t="s">
        <v>2</v>
      </c>
      <c r="G8" s="149" t="s">
        <v>2</v>
      </c>
      <c r="H8" s="149" t="s">
        <v>2</v>
      </c>
      <c r="I8" s="149" t="s">
        <v>2</v>
      </c>
      <c r="J8" s="149" t="s">
        <v>2</v>
      </c>
      <c r="K8" s="15"/>
      <c r="L8" s="149" t="s">
        <v>186</v>
      </c>
      <c r="M8" s="149" t="s">
        <v>4</v>
      </c>
      <c r="N8" s="149" t="s">
        <v>4</v>
      </c>
      <c r="O8" s="149" t="s">
        <v>4</v>
      </c>
      <c r="P8" s="149" t="s">
        <v>4</v>
      </c>
      <c r="Q8" s="149" t="s">
        <v>4</v>
      </c>
      <c r="R8" s="149" t="s">
        <v>4</v>
      </c>
      <c r="S8" s="15"/>
    </row>
    <row r="9" spans="2:28" ht="30" x14ac:dyDescent="0.6">
      <c r="B9" s="21" t="s">
        <v>1</v>
      </c>
      <c r="C9" s="15"/>
      <c r="D9" s="18" t="s">
        <v>19</v>
      </c>
      <c r="E9" s="19"/>
      <c r="F9" s="18" t="s">
        <v>20</v>
      </c>
      <c r="G9" s="19"/>
      <c r="H9" s="18" t="s">
        <v>21</v>
      </c>
      <c r="I9" s="19"/>
      <c r="J9" s="18" t="s">
        <v>22</v>
      </c>
      <c r="K9" s="15"/>
      <c r="L9" s="18" t="s">
        <v>19</v>
      </c>
      <c r="M9" s="19"/>
      <c r="N9" s="18" t="s">
        <v>20</v>
      </c>
      <c r="O9" s="19"/>
      <c r="P9" s="18" t="s">
        <v>21</v>
      </c>
      <c r="Q9" s="19"/>
      <c r="R9" s="18" t="s">
        <v>22</v>
      </c>
      <c r="S9" s="15"/>
    </row>
    <row r="10" spans="2:28" x14ac:dyDescent="0.6">
      <c r="D10" s="101">
        <v>0</v>
      </c>
      <c r="E10" s="101"/>
      <c r="F10" s="101">
        <v>0</v>
      </c>
      <c r="G10" s="101"/>
      <c r="H10" s="101">
        <v>0</v>
      </c>
      <c r="I10" s="101"/>
      <c r="J10" s="101">
        <v>0</v>
      </c>
      <c r="K10" s="101"/>
      <c r="L10" s="101">
        <v>0</v>
      </c>
      <c r="M10" s="101"/>
      <c r="N10" s="101">
        <v>0</v>
      </c>
      <c r="O10" s="101"/>
      <c r="P10" s="101">
        <v>0</v>
      </c>
      <c r="Q10" s="101"/>
      <c r="R10" s="101">
        <v>0</v>
      </c>
    </row>
    <row r="11" spans="2:28" ht="26.25" customHeight="1" thickBot="1" x14ac:dyDescent="0.65">
      <c r="B11" s="22" t="s">
        <v>91</v>
      </c>
      <c r="D11" s="100">
        <v>0</v>
      </c>
      <c r="E11" s="101"/>
      <c r="F11" s="100">
        <v>0</v>
      </c>
      <c r="G11" s="101"/>
      <c r="H11" s="100">
        <v>0</v>
      </c>
      <c r="I11" s="101"/>
      <c r="J11" s="100">
        <v>0</v>
      </c>
      <c r="K11" s="101"/>
      <c r="L11" s="100">
        <v>0</v>
      </c>
      <c r="M11" s="101"/>
      <c r="N11" s="100">
        <v>0</v>
      </c>
      <c r="O11" s="101"/>
      <c r="P11" s="100">
        <v>0</v>
      </c>
      <c r="Q11" s="101"/>
      <c r="R11" s="100">
        <v>0</v>
      </c>
    </row>
    <row r="12" spans="2:28" ht="21.75" thickTop="1" x14ac:dyDescent="0.6"/>
    <row r="17" spans="10:10" ht="30" x14ac:dyDescent="0.75">
      <c r="J17" s="64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6"/>
  <sheetViews>
    <sheetView rightToLeft="1" view="pageBreakPreview" zoomScale="70" zoomScaleNormal="90" zoomScaleSheetLayoutView="70" workbookViewId="0">
      <selection activeCell="V6" sqref="V6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425781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51" t="s">
        <v>139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</row>
    <row r="3" spans="2:38" ht="39" x14ac:dyDescent="0.6">
      <c r="B3" s="151" t="s">
        <v>0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</row>
    <row r="4" spans="2:38" ht="39" x14ac:dyDescent="0.6">
      <c r="B4" s="151" t="s">
        <v>185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</row>
    <row r="5" spans="2:38" ht="39" x14ac:dyDescent="0.6"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</row>
    <row r="6" spans="2:38" ht="39" x14ac:dyDescent="0.6"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128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34" t="s">
        <v>23</v>
      </c>
      <c r="C10" s="134" t="s">
        <v>23</v>
      </c>
      <c r="D10" s="134" t="s">
        <v>23</v>
      </c>
      <c r="E10" s="134" t="s">
        <v>23</v>
      </c>
      <c r="F10" s="134" t="s">
        <v>23</v>
      </c>
      <c r="G10" s="134" t="s">
        <v>23</v>
      </c>
      <c r="H10" s="134" t="s">
        <v>23</v>
      </c>
      <c r="I10" s="134" t="s">
        <v>23</v>
      </c>
      <c r="J10" s="134" t="s">
        <v>23</v>
      </c>
      <c r="K10" s="134" t="s">
        <v>23</v>
      </c>
      <c r="L10" s="134" t="s">
        <v>23</v>
      </c>
      <c r="M10" s="134" t="s">
        <v>23</v>
      </c>
      <c r="N10" s="134" t="s">
        <v>23</v>
      </c>
      <c r="P10" s="134" t="s">
        <v>186</v>
      </c>
      <c r="Q10" s="134" t="s">
        <v>2</v>
      </c>
      <c r="R10" s="134" t="s">
        <v>2</v>
      </c>
      <c r="S10" s="134" t="s">
        <v>2</v>
      </c>
      <c r="T10" s="134" t="s">
        <v>2</v>
      </c>
      <c r="V10" s="134" t="s">
        <v>3</v>
      </c>
      <c r="W10" s="134" t="s">
        <v>3</v>
      </c>
      <c r="X10" s="134" t="s">
        <v>3</v>
      </c>
      <c r="Y10" s="134" t="s">
        <v>3</v>
      </c>
      <c r="Z10" s="134" t="s">
        <v>3</v>
      </c>
      <c r="AA10" s="134" t="s">
        <v>3</v>
      </c>
      <c r="AB10" s="134" t="s">
        <v>3</v>
      </c>
      <c r="AD10" s="134" t="s">
        <v>186</v>
      </c>
      <c r="AE10" s="134" t="s">
        <v>4</v>
      </c>
      <c r="AF10" s="134" t="s">
        <v>4</v>
      </c>
      <c r="AG10" s="134" t="s">
        <v>4</v>
      </c>
      <c r="AH10" s="134" t="s">
        <v>4</v>
      </c>
      <c r="AI10" s="134" t="s">
        <v>4</v>
      </c>
      <c r="AJ10" s="134" t="s">
        <v>4</v>
      </c>
      <c r="AK10" s="134" t="s">
        <v>4</v>
      </c>
      <c r="AL10" s="134" t="s">
        <v>4</v>
      </c>
    </row>
    <row r="11" spans="2:38" s="16" customFormat="1" ht="45.75" customHeight="1" x14ac:dyDescent="0.6">
      <c r="B11" s="137" t="s">
        <v>24</v>
      </c>
      <c r="C11" s="23"/>
      <c r="D11" s="137" t="s">
        <v>25</v>
      </c>
      <c r="E11" s="23"/>
      <c r="F11" s="137" t="s">
        <v>26</v>
      </c>
      <c r="G11" s="23"/>
      <c r="H11" s="137" t="s">
        <v>27</v>
      </c>
      <c r="I11" s="23"/>
      <c r="J11" s="137" t="s">
        <v>98</v>
      </c>
      <c r="K11" s="23"/>
      <c r="L11" s="137" t="s">
        <v>29</v>
      </c>
      <c r="M11" s="23"/>
      <c r="N11" s="137" t="s">
        <v>22</v>
      </c>
      <c r="P11" s="137" t="s">
        <v>5</v>
      </c>
      <c r="Q11" s="23"/>
      <c r="R11" s="137" t="s">
        <v>6</v>
      </c>
      <c r="S11" s="23"/>
      <c r="T11" s="137" t="s">
        <v>7</v>
      </c>
      <c r="V11" s="137" t="s">
        <v>8</v>
      </c>
      <c r="W11" s="137" t="s">
        <v>8</v>
      </c>
      <c r="X11" s="137" t="s">
        <v>8</v>
      </c>
      <c r="Z11" s="137" t="s">
        <v>9</v>
      </c>
      <c r="AA11" s="137" t="s">
        <v>9</v>
      </c>
      <c r="AB11" s="137" t="s">
        <v>9</v>
      </c>
      <c r="AD11" s="137" t="s">
        <v>5</v>
      </c>
      <c r="AE11" s="23"/>
      <c r="AF11" s="137" t="s">
        <v>30</v>
      </c>
      <c r="AG11" s="23"/>
      <c r="AH11" s="137" t="s">
        <v>6</v>
      </c>
      <c r="AI11" s="23"/>
      <c r="AJ11" s="137" t="s">
        <v>7</v>
      </c>
      <c r="AK11" s="23"/>
      <c r="AL11" s="137" t="s">
        <v>11</v>
      </c>
    </row>
    <row r="12" spans="2:38" s="16" customFormat="1" ht="45.75" customHeight="1" x14ac:dyDescent="0.6">
      <c r="B12" s="138" t="s">
        <v>24</v>
      </c>
      <c r="C12" s="25"/>
      <c r="D12" s="138" t="s">
        <v>25</v>
      </c>
      <c r="E12" s="25"/>
      <c r="F12" s="138" t="s">
        <v>26</v>
      </c>
      <c r="G12" s="25"/>
      <c r="H12" s="138" t="s">
        <v>27</v>
      </c>
      <c r="I12" s="25"/>
      <c r="J12" s="138" t="s">
        <v>28</v>
      </c>
      <c r="K12" s="25"/>
      <c r="L12" s="138" t="s">
        <v>29</v>
      </c>
      <c r="M12" s="25"/>
      <c r="N12" s="138" t="s">
        <v>22</v>
      </c>
      <c r="P12" s="138" t="s">
        <v>5</v>
      </c>
      <c r="Q12" s="25"/>
      <c r="R12" s="138" t="s">
        <v>6</v>
      </c>
      <c r="S12" s="25"/>
      <c r="T12" s="138" t="s">
        <v>7</v>
      </c>
      <c r="V12" s="138" t="s">
        <v>5</v>
      </c>
      <c r="W12" s="25"/>
      <c r="X12" s="138" t="s">
        <v>6</v>
      </c>
      <c r="Z12" s="138" t="s">
        <v>5</v>
      </c>
      <c r="AA12" s="25"/>
      <c r="AB12" s="138" t="s">
        <v>12</v>
      </c>
      <c r="AD12" s="138" t="s">
        <v>5</v>
      </c>
      <c r="AE12" s="25"/>
      <c r="AF12" s="138" t="s">
        <v>30</v>
      </c>
      <c r="AG12" s="25"/>
      <c r="AH12" s="138" t="s">
        <v>6</v>
      </c>
      <c r="AI12" s="25"/>
      <c r="AJ12" s="138" t="s">
        <v>7</v>
      </c>
      <c r="AK12" s="25"/>
      <c r="AL12" s="138" t="s">
        <v>11</v>
      </c>
    </row>
    <row r="13" spans="2:38" ht="21.75" x14ac:dyDescent="0.6">
      <c r="B13" s="3" t="s">
        <v>118</v>
      </c>
      <c r="C13" s="3"/>
      <c r="D13" s="3" t="s">
        <v>106</v>
      </c>
      <c r="E13" s="3"/>
      <c r="F13" s="3" t="s">
        <v>106</v>
      </c>
      <c r="G13" s="3"/>
      <c r="H13" s="3" t="s">
        <v>119</v>
      </c>
      <c r="I13" s="3"/>
      <c r="J13" s="3" t="s">
        <v>120</v>
      </c>
      <c r="K13" s="3"/>
      <c r="L13" s="3">
        <v>18</v>
      </c>
      <c r="M13" s="3"/>
      <c r="N13" s="3">
        <v>18</v>
      </c>
      <c r="O13" s="3"/>
      <c r="P13" s="3">
        <v>98100</v>
      </c>
      <c r="Q13" s="3"/>
      <c r="R13" s="3">
        <v>98144173010</v>
      </c>
      <c r="S13" s="3"/>
      <c r="T13" s="3">
        <v>93178108406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98100</v>
      </c>
      <c r="AE13" s="3"/>
      <c r="AF13" s="3">
        <v>950000</v>
      </c>
      <c r="AG13" s="3"/>
      <c r="AH13" s="3">
        <v>98144173010</v>
      </c>
      <c r="AI13" s="3"/>
      <c r="AJ13" s="3">
        <v>93178108406</v>
      </c>
      <c r="AK13" s="2"/>
      <c r="AL13" s="75">
        <v>0.2417</v>
      </c>
    </row>
    <row r="14" spans="2:38" ht="21.75" x14ac:dyDescent="0.6">
      <c r="B14" s="3" t="s">
        <v>193</v>
      </c>
      <c r="C14" s="3"/>
      <c r="D14" s="3" t="s">
        <v>106</v>
      </c>
      <c r="E14" s="3"/>
      <c r="F14" s="3" t="s">
        <v>106</v>
      </c>
      <c r="G14" s="3"/>
      <c r="H14" s="3" t="s">
        <v>194</v>
      </c>
      <c r="I14" s="3"/>
      <c r="J14" s="3" t="s">
        <v>195</v>
      </c>
      <c r="K14" s="3"/>
      <c r="L14" s="3">
        <v>0</v>
      </c>
      <c r="M14" s="3"/>
      <c r="N14" s="3">
        <v>0</v>
      </c>
      <c r="O14" s="3"/>
      <c r="P14" s="3">
        <v>0</v>
      </c>
      <c r="Q14" s="3"/>
      <c r="R14" s="3">
        <v>0</v>
      </c>
      <c r="S14" s="3"/>
      <c r="T14" s="3">
        <v>0</v>
      </c>
      <c r="U14" s="3"/>
      <c r="V14" s="3">
        <v>26500</v>
      </c>
      <c r="W14" s="3"/>
      <c r="X14" s="3">
        <v>26135566211</v>
      </c>
      <c r="Y14" s="3"/>
      <c r="Z14" s="3">
        <v>0</v>
      </c>
      <c r="AA14" s="3"/>
      <c r="AB14" s="3">
        <v>0</v>
      </c>
      <c r="AC14" s="3"/>
      <c r="AD14" s="3">
        <v>26500</v>
      </c>
      <c r="AE14" s="3"/>
      <c r="AF14" s="3">
        <v>989100</v>
      </c>
      <c r="AG14" s="3"/>
      <c r="AH14" s="3">
        <v>26135566211</v>
      </c>
      <c r="AI14" s="3"/>
      <c r="AJ14" s="3">
        <v>26206399229</v>
      </c>
      <c r="AK14" s="2"/>
      <c r="AL14" s="75">
        <v>6.8000000000000005E-2</v>
      </c>
    </row>
    <row r="15" spans="2:38" ht="21.75" x14ac:dyDescent="0.6">
      <c r="B15" s="3" t="s">
        <v>111</v>
      </c>
      <c r="C15" s="3"/>
      <c r="D15" s="3" t="s">
        <v>106</v>
      </c>
      <c r="E15" s="3"/>
      <c r="F15" s="3" t="s">
        <v>106</v>
      </c>
      <c r="G15" s="3"/>
      <c r="H15" s="3" t="s">
        <v>112</v>
      </c>
      <c r="I15" s="3"/>
      <c r="J15" s="3" t="s">
        <v>113</v>
      </c>
      <c r="K15" s="3"/>
      <c r="L15" s="3">
        <v>0</v>
      </c>
      <c r="M15" s="3"/>
      <c r="N15" s="3">
        <v>0</v>
      </c>
      <c r="O15" s="3"/>
      <c r="P15" s="3">
        <v>35087</v>
      </c>
      <c r="Q15" s="3"/>
      <c r="R15" s="3">
        <v>19449648013</v>
      </c>
      <c r="S15" s="3"/>
      <c r="T15" s="3">
        <v>21732456778</v>
      </c>
      <c r="U15" s="3"/>
      <c r="V15" s="3">
        <v>3162</v>
      </c>
      <c r="W15" s="3"/>
      <c r="X15" s="3">
        <v>1978078935</v>
      </c>
      <c r="Y15" s="3"/>
      <c r="Z15" s="3">
        <v>4162</v>
      </c>
      <c r="AA15" s="3"/>
      <c r="AB15" s="3">
        <v>2607002579</v>
      </c>
      <c r="AC15" s="3"/>
      <c r="AD15" s="3">
        <v>34087</v>
      </c>
      <c r="AE15" s="3"/>
      <c r="AF15" s="3">
        <v>618267</v>
      </c>
      <c r="AG15" s="3"/>
      <c r="AH15" s="3">
        <v>19101495524</v>
      </c>
      <c r="AI15" s="3"/>
      <c r="AJ15" s="3">
        <v>21071057330</v>
      </c>
      <c r="AK15" s="2"/>
      <c r="AL15" s="75">
        <v>5.4699999999999999E-2</v>
      </c>
    </row>
    <row r="16" spans="2:38" ht="21.75" x14ac:dyDescent="0.6">
      <c r="B16" s="3" t="s">
        <v>114</v>
      </c>
      <c r="C16" s="3"/>
      <c r="D16" s="3" t="s">
        <v>106</v>
      </c>
      <c r="E16" s="3"/>
      <c r="F16" s="3" t="s">
        <v>106</v>
      </c>
      <c r="G16" s="3"/>
      <c r="H16" s="3" t="s">
        <v>70</v>
      </c>
      <c r="I16" s="3"/>
      <c r="J16" s="3" t="s">
        <v>115</v>
      </c>
      <c r="K16" s="3"/>
      <c r="L16" s="3">
        <v>0</v>
      </c>
      <c r="M16" s="3"/>
      <c r="N16" s="3">
        <v>0</v>
      </c>
      <c r="O16" s="3"/>
      <c r="P16" s="3">
        <v>26310</v>
      </c>
      <c r="Q16" s="3"/>
      <c r="R16" s="3">
        <v>14619538658</v>
      </c>
      <c r="S16" s="3"/>
      <c r="T16" s="3">
        <v>15730002220</v>
      </c>
      <c r="U16" s="3"/>
      <c r="V16" s="3">
        <v>32755</v>
      </c>
      <c r="W16" s="3"/>
      <c r="X16" s="3">
        <v>19715793474</v>
      </c>
      <c r="Y16" s="3"/>
      <c r="Z16" s="3">
        <v>33755</v>
      </c>
      <c r="AA16" s="3"/>
      <c r="AB16" s="3">
        <v>20325127458</v>
      </c>
      <c r="AC16" s="3"/>
      <c r="AD16" s="3">
        <v>25310</v>
      </c>
      <c r="AE16" s="3"/>
      <c r="AF16" s="3">
        <v>597000</v>
      </c>
      <c r="AG16" s="3"/>
      <c r="AH16" s="3">
        <v>14803332690</v>
      </c>
      <c r="AI16" s="3"/>
      <c r="AJ16" s="3">
        <v>15107331299</v>
      </c>
      <c r="AK16" s="2"/>
      <c r="AL16" s="75">
        <v>3.9199999999999999E-2</v>
      </c>
    </row>
    <row r="17" spans="2:38" ht="21.75" x14ac:dyDescent="0.6">
      <c r="B17" s="3" t="s">
        <v>107</v>
      </c>
      <c r="C17" s="3"/>
      <c r="D17" s="3" t="s">
        <v>106</v>
      </c>
      <c r="E17" s="3"/>
      <c r="F17" s="3" t="s">
        <v>106</v>
      </c>
      <c r="G17" s="3"/>
      <c r="H17" s="3" t="s">
        <v>70</v>
      </c>
      <c r="I17" s="3"/>
      <c r="J17" s="3" t="s">
        <v>108</v>
      </c>
      <c r="K17" s="3"/>
      <c r="L17" s="3">
        <v>0</v>
      </c>
      <c r="M17" s="3"/>
      <c r="N17" s="3">
        <v>0</v>
      </c>
      <c r="O17" s="3"/>
      <c r="P17" s="3">
        <v>13618</v>
      </c>
      <c r="Q17" s="3"/>
      <c r="R17" s="3">
        <v>7271335125</v>
      </c>
      <c r="S17" s="3"/>
      <c r="T17" s="3">
        <v>8016144310</v>
      </c>
      <c r="U17" s="3"/>
      <c r="V17" s="3">
        <v>3089</v>
      </c>
      <c r="W17" s="3"/>
      <c r="X17" s="3">
        <v>1837017893</v>
      </c>
      <c r="Y17" s="3"/>
      <c r="Z17" s="3">
        <v>2000</v>
      </c>
      <c r="AA17" s="3"/>
      <c r="AB17" s="3">
        <v>1188674520</v>
      </c>
      <c r="AC17" s="3"/>
      <c r="AD17" s="3">
        <v>14707</v>
      </c>
      <c r="AE17" s="3"/>
      <c r="AF17" s="3">
        <v>586417</v>
      </c>
      <c r="AG17" s="3"/>
      <c r="AH17" s="3">
        <v>8032282050</v>
      </c>
      <c r="AI17" s="3"/>
      <c r="AJ17" s="3">
        <v>8622875505</v>
      </c>
      <c r="AK17" s="2"/>
      <c r="AL17" s="75">
        <v>2.24E-2</v>
      </c>
    </row>
    <row r="18" spans="2:38" ht="21.75" x14ac:dyDescent="0.6">
      <c r="B18" s="3" t="s">
        <v>140</v>
      </c>
      <c r="C18" s="3"/>
      <c r="D18" s="3" t="s">
        <v>106</v>
      </c>
      <c r="E18" s="3"/>
      <c r="F18" s="3" t="s">
        <v>106</v>
      </c>
      <c r="G18" s="3"/>
      <c r="H18" s="3" t="s">
        <v>141</v>
      </c>
      <c r="I18" s="3"/>
      <c r="J18" s="3" t="s">
        <v>142</v>
      </c>
      <c r="K18" s="3"/>
      <c r="L18" s="3">
        <v>0</v>
      </c>
      <c r="M18" s="3"/>
      <c r="N18" s="3">
        <v>0</v>
      </c>
      <c r="O18" s="3"/>
      <c r="P18" s="3">
        <v>9650</v>
      </c>
      <c r="Q18" s="3"/>
      <c r="R18" s="3">
        <v>5004431887</v>
      </c>
      <c r="S18" s="3"/>
      <c r="T18" s="3">
        <v>5589810663</v>
      </c>
      <c r="U18" s="3"/>
      <c r="V18" s="3">
        <v>3000</v>
      </c>
      <c r="W18" s="3"/>
      <c r="X18" s="3">
        <v>1746436480</v>
      </c>
      <c r="Y18" s="3"/>
      <c r="Z18" s="3">
        <v>3000</v>
      </c>
      <c r="AA18" s="3"/>
      <c r="AB18" s="3">
        <v>1745897005</v>
      </c>
      <c r="AC18" s="3"/>
      <c r="AD18" s="3">
        <v>9650</v>
      </c>
      <c r="AE18" s="3"/>
      <c r="AF18" s="3">
        <v>576951</v>
      </c>
      <c r="AG18" s="3"/>
      <c r="AH18" s="3">
        <v>5149871917</v>
      </c>
      <c r="AI18" s="3"/>
      <c r="AJ18" s="3">
        <v>5566571488</v>
      </c>
      <c r="AK18" s="2"/>
      <c r="AL18" s="75">
        <v>1.44E-2</v>
      </c>
    </row>
    <row r="19" spans="2:38" ht="21.75" x14ac:dyDescent="0.6">
      <c r="B19" s="3" t="s">
        <v>116</v>
      </c>
      <c r="C19" s="3"/>
      <c r="D19" s="3" t="s">
        <v>106</v>
      </c>
      <c r="E19" s="3"/>
      <c r="F19" s="3" t="s">
        <v>106</v>
      </c>
      <c r="G19" s="3"/>
      <c r="H19" s="3" t="s">
        <v>69</v>
      </c>
      <c r="I19" s="3"/>
      <c r="J19" s="3" t="s">
        <v>117</v>
      </c>
      <c r="K19" s="3"/>
      <c r="L19" s="3">
        <v>0</v>
      </c>
      <c r="M19" s="3"/>
      <c r="N19" s="3">
        <v>0</v>
      </c>
      <c r="O19" s="3"/>
      <c r="P19" s="3">
        <v>6161</v>
      </c>
      <c r="Q19" s="3"/>
      <c r="R19" s="3">
        <v>3310324666</v>
      </c>
      <c r="S19" s="3"/>
      <c r="T19" s="3">
        <v>3586838457</v>
      </c>
      <c r="U19" s="3"/>
      <c r="V19" s="3">
        <v>10000</v>
      </c>
      <c r="W19" s="3"/>
      <c r="X19" s="3">
        <v>5829606421</v>
      </c>
      <c r="Y19" s="3"/>
      <c r="Z19" s="3">
        <v>10000</v>
      </c>
      <c r="AA19" s="3"/>
      <c r="AB19" s="3">
        <v>5835942045</v>
      </c>
      <c r="AC19" s="3"/>
      <c r="AD19" s="3">
        <v>6161</v>
      </c>
      <c r="AE19" s="3"/>
      <c r="AF19" s="3">
        <v>579303</v>
      </c>
      <c r="AG19" s="3"/>
      <c r="AH19" s="3">
        <v>3484383109</v>
      </c>
      <c r="AI19" s="3"/>
      <c r="AJ19" s="3">
        <v>3568441429</v>
      </c>
      <c r="AK19" s="2"/>
      <c r="AL19" s="75">
        <v>9.2999999999999992E-3</v>
      </c>
    </row>
    <row r="20" spans="2:38" ht="21.75" x14ac:dyDescent="0.6">
      <c r="B20" s="3" t="s">
        <v>109</v>
      </c>
      <c r="C20" s="3"/>
      <c r="D20" s="3" t="s">
        <v>106</v>
      </c>
      <c r="E20" s="3"/>
      <c r="F20" s="3" t="s">
        <v>106</v>
      </c>
      <c r="G20" s="3"/>
      <c r="H20" s="3" t="s">
        <v>70</v>
      </c>
      <c r="I20" s="3"/>
      <c r="J20" s="3" t="s">
        <v>110</v>
      </c>
      <c r="K20" s="3"/>
      <c r="L20" s="3">
        <v>0</v>
      </c>
      <c r="M20" s="3"/>
      <c r="N20" s="3">
        <v>0</v>
      </c>
      <c r="O20" s="3"/>
      <c r="P20" s="3">
        <v>4991</v>
      </c>
      <c r="Q20" s="3"/>
      <c r="R20" s="3">
        <v>2854384793</v>
      </c>
      <c r="S20" s="3"/>
      <c r="T20" s="3">
        <v>3150496718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4991</v>
      </c>
      <c r="AE20" s="3"/>
      <c r="AF20" s="3">
        <v>631973</v>
      </c>
      <c r="AG20" s="3"/>
      <c r="AH20" s="3">
        <v>2854384793</v>
      </c>
      <c r="AI20" s="3"/>
      <c r="AJ20" s="3">
        <v>3153605548</v>
      </c>
      <c r="AK20" s="2"/>
      <c r="AL20" s="75">
        <v>8.2000000000000007E-3</v>
      </c>
    </row>
    <row r="21" spans="2:38" ht="21.75" x14ac:dyDescent="0.6">
      <c r="B21" s="3" t="s">
        <v>177</v>
      </c>
      <c r="C21" s="3"/>
      <c r="D21" s="3" t="s">
        <v>106</v>
      </c>
      <c r="E21" s="3"/>
      <c r="F21" s="3" t="s">
        <v>106</v>
      </c>
      <c r="G21" s="3"/>
      <c r="H21" s="3" t="s">
        <v>70</v>
      </c>
      <c r="I21" s="3"/>
      <c r="J21" s="3" t="s">
        <v>178</v>
      </c>
      <c r="K21" s="3"/>
      <c r="L21" s="3">
        <v>0</v>
      </c>
      <c r="M21" s="3"/>
      <c r="N21" s="3">
        <v>0</v>
      </c>
      <c r="O21" s="3"/>
      <c r="P21" s="3">
        <v>5000</v>
      </c>
      <c r="Q21" s="3"/>
      <c r="R21" s="3">
        <v>2832648381</v>
      </c>
      <c r="S21" s="3"/>
      <c r="T21" s="3">
        <v>2842234751</v>
      </c>
      <c r="U21" s="3"/>
      <c r="V21" s="3">
        <v>1000</v>
      </c>
      <c r="W21" s="3"/>
      <c r="X21" s="3">
        <v>573753973</v>
      </c>
      <c r="Y21" s="3"/>
      <c r="Z21" s="3">
        <v>1000</v>
      </c>
      <c r="AA21" s="3"/>
      <c r="AB21" s="3">
        <v>573995946</v>
      </c>
      <c r="AC21" s="3"/>
      <c r="AD21" s="3">
        <v>5000</v>
      </c>
      <c r="AE21" s="3"/>
      <c r="AF21" s="3">
        <v>565333</v>
      </c>
      <c r="AG21" s="3"/>
      <c r="AH21" s="3">
        <v>2839872678</v>
      </c>
      <c r="AI21" s="3"/>
      <c r="AJ21" s="3">
        <v>2826155470</v>
      </c>
      <c r="AK21" s="2"/>
      <c r="AL21" s="75">
        <v>7.3000000000000001E-3</v>
      </c>
    </row>
    <row r="22" spans="2:38" ht="21.75" x14ac:dyDescent="0.6">
      <c r="B22" s="3" t="s">
        <v>196</v>
      </c>
      <c r="C22" s="3"/>
      <c r="D22" s="3" t="s">
        <v>106</v>
      </c>
      <c r="E22" s="3"/>
      <c r="F22" s="3" t="s">
        <v>106</v>
      </c>
      <c r="G22" s="3"/>
      <c r="H22" s="3" t="s">
        <v>180</v>
      </c>
      <c r="I22" s="3"/>
      <c r="J22" s="3" t="s">
        <v>197</v>
      </c>
      <c r="K22" s="3"/>
      <c r="L22" s="3">
        <v>0</v>
      </c>
      <c r="M22" s="3"/>
      <c r="N22" s="3">
        <v>0</v>
      </c>
      <c r="O22" s="3"/>
      <c r="P22" s="3">
        <v>0</v>
      </c>
      <c r="Q22" s="3"/>
      <c r="R22" s="3">
        <v>0</v>
      </c>
      <c r="S22" s="3"/>
      <c r="T22" s="3">
        <v>0</v>
      </c>
      <c r="U22" s="3"/>
      <c r="V22" s="3">
        <v>800</v>
      </c>
      <c r="W22" s="3"/>
      <c r="X22" s="3">
        <v>787708742</v>
      </c>
      <c r="Y22" s="3"/>
      <c r="Z22" s="3">
        <v>100</v>
      </c>
      <c r="AA22" s="3"/>
      <c r="AB22" s="3">
        <v>98302181</v>
      </c>
      <c r="AC22" s="3"/>
      <c r="AD22" s="3">
        <v>700</v>
      </c>
      <c r="AE22" s="3"/>
      <c r="AF22" s="3">
        <v>986950</v>
      </c>
      <c r="AG22" s="3"/>
      <c r="AH22" s="3">
        <v>689379926</v>
      </c>
      <c r="AI22" s="3"/>
      <c r="AJ22" s="3">
        <v>690739780</v>
      </c>
      <c r="AK22" s="2"/>
      <c r="AL22" s="75">
        <v>1.8E-3</v>
      </c>
    </row>
    <row r="23" spans="2:38" ht="21.75" x14ac:dyDescent="0.6">
      <c r="B23" s="3" t="s">
        <v>179</v>
      </c>
      <c r="C23" s="3"/>
      <c r="D23" s="3" t="s">
        <v>106</v>
      </c>
      <c r="E23" s="3"/>
      <c r="F23" s="3" t="s">
        <v>106</v>
      </c>
      <c r="G23" s="3"/>
      <c r="H23" s="3" t="s">
        <v>180</v>
      </c>
      <c r="I23" s="3"/>
      <c r="J23" s="3" t="s">
        <v>181</v>
      </c>
      <c r="K23" s="3"/>
      <c r="L23" s="3">
        <v>0</v>
      </c>
      <c r="M23" s="3"/>
      <c r="N23" s="3">
        <v>0</v>
      </c>
      <c r="O23" s="3"/>
      <c r="P23" s="3">
        <v>2788</v>
      </c>
      <c r="Q23" s="3"/>
      <c r="R23" s="3">
        <v>2691186487</v>
      </c>
      <c r="S23" s="3"/>
      <c r="T23" s="3">
        <v>2699688592</v>
      </c>
      <c r="U23" s="3"/>
      <c r="V23" s="3">
        <v>27416</v>
      </c>
      <c r="W23" s="3"/>
      <c r="X23" s="3">
        <v>27265944444</v>
      </c>
      <c r="Y23" s="3"/>
      <c r="Z23" s="3">
        <v>30204</v>
      </c>
      <c r="AA23" s="3"/>
      <c r="AB23" s="3">
        <v>30203994182</v>
      </c>
      <c r="AC23" s="3"/>
      <c r="AD23" s="3">
        <v>0</v>
      </c>
      <c r="AE23" s="3"/>
      <c r="AF23" s="3">
        <v>0</v>
      </c>
      <c r="AG23" s="3"/>
      <c r="AH23" s="3">
        <v>0</v>
      </c>
      <c r="AI23" s="3"/>
      <c r="AJ23" s="3">
        <v>0</v>
      </c>
      <c r="AK23" s="2"/>
      <c r="AL23" s="75">
        <v>0</v>
      </c>
    </row>
    <row r="24" spans="2:38" ht="21.75" x14ac:dyDescent="0.6">
      <c r="B24" s="3" t="s">
        <v>187</v>
      </c>
      <c r="C24" s="3"/>
      <c r="D24" s="3" t="s">
        <v>106</v>
      </c>
      <c r="E24" s="3"/>
      <c r="F24" s="3" t="s">
        <v>106</v>
      </c>
      <c r="G24" s="3"/>
      <c r="H24" s="3" t="s">
        <v>188</v>
      </c>
      <c r="I24" s="3"/>
      <c r="J24" s="3" t="s">
        <v>189</v>
      </c>
      <c r="K24" s="3"/>
      <c r="L24" s="3">
        <v>0</v>
      </c>
      <c r="M24" s="3"/>
      <c r="N24" s="3">
        <v>0</v>
      </c>
      <c r="O24" s="3"/>
      <c r="P24" s="3">
        <v>0</v>
      </c>
      <c r="Q24" s="3"/>
      <c r="R24" s="3">
        <v>0</v>
      </c>
      <c r="S24" s="3"/>
      <c r="T24" s="3">
        <v>0</v>
      </c>
      <c r="U24" s="3"/>
      <c r="V24" s="3">
        <v>3000</v>
      </c>
      <c r="W24" s="3"/>
      <c r="X24" s="3">
        <v>2872570558</v>
      </c>
      <c r="Y24" s="3"/>
      <c r="Z24" s="3">
        <v>3000</v>
      </c>
      <c r="AA24" s="3"/>
      <c r="AB24" s="3">
        <v>2880677783</v>
      </c>
      <c r="AC24" s="3"/>
      <c r="AD24" s="3">
        <v>0</v>
      </c>
      <c r="AE24" s="3"/>
      <c r="AF24" s="3">
        <v>0</v>
      </c>
      <c r="AG24" s="3"/>
      <c r="AH24" s="3">
        <v>0</v>
      </c>
      <c r="AI24" s="3"/>
      <c r="AJ24" s="3">
        <v>0</v>
      </c>
      <c r="AK24" s="2"/>
      <c r="AL24" s="75">
        <v>0</v>
      </c>
    </row>
    <row r="25" spans="2:38" ht="21.75" x14ac:dyDescent="0.6">
      <c r="B25" s="3" t="s">
        <v>190</v>
      </c>
      <c r="C25" s="3"/>
      <c r="D25" s="3" t="s">
        <v>106</v>
      </c>
      <c r="E25" s="3"/>
      <c r="F25" s="3" t="s">
        <v>106</v>
      </c>
      <c r="G25" s="3"/>
      <c r="H25" s="3" t="s">
        <v>191</v>
      </c>
      <c r="I25" s="3"/>
      <c r="J25" s="3" t="s">
        <v>192</v>
      </c>
      <c r="K25" s="3"/>
      <c r="L25" s="3">
        <v>0</v>
      </c>
      <c r="M25" s="3"/>
      <c r="N25" s="3">
        <v>0</v>
      </c>
      <c r="O25" s="3"/>
      <c r="P25" s="3">
        <v>0</v>
      </c>
      <c r="Q25" s="3"/>
      <c r="R25" s="3">
        <v>0</v>
      </c>
      <c r="S25" s="3"/>
      <c r="T25" s="3">
        <v>0</v>
      </c>
      <c r="U25" s="3"/>
      <c r="V25" s="3">
        <v>200</v>
      </c>
      <c r="W25" s="3"/>
      <c r="X25" s="3">
        <v>195390406</v>
      </c>
      <c r="Y25" s="3"/>
      <c r="Z25" s="3">
        <v>200</v>
      </c>
      <c r="AA25" s="3"/>
      <c r="AB25" s="3">
        <v>195505563</v>
      </c>
      <c r="AC25" s="3"/>
      <c r="AD25" s="3">
        <v>0</v>
      </c>
      <c r="AE25" s="3"/>
      <c r="AF25" s="3">
        <v>0</v>
      </c>
      <c r="AG25" s="3"/>
      <c r="AH25" s="3">
        <v>0</v>
      </c>
      <c r="AI25" s="3"/>
      <c r="AJ25" s="3">
        <v>0</v>
      </c>
      <c r="AK25" s="2"/>
      <c r="AL25" s="75">
        <v>0</v>
      </c>
    </row>
    <row r="26" spans="2:38" ht="21.75" x14ac:dyDescent="0.6">
      <c r="B26" s="3" t="s">
        <v>182</v>
      </c>
      <c r="C26" s="3"/>
      <c r="D26" s="3" t="s">
        <v>106</v>
      </c>
      <c r="E26" s="3"/>
      <c r="F26" s="3" t="s">
        <v>106</v>
      </c>
      <c r="G26" s="3"/>
      <c r="H26" s="3" t="s">
        <v>70</v>
      </c>
      <c r="I26" s="3"/>
      <c r="J26" s="3" t="s">
        <v>178</v>
      </c>
      <c r="K26" s="3"/>
      <c r="L26" s="3">
        <v>0</v>
      </c>
      <c r="M26" s="3"/>
      <c r="N26" s="3">
        <v>0</v>
      </c>
      <c r="O26" s="3"/>
      <c r="P26" s="3">
        <v>0</v>
      </c>
      <c r="Q26" s="3"/>
      <c r="R26" s="3">
        <v>0</v>
      </c>
      <c r="S26" s="3"/>
      <c r="T26" s="3">
        <v>0</v>
      </c>
      <c r="U26" s="3"/>
      <c r="V26" s="3">
        <v>3000</v>
      </c>
      <c r="W26" s="3"/>
      <c r="X26" s="3">
        <v>1831192439</v>
      </c>
      <c r="Y26" s="3"/>
      <c r="Z26" s="3">
        <v>3000</v>
      </c>
      <c r="AA26" s="3"/>
      <c r="AB26" s="3">
        <v>1832667770</v>
      </c>
      <c r="AC26" s="3"/>
      <c r="AD26" s="3">
        <v>0</v>
      </c>
      <c r="AE26" s="3"/>
      <c r="AF26" s="3">
        <v>0</v>
      </c>
      <c r="AG26" s="3"/>
      <c r="AH26" s="3">
        <v>0</v>
      </c>
      <c r="AI26" s="3"/>
      <c r="AJ26" s="3">
        <v>0</v>
      </c>
      <c r="AK26" s="2"/>
      <c r="AL26" s="75">
        <v>0</v>
      </c>
    </row>
    <row r="27" spans="2:38" ht="21.75" x14ac:dyDescent="0.6">
      <c r="B27" s="3" t="s">
        <v>198</v>
      </c>
      <c r="C27" s="3"/>
      <c r="D27" s="3" t="s">
        <v>106</v>
      </c>
      <c r="E27" s="3"/>
      <c r="F27" s="3" t="s">
        <v>106</v>
      </c>
      <c r="G27" s="3"/>
      <c r="H27" s="3" t="s">
        <v>199</v>
      </c>
      <c r="I27" s="3"/>
      <c r="J27" s="3" t="s">
        <v>200</v>
      </c>
      <c r="K27" s="3"/>
      <c r="L27" s="3">
        <v>0</v>
      </c>
      <c r="M27" s="3"/>
      <c r="N27" s="3">
        <v>0</v>
      </c>
      <c r="O27" s="3"/>
      <c r="P27" s="3">
        <v>0</v>
      </c>
      <c r="Q27" s="3"/>
      <c r="R27" s="3">
        <v>0</v>
      </c>
      <c r="S27" s="3"/>
      <c r="T27" s="3">
        <v>0</v>
      </c>
      <c r="U27" s="3"/>
      <c r="V27" s="3">
        <v>5000</v>
      </c>
      <c r="W27" s="3"/>
      <c r="X27" s="3">
        <v>2821011214</v>
      </c>
      <c r="Y27" s="3"/>
      <c r="Z27" s="3">
        <v>5000</v>
      </c>
      <c r="AA27" s="3"/>
      <c r="AB27" s="3">
        <v>2819988786</v>
      </c>
      <c r="AC27" s="3"/>
      <c r="AD27" s="3">
        <v>0</v>
      </c>
      <c r="AE27" s="3"/>
      <c r="AF27" s="3">
        <v>0</v>
      </c>
      <c r="AG27" s="3"/>
      <c r="AH27" s="3">
        <v>0</v>
      </c>
      <c r="AI27" s="3"/>
      <c r="AJ27" s="3">
        <v>0</v>
      </c>
      <c r="AK27" s="2"/>
      <c r="AL27" s="75">
        <v>0</v>
      </c>
    </row>
    <row r="28" spans="2:38" ht="21.75" x14ac:dyDescent="0.6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2"/>
      <c r="AL28" s="75"/>
    </row>
    <row r="29" spans="2:38" ht="27" thickBot="1" x14ac:dyDescent="0.65">
      <c r="B29" s="150" t="s">
        <v>91</v>
      </c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2"/>
      <c r="P29" s="81">
        <f>SUM(P13:P27)</f>
        <v>201705</v>
      </c>
      <c r="Q29" s="29"/>
      <c r="R29" s="81">
        <f>SUM(R13:R27)</f>
        <v>156177671020</v>
      </c>
      <c r="S29" s="29"/>
      <c r="T29" s="81">
        <f>SUM(T13:T27)</f>
        <v>156525780895</v>
      </c>
      <c r="U29" s="29"/>
      <c r="V29" s="81">
        <f>SUM(V13:V27)</f>
        <v>118922</v>
      </c>
      <c r="W29" s="29"/>
      <c r="X29" s="81">
        <f>SUM(X13:X27)</f>
        <v>93590071190</v>
      </c>
      <c r="Y29" s="29"/>
      <c r="Z29" s="81">
        <f>SUM(Z13:Z27)</f>
        <v>95421</v>
      </c>
      <c r="AA29" s="29"/>
      <c r="AB29" s="81">
        <f>SUM(AB13:AB27)</f>
        <v>70307775818</v>
      </c>
      <c r="AC29" s="29"/>
      <c r="AD29" s="81">
        <f>SUM(AD13:AD27)</f>
        <v>225206</v>
      </c>
      <c r="AE29" s="82"/>
      <c r="AF29" s="81"/>
      <c r="AG29" s="29"/>
      <c r="AH29" s="81">
        <f>SUM(AH13:AH27)</f>
        <v>181234741908</v>
      </c>
      <c r="AI29" s="29"/>
      <c r="AJ29" s="81">
        <f>SUM(AJ13:AJ27)</f>
        <v>179991285484</v>
      </c>
      <c r="AK29" s="29"/>
      <c r="AL29" s="96">
        <f>SUM(AL13:AL27)</f>
        <v>0.46699999999999992</v>
      </c>
    </row>
    <row r="30" spans="2:38" ht="21" customHeight="1" thickTop="1" x14ac:dyDescent="0.6"/>
    <row r="36" spans="20:20" ht="33" x14ac:dyDescent="0.8">
      <c r="T36" s="67">
        <v>4</v>
      </c>
    </row>
  </sheetData>
  <sortState xmlns:xlrd2="http://schemas.microsoft.com/office/spreadsheetml/2017/richdata2" ref="B13:AL28">
    <sortCondition descending="1" ref="AJ13:AJ28"/>
  </sortState>
  <mergeCells count="29">
    <mergeCell ref="B10:N10"/>
    <mergeCell ref="P11:P12"/>
    <mergeCell ref="R11:R12"/>
    <mergeCell ref="B11:B12"/>
    <mergeCell ref="D11:D12"/>
    <mergeCell ref="F11:F12"/>
    <mergeCell ref="H11:H12"/>
    <mergeCell ref="J11:J12"/>
    <mergeCell ref="V12"/>
    <mergeCell ref="X12"/>
    <mergeCell ref="V11:X11"/>
    <mergeCell ref="L11:L12"/>
    <mergeCell ref="N11:N12"/>
    <mergeCell ref="B29:N29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</mergeCells>
  <printOptions horizontalCentered="1" verticalCentered="1"/>
  <pageMargins left="0.7" right="0.7" top="0.75" bottom="0.75" header="0.3" footer="0.3"/>
  <pageSetup paperSize="9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2"/>
  <sheetViews>
    <sheetView rightToLeft="1" zoomScale="70" zoomScaleNormal="70" workbookViewId="0">
      <selection activeCell="V6" sqref="V6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0.28515625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51" t="s">
        <v>139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</row>
    <row r="3" spans="2:32" ht="39" x14ac:dyDescent="0.6">
      <c r="B3" s="151" t="s">
        <v>0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</row>
    <row r="4" spans="2:32" ht="39" x14ac:dyDescent="0.6">
      <c r="B4" s="151" t="s">
        <v>185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</row>
    <row r="5" spans="2:32" ht="39" x14ac:dyDescent="0.6"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</row>
    <row r="6" spans="2:32" ht="39" x14ac:dyDescent="0.6"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129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53" t="s">
        <v>36</v>
      </c>
      <c r="C10" s="153" t="s">
        <v>36</v>
      </c>
      <c r="D10" s="153" t="s">
        <v>36</v>
      </c>
      <c r="E10" s="153" t="s">
        <v>36</v>
      </c>
      <c r="F10" s="153" t="s">
        <v>36</v>
      </c>
      <c r="G10" s="153" t="s">
        <v>36</v>
      </c>
      <c r="H10" s="153" t="s">
        <v>36</v>
      </c>
      <c r="I10" s="153" t="s">
        <v>36</v>
      </c>
      <c r="J10" s="153" t="s">
        <v>36</v>
      </c>
      <c r="K10" s="24"/>
      <c r="L10" s="153" t="s">
        <v>186</v>
      </c>
      <c r="M10" s="153" t="s">
        <v>2</v>
      </c>
      <c r="N10" s="153" t="s">
        <v>2</v>
      </c>
      <c r="O10" s="153" t="s">
        <v>2</v>
      </c>
      <c r="P10" s="153" t="s">
        <v>2</v>
      </c>
      <c r="Q10" s="24"/>
      <c r="R10" s="153" t="s">
        <v>3</v>
      </c>
      <c r="S10" s="153" t="s">
        <v>3</v>
      </c>
      <c r="T10" s="153" t="s">
        <v>3</v>
      </c>
      <c r="U10" s="153" t="s">
        <v>3</v>
      </c>
      <c r="V10" s="153" t="s">
        <v>3</v>
      </c>
      <c r="W10" s="153" t="s">
        <v>3</v>
      </c>
      <c r="X10" s="153" t="s">
        <v>3</v>
      </c>
      <c r="Y10" s="24"/>
      <c r="Z10" s="153" t="s">
        <v>186</v>
      </c>
      <c r="AA10" s="153" t="s">
        <v>4</v>
      </c>
      <c r="AB10" s="153" t="s">
        <v>4</v>
      </c>
      <c r="AC10" s="153" t="s">
        <v>4</v>
      </c>
      <c r="AD10" s="153" t="s">
        <v>4</v>
      </c>
      <c r="AE10" s="153" t="s">
        <v>4</v>
      </c>
      <c r="AF10" s="153" t="s">
        <v>4</v>
      </c>
    </row>
    <row r="11" spans="2:32" s="16" customFormat="1" x14ac:dyDescent="0.6">
      <c r="B11" s="137" t="s">
        <v>37</v>
      </c>
      <c r="C11" s="23"/>
      <c r="D11" s="137" t="s">
        <v>98</v>
      </c>
      <c r="E11" s="23"/>
      <c r="F11" s="137" t="s">
        <v>29</v>
      </c>
      <c r="G11" s="23"/>
      <c r="H11" s="137" t="s">
        <v>38</v>
      </c>
      <c r="I11" s="23"/>
      <c r="J11" s="137" t="s">
        <v>26</v>
      </c>
      <c r="L11" s="137" t="s">
        <v>5</v>
      </c>
      <c r="M11" s="23"/>
      <c r="N11" s="137" t="s">
        <v>6</v>
      </c>
      <c r="O11" s="23"/>
      <c r="P11" s="137" t="s">
        <v>7</v>
      </c>
      <c r="R11" s="137" t="s">
        <v>8</v>
      </c>
      <c r="S11" s="137" t="s">
        <v>8</v>
      </c>
      <c r="T11" s="137" t="s">
        <v>8</v>
      </c>
      <c r="U11" s="23"/>
      <c r="V11" s="137" t="s">
        <v>9</v>
      </c>
      <c r="W11" s="137" t="s">
        <v>9</v>
      </c>
      <c r="X11" s="137" t="s">
        <v>9</v>
      </c>
      <c r="Z11" s="137" t="s">
        <v>5</v>
      </c>
      <c r="AA11" s="23"/>
      <c r="AB11" s="137" t="s">
        <v>6</v>
      </c>
      <c r="AC11" s="23"/>
      <c r="AD11" s="137" t="s">
        <v>7</v>
      </c>
      <c r="AE11" s="23"/>
      <c r="AF11" s="137" t="s">
        <v>39</v>
      </c>
    </row>
    <row r="12" spans="2:32" s="16" customFormat="1" ht="75.75" customHeight="1" x14ac:dyDescent="0.6">
      <c r="B12" s="138" t="s">
        <v>37</v>
      </c>
      <c r="C12" s="25"/>
      <c r="D12" s="138" t="s">
        <v>28</v>
      </c>
      <c r="E12" s="25"/>
      <c r="F12" s="138" t="s">
        <v>29</v>
      </c>
      <c r="G12" s="25"/>
      <c r="H12" s="138" t="s">
        <v>38</v>
      </c>
      <c r="I12" s="25"/>
      <c r="J12" s="138" t="s">
        <v>26</v>
      </c>
      <c r="L12" s="138" t="s">
        <v>5</v>
      </c>
      <c r="M12" s="25"/>
      <c r="N12" s="138" t="s">
        <v>6</v>
      </c>
      <c r="O12" s="25"/>
      <c r="P12" s="138" t="s">
        <v>7</v>
      </c>
      <c r="R12" s="138" t="s">
        <v>5</v>
      </c>
      <c r="S12" s="25"/>
      <c r="T12" s="138" t="s">
        <v>6</v>
      </c>
      <c r="U12" s="25"/>
      <c r="V12" s="138" t="s">
        <v>5</v>
      </c>
      <c r="W12" s="25"/>
      <c r="X12" s="138" t="s">
        <v>12</v>
      </c>
      <c r="Z12" s="138" t="s">
        <v>5</v>
      </c>
      <c r="AA12" s="25"/>
      <c r="AB12" s="138" t="s">
        <v>6</v>
      </c>
      <c r="AC12" s="25"/>
      <c r="AD12" s="138" t="s">
        <v>7</v>
      </c>
      <c r="AE12" s="25"/>
      <c r="AF12" s="138" t="s">
        <v>39</v>
      </c>
    </row>
    <row r="13" spans="2:32" s="16" customFormat="1" ht="32.25" customHeight="1" x14ac:dyDescent="0.65">
      <c r="B13" s="28" t="s">
        <v>143</v>
      </c>
      <c r="C13" s="28"/>
      <c r="D13" s="28" t="s">
        <v>144</v>
      </c>
      <c r="E13" s="28"/>
      <c r="F13" s="28">
        <v>18</v>
      </c>
      <c r="G13" s="28"/>
      <c r="H13" s="28">
        <v>0</v>
      </c>
      <c r="I13" s="28"/>
      <c r="J13" s="28" t="s">
        <v>121</v>
      </c>
      <c r="K13" s="28"/>
      <c r="L13" s="102">
        <v>32000</v>
      </c>
      <c r="M13" s="102"/>
      <c r="N13" s="102">
        <v>16000000000</v>
      </c>
      <c r="O13" s="102"/>
      <c r="P13" s="102">
        <v>16000000000</v>
      </c>
      <c r="Q13" s="102"/>
      <c r="R13" s="102">
        <v>0</v>
      </c>
      <c r="S13" s="102"/>
      <c r="T13" s="102">
        <v>0</v>
      </c>
      <c r="U13" s="102"/>
      <c r="V13" s="102">
        <v>0</v>
      </c>
      <c r="W13" s="102"/>
      <c r="X13" s="102">
        <v>0</v>
      </c>
      <c r="Y13" s="102"/>
      <c r="Z13" s="102">
        <v>32000</v>
      </c>
      <c r="AA13" s="102"/>
      <c r="AB13" s="102">
        <v>16000000000</v>
      </c>
      <c r="AC13" s="102"/>
      <c r="AD13" s="102">
        <v>16000000000</v>
      </c>
      <c r="AE13" s="28"/>
      <c r="AF13" s="103">
        <v>4.1500000000000002E-2</v>
      </c>
    </row>
    <row r="14" spans="2:32" s="16" customFormat="1" ht="32.25" customHeight="1" x14ac:dyDescent="0.65">
      <c r="B14" s="28" t="s">
        <v>202</v>
      </c>
      <c r="C14" s="28"/>
      <c r="D14" s="28" t="s">
        <v>203</v>
      </c>
      <c r="E14" s="28"/>
      <c r="F14" s="28">
        <v>18</v>
      </c>
      <c r="G14" s="28"/>
      <c r="H14" s="28">
        <v>0</v>
      </c>
      <c r="I14" s="28"/>
      <c r="J14" s="28" t="s">
        <v>121</v>
      </c>
      <c r="K14" s="28"/>
      <c r="L14" s="102">
        <v>0</v>
      </c>
      <c r="M14" s="102"/>
      <c r="N14" s="102">
        <v>0</v>
      </c>
      <c r="O14" s="102"/>
      <c r="P14" s="102">
        <v>0</v>
      </c>
      <c r="Q14" s="102"/>
      <c r="R14" s="102">
        <v>20000</v>
      </c>
      <c r="S14" s="102"/>
      <c r="T14" s="102">
        <v>10000000000</v>
      </c>
      <c r="U14" s="102"/>
      <c r="V14" s="102">
        <v>0</v>
      </c>
      <c r="W14" s="102"/>
      <c r="X14" s="102">
        <v>0</v>
      </c>
      <c r="Y14" s="102"/>
      <c r="Z14" s="102">
        <v>20000</v>
      </c>
      <c r="AA14" s="102"/>
      <c r="AB14" s="102">
        <v>10000000000</v>
      </c>
      <c r="AC14" s="102"/>
      <c r="AD14" s="102">
        <v>10000000000</v>
      </c>
      <c r="AE14" s="28"/>
      <c r="AF14" s="103">
        <v>2.5899999999999999E-2</v>
      </c>
    </row>
    <row r="15" spans="2:32" s="16" customFormat="1" ht="32.25" customHeight="1" x14ac:dyDescent="0.6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28"/>
      <c r="AF15" s="103"/>
    </row>
    <row r="16" spans="2:32" ht="27" thickBot="1" x14ac:dyDescent="0.7">
      <c r="B16" s="152" t="s">
        <v>91</v>
      </c>
      <c r="C16" s="152"/>
      <c r="D16" s="152"/>
      <c r="E16" s="152"/>
      <c r="F16" s="152"/>
      <c r="G16" s="152"/>
      <c r="H16" s="152"/>
      <c r="I16" s="152"/>
      <c r="J16" s="152"/>
      <c r="K16" s="28"/>
      <c r="L16" s="104">
        <f>SUM(L13:L13)</f>
        <v>32000</v>
      </c>
      <c r="M16" s="28"/>
      <c r="N16" s="104">
        <f>SUM(N13:N13)</f>
        <v>16000000000</v>
      </c>
      <c r="O16" s="28"/>
      <c r="P16" s="104">
        <f>SUM(P13:P13)</f>
        <v>16000000000</v>
      </c>
      <c r="Q16" s="28"/>
      <c r="R16" s="104">
        <f>SUM(R13:R13)</f>
        <v>0</v>
      </c>
      <c r="S16" s="28"/>
      <c r="T16" s="104">
        <f>SUM(T13:T13)</f>
        <v>0</v>
      </c>
      <c r="U16" s="28"/>
      <c r="V16" s="104">
        <f>SUM(V13:V13)</f>
        <v>0</v>
      </c>
      <c r="W16" s="28"/>
      <c r="X16" s="104">
        <f>SUM(X13:X13)</f>
        <v>0</v>
      </c>
      <c r="Y16" s="28"/>
      <c r="Z16" s="104">
        <f>SUM(Z13:Z13)</f>
        <v>32000</v>
      </c>
      <c r="AA16" s="28"/>
      <c r="AB16" s="104">
        <f>SUM(AB13:AB13)</f>
        <v>16000000000</v>
      </c>
      <c r="AC16" s="28"/>
      <c r="AD16" s="104">
        <f>SUM(AD13:AD13)</f>
        <v>16000000000</v>
      </c>
      <c r="AE16" s="28"/>
      <c r="AF16" s="105">
        <f>SUM(AF13:AF13)</f>
        <v>4.1500000000000002E-2</v>
      </c>
    </row>
    <row r="17" spans="16:16" ht="21.75" thickTop="1" x14ac:dyDescent="0.6"/>
    <row r="22" spans="16:16" ht="33" x14ac:dyDescent="0.8">
      <c r="P22" s="67">
        <v>5</v>
      </c>
    </row>
  </sheetData>
  <sortState xmlns:xlrd2="http://schemas.microsoft.com/office/spreadsheetml/2017/richdata2" ref="B13:AF14">
    <sortCondition descending="1" ref="AD13:AD14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6:J16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32"/>
  <sheetViews>
    <sheetView rightToLeft="1" topLeftCell="A7" workbookViewId="0">
      <selection activeCell="V6" sqref="V6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6.5703125" style="2" bestFit="1" customWidth="1"/>
    <col min="13" max="13" width="1" style="2" customWidth="1"/>
    <col min="14" max="14" width="16.5703125" style="2" bestFit="1" customWidth="1"/>
    <col min="15" max="15" width="1" style="2" customWidth="1"/>
    <col min="16" max="16" width="16.5703125" style="2" bestFit="1" customWidth="1"/>
    <col min="17" max="17" width="1" style="2" customWidth="1"/>
    <col min="18" max="18" width="16.5703125" style="2" bestFit="1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34" t="s">
        <v>139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2:28" ht="29.25" customHeight="1" x14ac:dyDescent="0.55000000000000004">
      <c r="B3" s="134" t="s">
        <v>0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2:28" ht="29.25" customHeight="1" x14ac:dyDescent="0.55000000000000004">
      <c r="B4" s="134" t="s">
        <v>185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104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56" t="s">
        <v>40</v>
      </c>
      <c r="C8" s="43"/>
      <c r="D8" s="153" t="s">
        <v>41</v>
      </c>
      <c r="E8" s="153" t="s">
        <v>41</v>
      </c>
      <c r="F8" s="153" t="s">
        <v>41</v>
      </c>
      <c r="G8" s="153" t="s">
        <v>41</v>
      </c>
      <c r="H8" s="153" t="s">
        <v>41</v>
      </c>
      <c r="I8" s="153" t="s">
        <v>41</v>
      </c>
      <c r="J8" s="153" t="s">
        <v>41</v>
      </c>
      <c r="K8" s="43"/>
      <c r="L8" s="153" t="s">
        <v>186</v>
      </c>
      <c r="M8" s="43"/>
      <c r="N8" s="153" t="s">
        <v>3</v>
      </c>
      <c r="O8" s="153" t="s">
        <v>3</v>
      </c>
      <c r="P8" s="153" t="s">
        <v>3</v>
      </c>
      <c r="Q8" s="43"/>
      <c r="R8" s="153" t="s">
        <v>186</v>
      </c>
      <c r="S8" s="153" t="s">
        <v>4</v>
      </c>
      <c r="T8" s="153" t="s">
        <v>4</v>
      </c>
    </row>
    <row r="9" spans="2:28" s="4" customFormat="1" ht="63.75" customHeight="1" x14ac:dyDescent="0.55000000000000004">
      <c r="B9" s="157" t="s">
        <v>40</v>
      </c>
      <c r="C9" s="43"/>
      <c r="D9" s="154" t="s">
        <v>42</v>
      </c>
      <c r="E9" s="44"/>
      <c r="F9" s="154" t="s">
        <v>43</v>
      </c>
      <c r="G9" s="44"/>
      <c r="H9" s="154" t="s">
        <v>44</v>
      </c>
      <c r="I9" s="44"/>
      <c r="J9" s="154" t="s">
        <v>29</v>
      </c>
      <c r="K9" s="43"/>
      <c r="L9" s="154" t="s">
        <v>45</v>
      </c>
      <c r="M9" s="43"/>
      <c r="N9" s="154" t="s">
        <v>46</v>
      </c>
      <c r="O9" s="44"/>
      <c r="P9" s="154" t="s">
        <v>47</v>
      </c>
      <c r="Q9" s="43"/>
      <c r="R9" s="154" t="s">
        <v>45</v>
      </c>
      <c r="S9" s="44"/>
      <c r="T9" s="155" t="s">
        <v>39</v>
      </c>
    </row>
    <row r="10" spans="2:28" s="4" customFormat="1" ht="21.75" customHeight="1" x14ac:dyDescent="0.55000000000000004">
      <c r="B10" s="5" t="s">
        <v>49</v>
      </c>
      <c r="C10" s="5"/>
      <c r="D10" s="31" t="s">
        <v>145</v>
      </c>
      <c r="E10" s="5"/>
      <c r="F10" s="5" t="s">
        <v>51</v>
      </c>
      <c r="G10" s="5"/>
      <c r="H10" s="5" t="s">
        <v>146</v>
      </c>
      <c r="I10" s="5"/>
      <c r="J10" s="32">
        <v>0</v>
      </c>
      <c r="K10" s="5"/>
      <c r="L10" s="32">
        <v>20000000</v>
      </c>
      <c r="M10" s="5"/>
      <c r="N10" s="32">
        <v>0</v>
      </c>
      <c r="O10" s="5"/>
      <c r="P10" s="32">
        <v>0</v>
      </c>
      <c r="Q10" s="5"/>
      <c r="R10" s="32">
        <v>20000000</v>
      </c>
      <c r="S10" s="5"/>
      <c r="T10" s="35">
        <v>1E-4</v>
      </c>
    </row>
    <row r="11" spans="2:28" s="4" customFormat="1" ht="21.75" customHeight="1" x14ac:dyDescent="0.55000000000000004">
      <c r="B11" s="5" t="s">
        <v>49</v>
      </c>
      <c r="C11" s="5"/>
      <c r="D11" s="31" t="s">
        <v>147</v>
      </c>
      <c r="E11" s="5"/>
      <c r="F11" s="5" t="s">
        <v>48</v>
      </c>
      <c r="G11" s="5"/>
      <c r="H11" s="5" t="s">
        <v>146</v>
      </c>
      <c r="I11" s="5"/>
      <c r="J11" s="32">
        <v>0</v>
      </c>
      <c r="K11" s="5"/>
      <c r="L11" s="32">
        <v>931145</v>
      </c>
      <c r="M11" s="5"/>
      <c r="N11" s="32">
        <v>35694167871</v>
      </c>
      <c r="O11" s="5"/>
      <c r="P11" s="32">
        <v>35190015000</v>
      </c>
      <c r="Q11" s="5"/>
      <c r="R11" s="32">
        <v>505084016</v>
      </c>
      <c r="S11" s="5"/>
      <c r="T11" s="35">
        <v>1.2999999999999999E-3</v>
      </c>
    </row>
    <row r="12" spans="2:28" s="4" customFormat="1" ht="21.75" customHeight="1" x14ac:dyDescent="0.55000000000000004">
      <c r="B12" s="5" t="s">
        <v>49</v>
      </c>
      <c r="C12" s="5"/>
      <c r="D12" s="31" t="s">
        <v>148</v>
      </c>
      <c r="E12" s="5"/>
      <c r="F12" s="5" t="s">
        <v>48</v>
      </c>
      <c r="G12" s="5"/>
      <c r="H12" s="5" t="s">
        <v>149</v>
      </c>
      <c r="I12" s="5"/>
      <c r="J12" s="32">
        <v>0</v>
      </c>
      <c r="K12" s="5"/>
      <c r="L12" s="32">
        <v>3313199877</v>
      </c>
      <c r="M12" s="5"/>
      <c r="N12" s="32">
        <v>102604943883</v>
      </c>
      <c r="O12" s="5"/>
      <c r="P12" s="32">
        <v>103634280805</v>
      </c>
      <c r="Q12" s="5"/>
      <c r="R12" s="32">
        <v>2283862955</v>
      </c>
      <c r="S12" s="5"/>
      <c r="T12" s="35">
        <v>5.8999999999999999E-3</v>
      </c>
    </row>
    <row r="13" spans="2:28" s="4" customFormat="1" ht="21.75" customHeight="1" x14ac:dyDescent="0.55000000000000004">
      <c r="B13" s="5" t="s">
        <v>150</v>
      </c>
      <c r="C13" s="5"/>
      <c r="D13" s="31" t="s">
        <v>151</v>
      </c>
      <c r="E13" s="5"/>
      <c r="F13" s="5" t="s">
        <v>51</v>
      </c>
      <c r="G13" s="5"/>
      <c r="H13" s="5" t="s">
        <v>152</v>
      </c>
      <c r="I13" s="5"/>
      <c r="J13" s="32">
        <v>0</v>
      </c>
      <c r="K13" s="5"/>
      <c r="L13" s="32">
        <v>88485309</v>
      </c>
      <c r="M13" s="5"/>
      <c r="N13" s="32">
        <v>10000870944</v>
      </c>
      <c r="O13" s="5"/>
      <c r="P13" s="32">
        <v>10000010000</v>
      </c>
      <c r="Q13" s="5"/>
      <c r="R13" s="32">
        <v>89346253</v>
      </c>
      <c r="S13" s="5"/>
      <c r="T13" s="35">
        <v>2.0000000000000001E-4</v>
      </c>
    </row>
    <row r="14" spans="2:28" s="4" customFormat="1" ht="21.75" customHeight="1" x14ac:dyDescent="0.55000000000000004">
      <c r="B14" s="5" t="s">
        <v>150</v>
      </c>
      <c r="C14" s="5"/>
      <c r="D14" s="31" t="s">
        <v>153</v>
      </c>
      <c r="E14" s="5"/>
      <c r="F14" s="5" t="s">
        <v>48</v>
      </c>
      <c r="G14" s="5"/>
      <c r="H14" s="5" t="s">
        <v>152</v>
      </c>
      <c r="I14" s="5"/>
      <c r="J14" s="32">
        <v>0</v>
      </c>
      <c r="K14" s="5"/>
      <c r="L14" s="32">
        <v>125432</v>
      </c>
      <c r="M14" s="5"/>
      <c r="N14" s="32">
        <v>18870000980</v>
      </c>
      <c r="O14" s="5"/>
      <c r="P14" s="32">
        <v>18830260000</v>
      </c>
      <c r="Q14" s="5"/>
      <c r="R14" s="32">
        <v>39866412</v>
      </c>
      <c r="S14" s="5"/>
      <c r="T14" s="35">
        <v>1E-4</v>
      </c>
    </row>
    <row r="15" spans="2:28" s="4" customFormat="1" ht="21.75" customHeight="1" x14ac:dyDescent="0.55000000000000004">
      <c r="B15" s="5" t="s">
        <v>154</v>
      </c>
      <c r="C15" s="5"/>
      <c r="D15" s="31" t="s">
        <v>155</v>
      </c>
      <c r="E15" s="5"/>
      <c r="F15" s="5" t="s">
        <v>123</v>
      </c>
      <c r="G15" s="5"/>
      <c r="H15" s="5" t="s">
        <v>156</v>
      </c>
      <c r="I15" s="5"/>
      <c r="J15" s="32">
        <v>0</v>
      </c>
      <c r="K15" s="5"/>
      <c r="L15" s="32">
        <v>56970356</v>
      </c>
      <c r="M15" s="5"/>
      <c r="N15" s="32">
        <v>0</v>
      </c>
      <c r="O15" s="5"/>
      <c r="P15" s="32">
        <v>0</v>
      </c>
      <c r="Q15" s="5"/>
      <c r="R15" s="32">
        <v>56970356</v>
      </c>
      <c r="S15" s="5"/>
      <c r="T15" s="35">
        <v>1E-4</v>
      </c>
    </row>
    <row r="16" spans="2:28" s="4" customFormat="1" ht="21.75" customHeight="1" x14ac:dyDescent="0.55000000000000004">
      <c r="B16" s="5" t="s">
        <v>122</v>
      </c>
      <c r="C16" s="5"/>
      <c r="D16" s="31" t="s">
        <v>157</v>
      </c>
      <c r="E16" s="5"/>
      <c r="F16" s="5" t="s">
        <v>48</v>
      </c>
      <c r="G16" s="5"/>
      <c r="H16" s="5" t="s">
        <v>158</v>
      </c>
      <c r="I16" s="5"/>
      <c r="J16" s="32">
        <v>0</v>
      </c>
      <c r="K16" s="5"/>
      <c r="L16" s="32">
        <v>9971909</v>
      </c>
      <c r="M16" s="5"/>
      <c r="N16" s="32">
        <v>45212413460</v>
      </c>
      <c r="O16" s="5"/>
      <c r="P16" s="32">
        <v>45211143844</v>
      </c>
      <c r="Q16" s="5"/>
      <c r="R16" s="32">
        <v>11241525</v>
      </c>
      <c r="S16" s="5"/>
      <c r="T16" s="35">
        <v>0</v>
      </c>
    </row>
    <row r="17" spans="2:20" s="4" customFormat="1" ht="21.75" customHeight="1" x14ac:dyDescent="0.55000000000000004">
      <c r="B17" s="5" t="s">
        <v>50</v>
      </c>
      <c r="C17" s="5"/>
      <c r="D17" s="31" t="s">
        <v>159</v>
      </c>
      <c r="E17" s="5"/>
      <c r="F17" s="5" t="s">
        <v>48</v>
      </c>
      <c r="G17" s="5"/>
      <c r="H17" s="5" t="s">
        <v>160</v>
      </c>
      <c r="I17" s="5"/>
      <c r="J17" s="32">
        <v>0</v>
      </c>
      <c r="K17" s="5"/>
      <c r="L17" s="32">
        <v>706600</v>
      </c>
      <c r="M17" s="5"/>
      <c r="N17" s="32">
        <v>0</v>
      </c>
      <c r="O17" s="5"/>
      <c r="P17" s="32">
        <v>0</v>
      </c>
      <c r="Q17" s="5"/>
      <c r="R17" s="32">
        <v>706600</v>
      </c>
      <c r="S17" s="5"/>
      <c r="T17" s="35">
        <v>0</v>
      </c>
    </row>
    <row r="18" spans="2:20" s="4" customFormat="1" ht="21.75" customHeight="1" x14ac:dyDescent="0.55000000000000004">
      <c r="B18" s="5" t="s">
        <v>161</v>
      </c>
      <c r="C18" s="5"/>
      <c r="D18" s="31" t="s">
        <v>162</v>
      </c>
      <c r="E18" s="5"/>
      <c r="F18" s="5" t="s">
        <v>48</v>
      </c>
      <c r="G18" s="5"/>
      <c r="H18" s="5" t="s">
        <v>163</v>
      </c>
      <c r="I18" s="5"/>
      <c r="J18" s="32">
        <v>0</v>
      </c>
      <c r="K18" s="5"/>
      <c r="L18" s="32">
        <v>1408249</v>
      </c>
      <c r="M18" s="5"/>
      <c r="N18" s="32">
        <v>6979</v>
      </c>
      <c r="O18" s="5"/>
      <c r="P18" s="32">
        <v>0</v>
      </c>
      <c r="Q18" s="5"/>
      <c r="R18" s="32">
        <v>1415228</v>
      </c>
      <c r="S18" s="5"/>
      <c r="T18" s="35">
        <v>0</v>
      </c>
    </row>
    <row r="19" spans="2:20" s="4" customFormat="1" ht="21.75" customHeight="1" x14ac:dyDescent="0.55000000000000004">
      <c r="B19" s="5" t="s">
        <v>126</v>
      </c>
      <c r="C19" s="5"/>
      <c r="D19" s="31" t="s">
        <v>164</v>
      </c>
      <c r="E19" s="5"/>
      <c r="F19" s="5" t="s">
        <v>48</v>
      </c>
      <c r="G19" s="5"/>
      <c r="H19" s="5" t="s">
        <v>124</v>
      </c>
      <c r="I19" s="5"/>
      <c r="J19" s="32">
        <v>0</v>
      </c>
      <c r="K19" s="5"/>
      <c r="L19" s="32">
        <v>5944077</v>
      </c>
      <c r="M19" s="5"/>
      <c r="N19" s="32">
        <v>407721718</v>
      </c>
      <c r="O19" s="5"/>
      <c r="P19" s="32">
        <v>410025000</v>
      </c>
      <c r="Q19" s="5"/>
      <c r="R19" s="32">
        <v>3640795</v>
      </c>
      <c r="S19" s="5"/>
      <c r="T19" s="35">
        <v>0</v>
      </c>
    </row>
    <row r="20" spans="2:20" s="4" customFormat="1" ht="21.75" customHeight="1" x14ac:dyDescent="0.55000000000000004">
      <c r="B20" s="5" t="s">
        <v>126</v>
      </c>
      <c r="C20" s="5"/>
      <c r="D20" s="31" t="s">
        <v>165</v>
      </c>
      <c r="E20" s="5"/>
      <c r="F20" s="5" t="s">
        <v>123</v>
      </c>
      <c r="G20" s="5"/>
      <c r="H20" s="5" t="s">
        <v>166</v>
      </c>
      <c r="I20" s="5"/>
      <c r="J20" s="32">
        <v>18</v>
      </c>
      <c r="K20" s="5"/>
      <c r="L20" s="32">
        <v>24000000000</v>
      </c>
      <c r="M20" s="5"/>
      <c r="N20" s="32">
        <v>0</v>
      </c>
      <c r="O20" s="5"/>
      <c r="P20" s="32">
        <v>0</v>
      </c>
      <c r="Q20" s="5"/>
      <c r="R20" s="32">
        <v>24000000000</v>
      </c>
      <c r="S20" s="5"/>
      <c r="T20" s="35">
        <v>6.2300000000000001E-2</v>
      </c>
    </row>
    <row r="21" spans="2:20" s="4" customFormat="1" ht="21.75" customHeight="1" x14ac:dyDescent="0.55000000000000004">
      <c r="B21" s="5" t="s">
        <v>125</v>
      </c>
      <c r="C21" s="5"/>
      <c r="D21" s="31" t="s">
        <v>167</v>
      </c>
      <c r="E21" s="5"/>
      <c r="F21" s="5" t="s">
        <v>48</v>
      </c>
      <c r="G21" s="5"/>
      <c r="H21" s="5" t="s">
        <v>168</v>
      </c>
      <c r="I21" s="5"/>
      <c r="J21" s="32">
        <v>0</v>
      </c>
      <c r="K21" s="5"/>
      <c r="L21" s="32">
        <v>1107765</v>
      </c>
      <c r="M21" s="5"/>
      <c r="N21" s="32">
        <v>9408</v>
      </c>
      <c r="O21" s="5"/>
      <c r="P21" s="32">
        <v>0</v>
      </c>
      <c r="Q21" s="5"/>
      <c r="R21" s="32">
        <v>1117173</v>
      </c>
      <c r="S21" s="5"/>
      <c r="T21" s="35">
        <v>0</v>
      </c>
    </row>
    <row r="22" spans="2:20" s="4" customFormat="1" ht="21.75" customHeight="1" x14ac:dyDescent="0.55000000000000004">
      <c r="B22" s="5" t="s">
        <v>52</v>
      </c>
      <c r="C22" s="5"/>
      <c r="D22" s="31" t="s">
        <v>169</v>
      </c>
      <c r="E22" s="5"/>
      <c r="F22" s="5" t="s">
        <v>48</v>
      </c>
      <c r="G22" s="5"/>
      <c r="H22" s="5" t="s">
        <v>170</v>
      </c>
      <c r="I22" s="5"/>
      <c r="J22" s="32">
        <v>0</v>
      </c>
      <c r="K22" s="5"/>
      <c r="L22" s="32">
        <v>1092915</v>
      </c>
      <c r="M22" s="5"/>
      <c r="N22" s="32">
        <v>0</v>
      </c>
      <c r="O22" s="5"/>
      <c r="P22" s="32">
        <v>0</v>
      </c>
      <c r="Q22" s="5"/>
      <c r="R22" s="32">
        <v>1092915</v>
      </c>
      <c r="S22" s="5"/>
      <c r="T22" s="35">
        <v>0</v>
      </c>
    </row>
    <row r="23" spans="2:20" s="4" customFormat="1" ht="21.75" customHeight="1" x14ac:dyDescent="0.55000000000000004">
      <c r="B23" s="5" t="s">
        <v>127</v>
      </c>
      <c r="C23" s="5"/>
      <c r="D23" s="31" t="s">
        <v>171</v>
      </c>
      <c r="E23" s="5"/>
      <c r="F23" s="5" t="s">
        <v>48</v>
      </c>
      <c r="G23" s="5"/>
      <c r="H23" s="5" t="s">
        <v>170</v>
      </c>
      <c r="I23" s="5"/>
      <c r="J23" s="32">
        <v>0</v>
      </c>
      <c r="K23" s="5"/>
      <c r="L23" s="32">
        <v>9894294</v>
      </c>
      <c r="M23" s="5"/>
      <c r="N23" s="32">
        <v>10270423392</v>
      </c>
      <c r="O23" s="5"/>
      <c r="P23" s="32">
        <v>10000010000</v>
      </c>
      <c r="Q23" s="5"/>
      <c r="R23" s="32">
        <v>280307686</v>
      </c>
      <c r="S23" s="5"/>
      <c r="T23" s="35">
        <v>6.9999999999999999E-4</v>
      </c>
    </row>
    <row r="24" spans="2:20" s="4" customFormat="1" ht="21.75" customHeight="1" x14ac:dyDescent="0.55000000000000004">
      <c r="B24" s="5" t="s">
        <v>122</v>
      </c>
      <c r="C24" s="5"/>
      <c r="D24" s="31" t="s">
        <v>172</v>
      </c>
      <c r="E24" s="5"/>
      <c r="F24" s="5" t="s">
        <v>123</v>
      </c>
      <c r="G24" s="5"/>
      <c r="H24" s="5" t="s">
        <v>173</v>
      </c>
      <c r="I24" s="5"/>
      <c r="J24" s="32">
        <v>18</v>
      </c>
      <c r="K24" s="5"/>
      <c r="L24" s="32">
        <v>12500000000</v>
      </c>
      <c r="M24" s="5"/>
      <c r="N24" s="32">
        <v>0</v>
      </c>
      <c r="O24" s="5"/>
      <c r="P24" s="32">
        <v>0</v>
      </c>
      <c r="Q24" s="5"/>
      <c r="R24" s="32">
        <v>12500000000</v>
      </c>
      <c r="S24" s="5"/>
      <c r="T24" s="35">
        <v>3.2399999999999998E-2</v>
      </c>
    </row>
    <row r="25" spans="2:20" s="4" customFormat="1" ht="21.75" customHeight="1" x14ac:dyDescent="0.55000000000000004">
      <c r="B25" s="5" t="s">
        <v>122</v>
      </c>
      <c r="C25" s="5"/>
      <c r="D25" s="31" t="s">
        <v>204</v>
      </c>
      <c r="E25" s="5"/>
      <c r="F25" s="5" t="s">
        <v>123</v>
      </c>
      <c r="G25" s="5"/>
      <c r="H25" s="5" t="s">
        <v>205</v>
      </c>
      <c r="I25" s="5"/>
      <c r="J25" s="32">
        <v>18</v>
      </c>
      <c r="K25" s="5"/>
      <c r="L25" s="32">
        <v>0</v>
      </c>
      <c r="M25" s="5"/>
      <c r="N25" s="32">
        <v>10000000000</v>
      </c>
      <c r="O25" s="5"/>
      <c r="P25" s="32">
        <v>0</v>
      </c>
      <c r="Q25" s="5"/>
      <c r="R25" s="32">
        <v>10000000000</v>
      </c>
      <c r="S25" s="5"/>
      <c r="T25" s="35">
        <v>2.5899999999999999E-2</v>
      </c>
    </row>
    <row r="26" spans="2:20" s="4" customFormat="1" ht="21.75" customHeight="1" x14ac:dyDescent="0.55000000000000004">
      <c r="B26" s="5" t="s">
        <v>122</v>
      </c>
      <c r="C26" s="5"/>
      <c r="D26" s="31" t="s">
        <v>206</v>
      </c>
      <c r="E26" s="5"/>
      <c r="F26" s="5" t="s">
        <v>123</v>
      </c>
      <c r="G26" s="5"/>
      <c r="H26" s="5" t="s">
        <v>205</v>
      </c>
      <c r="I26" s="5"/>
      <c r="J26" s="32">
        <v>18</v>
      </c>
      <c r="K26" s="5"/>
      <c r="L26" s="32">
        <v>0</v>
      </c>
      <c r="M26" s="5"/>
      <c r="N26" s="32">
        <v>7830000000</v>
      </c>
      <c r="O26" s="5"/>
      <c r="P26" s="32">
        <v>0</v>
      </c>
      <c r="Q26" s="5"/>
      <c r="R26" s="32">
        <v>7830000000</v>
      </c>
      <c r="S26" s="5"/>
      <c r="T26" s="35">
        <v>2.0299999999999999E-2</v>
      </c>
    </row>
    <row r="27" spans="2:20" s="4" customFormat="1" ht="21.75" customHeight="1" x14ac:dyDescent="0.55000000000000004">
      <c r="B27" s="5" t="s">
        <v>122</v>
      </c>
      <c r="C27" s="5"/>
      <c r="D27" s="31" t="s">
        <v>207</v>
      </c>
      <c r="E27" s="5"/>
      <c r="F27" s="5" t="s">
        <v>123</v>
      </c>
      <c r="G27" s="5"/>
      <c r="H27" s="5" t="s">
        <v>208</v>
      </c>
      <c r="I27" s="5"/>
      <c r="J27" s="32">
        <v>18</v>
      </c>
      <c r="K27" s="5"/>
      <c r="L27" s="32">
        <v>0</v>
      </c>
      <c r="M27" s="5"/>
      <c r="N27" s="32">
        <v>15000000000</v>
      </c>
      <c r="O27" s="5"/>
      <c r="P27" s="32">
        <v>0</v>
      </c>
      <c r="Q27" s="5"/>
      <c r="R27" s="32">
        <v>15000000000</v>
      </c>
      <c r="S27" s="5"/>
      <c r="T27" s="35">
        <v>3.8899999999999997E-2</v>
      </c>
    </row>
    <row r="28" spans="2:20" s="4" customFormat="1" ht="21.75" customHeight="1" x14ac:dyDescent="0.55000000000000004">
      <c r="B28" s="5" t="s">
        <v>49</v>
      </c>
      <c r="C28" s="5"/>
      <c r="D28" s="31" t="s">
        <v>209</v>
      </c>
      <c r="E28" s="5"/>
      <c r="F28" s="5" t="s">
        <v>123</v>
      </c>
      <c r="G28" s="5"/>
      <c r="H28" s="5" t="s">
        <v>208</v>
      </c>
      <c r="I28" s="5"/>
      <c r="J28" s="32">
        <v>18</v>
      </c>
      <c r="K28" s="5"/>
      <c r="L28" s="32">
        <v>0</v>
      </c>
      <c r="M28" s="5"/>
      <c r="N28" s="32">
        <v>38000000000</v>
      </c>
      <c r="O28" s="5"/>
      <c r="P28" s="32">
        <v>0</v>
      </c>
      <c r="Q28" s="5"/>
      <c r="R28" s="32">
        <v>38000000000</v>
      </c>
      <c r="S28" s="5"/>
      <c r="T28" s="35">
        <v>9.8599999999999993E-2</v>
      </c>
    </row>
    <row r="29" spans="2:20" s="4" customFormat="1" ht="21.75" customHeight="1" x14ac:dyDescent="0.55000000000000004">
      <c r="B29" s="5"/>
      <c r="C29" s="5"/>
      <c r="D29" s="31"/>
      <c r="E29" s="5"/>
      <c r="F29" s="5"/>
      <c r="G29" s="5"/>
      <c r="H29" s="5"/>
      <c r="I29" s="5"/>
      <c r="J29" s="32"/>
      <c r="K29" s="5"/>
      <c r="L29" s="32"/>
      <c r="M29" s="5"/>
      <c r="N29" s="32"/>
      <c r="O29" s="5"/>
      <c r="P29" s="32"/>
      <c r="Q29" s="5"/>
      <c r="R29" s="32"/>
      <c r="S29" s="5"/>
      <c r="T29" s="35"/>
    </row>
    <row r="30" spans="2:20" ht="21.75" customHeight="1" thickBot="1" x14ac:dyDescent="0.6">
      <c r="B30" s="77" t="s">
        <v>91</v>
      </c>
      <c r="C30" s="77"/>
      <c r="D30" s="77"/>
      <c r="E30" s="77"/>
      <c r="F30" s="77"/>
      <c r="G30" s="77"/>
      <c r="H30" s="77"/>
      <c r="I30" s="77"/>
      <c r="J30" s="77"/>
      <c r="L30" s="10">
        <f>SUM(L10:L28)</f>
        <v>40009837928</v>
      </c>
      <c r="N30" s="10">
        <f>SUM(N10:N28)</f>
        <v>293890558635</v>
      </c>
      <c r="P30" s="10">
        <f>SUM(P10:P28)</f>
        <v>223275744649</v>
      </c>
      <c r="R30" s="10">
        <f>SUM(R10:R28)</f>
        <v>110624651914</v>
      </c>
      <c r="T30" s="34">
        <f>SUM(T10:T28)</f>
        <v>0.28679999999999994</v>
      </c>
    </row>
    <row r="31" spans="2:20" ht="21.75" customHeight="1" thickTop="1" x14ac:dyDescent="0.55000000000000004"/>
    <row r="32" spans="2:20" ht="35.25" customHeight="1" x14ac:dyDescent="0.8">
      <c r="J32" s="67">
        <v>6</v>
      </c>
    </row>
  </sheetData>
  <sortState xmlns:xlrd2="http://schemas.microsoft.com/office/spreadsheetml/2017/richdata2" ref="B10:T27">
    <sortCondition descending="1" ref="R10:R27"/>
  </sortState>
  <mergeCells count="17"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</mergeCells>
  <printOptions horizontalCentered="1" verticalCentered="1"/>
  <pageMargins left="0.7" right="0.7" top="0.75" bottom="0.75" header="0.3" footer="0.3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36"/>
  <sheetViews>
    <sheetView rightToLeft="1" topLeftCell="A8" workbookViewId="0">
      <selection activeCell="V6" sqref="V6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5.140625" style="1" bestFit="1" customWidth="1"/>
    <col min="5" max="5" width="1" style="1" customWidth="1"/>
    <col min="6" max="6" width="16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34" t="s">
        <v>139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2:28" ht="30" x14ac:dyDescent="0.6">
      <c r="B3" s="134" t="s">
        <v>0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2:28" ht="30" x14ac:dyDescent="0.6">
      <c r="B4" s="134" t="s">
        <v>185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2:28" ht="117" customHeight="1" x14ac:dyDescent="0.6"/>
    <row r="6" spans="2:28" s="2" customFormat="1" ht="30" x14ac:dyDescent="0.55000000000000004">
      <c r="B6" s="14" t="s">
        <v>105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59" t="s">
        <v>97</v>
      </c>
      <c r="D7" s="134" t="s">
        <v>186</v>
      </c>
      <c r="E7" s="134" t="s">
        <v>4</v>
      </c>
      <c r="F7" s="134" t="s">
        <v>4</v>
      </c>
      <c r="G7" s="134" t="s">
        <v>4</v>
      </c>
      <c r="H7" s="134" t="s">
        <v>4</v>
      </c>
      <c r="I7" s="134" t="s">
        <v>4</v>
      </c>
      <c r="J7" s="134" t="s">
        <v>4</v>
      </c>
      <c r="K7" s="134" t="s">
        <v>4</v>
      </c>
      <c r="L7" s="134" t="s">
        <v>4</v>
      </c>
      <c r="M7" s="134" t="s">
        <v>4</v>
      </c>
      <c r="N7" s="134" t="s">
        <v>4</v>
      </c>
    </row>
    <row r="8" spans="2:28" ht="52.5" customHeight="1" x14ac:dyDescent="0.6">
      <c r="B8" s="159" t="s">
        <v>1</v>
      </c>
      <c r="D8" s="158" t="s">
        <v>5</v>
      </c>
      <c r="E8" s="26"/>
      <c r="F8" s="158" t="s">
        <v>31</v>
      </c>
      <c r="G8" s="26"/>
      <c r="H8" s="158" t="s">
        <v>32</v>
      </c>
      <c r="I8" s="26"/>
      <c r="J8" s="158" t="s">
        <v>33</v>
      </c>
      <c r="K8" s="26"/>
      <c r="L8" s="154" t="s">
        <v>34</v>
      </c>
      <c r="M8" s="26"/>
      <c r="N8" s="158" t="s">
        <v>35</v>
      </c>
    </row>
    <row r="9" spans="2:28" ht="52.5" customHeight="1" x14ac:dyDescent="0.6">
      <c r="B9" s="124" t="s">
        <v>107</v>
      </c>
      <c r="D9" s="125">
        <v>14707</v>
      </c>
      <c r="E9" s="111"/>
      <c r="F9" s="125">
        <v>599170</v>
      </c>
      <c r="G9" s="111"/>
      <c r="H9" s="126">
        <v>586417.26289999997</v>
      </c>
      <c r="I9" s="98"/>
      <c r="J9" s="128">
        <v>-2.1299999999999999E-2</v>
      </c>
      <c r="K9" s="98"/>
      <c r="L9" s="125">
        <v>8624438685.4703007</v>
      </c>
      <c r="M9" s="98"/>
      <c r="N9" s="127" t="s">
        <v>201</v>
      </c>
    </row>
    <row r="10" spans="2:28" ht="52.5" customHeight="1" x14ac:dyDescent="0.6">
      <c r="B10" s="124" t="s">
        <v>177</v>
      </c>
      <c r="D10" s="125">
        <v>5000</v>
      </c>
      <c r="E10" s="111"/>
      <c r="F10" s="125">
        <v>577880</v>
      </c>
      <c r="G10" s="111"/>
      <c r="H10" s="126">
        <v>565333.56079999998</v>
      </c>
      <c r="I10" s="98"/>
      <c r="J10" s="128">
        <v>-2.1700000000000001E-2</v>
      </c>
      <c r="K10" s="98"/>
      <c r="L10" s="125">
        <v>2826667804</v>
      </c>
      <c r="M10" s="98"/>
      <c r="N10" s="127" t="s">
        <v>201</v>
      </c>
    </row>
    <row r="11" spans="2:28" ht="52.5" customHeight="1" x14ac:dyDescent="0.6">
      <c r="B11" s="124" t="s">
        <v>109</v>
      </c>
      <c r="D11" s="125">
        <v>4991</v>
      </c>
      <c r="E11" s="111"/>
      <c r="F11" s="125">
        <v>643810</v>
      </c>
      <c r="G11" s="111"/>
      <c r="H11" s="126">
        <v>631973</v>
      </c>
      <c r="I11" s="98"/>
      <c r="J11" s="128">
        <v>-1.84E-2</v>
      </c>
      <c r="K11" s="98"/>
      <c r="L11" s="125">
        <v>3154177243</v>
      </c>
      <c r="M11" s="98"/>
      <c r="N11" s="127" t="s">
        <v>183</v>
      </c>
    </row>
    <row r="12" spans="2:28" ht="20.25" customHeight="1" x14ac:dyDescent="0.6">
      <c r="B12" s="124" t="s">
        <v>111</v>
      </c>
      <c r="D12" s="125">
        <v>34087</v>
      </c>
      <c r="E12" s="111"/>
      <c r="F12" s="125">
        <v>632120</v>
      </c>
      <c r="G12" s="111"/>
      <c r="H12" s="126">
        <v>618267.29110000003</v>
      </c>
      <c r="I12" s="98"/>
      <c r="J12" s="128">
        <v>-2.1899999999999999E-2</v>
      </c>
      <c r="K12" s="98"/>
      <c r="L12" s="125">
        <v>21074877151.7257</v>
      </c>
      <c r="M12" s="98"/>
      <c r="N12" s="127" t="s">
        <v>201</v>
      </c>
    </row>
    <row r="13" spans="2:28" ht="20.25" customHeight="1" x14ac:dyDescent="0.6">
      <c r="B13" s="124" t="s">
        <v>114</v>
      </c>
      <c r="D13" s="125">
        <v>25310</v>
      </c>
      <c r="E13" s="111"/>
      <c r="F13" s="125">
        <v>608960</v>
      </c>
      <c r="G13" s="111"/>
      <c r="H13" s="126">
        <v>597000</v>
      </c>
      <c r="I13" s="98"/>
      <c r="J13" s="128">
        <v>-1.9599999999999999E-2</v>
      </c>
      <c r="K13" s="98"/>
      <c r="L13" s="125">
        <v>15110070000</v>
      </c>
      <c r="M13" s="98"/>
      <c r="N13" s="127" t="s">
        <v>183</v>
      </c>
    </row>
    <row r="14" spans="2:28" ht="20.25" customHeight="1" x14ac:dyDescent="0.6">
      <c r="B14" s="124" t="s">
        <v>116</v>
      </c>
      <c r="D14" s="125">
        <v>6161</v>
      </c>
      <c r="E14" s="111"/>
      <c r="F14" s="125">
        <v>592490</v>
      </c>
      <c r="G14" s="111"/>
      <c r="H14" s="126">
        <v>579303.41280000005</v>
      </c>
      <c r="I14" s="98"/>
      <c r="J14" s="128">
        <v>-2.23E-2</v>
      </c>
      <c r="K14" s="98"/>
      <c r="L14" s="125">
        <v>3569088326.2607999</v>
      </c>
      <c r="M14" s="98"/>
      <c r="N14" s="127" t="s">
        <v>201</v>
      </c>
    </row>
    <row r="15" spans="2:28" ht="20.25" customHeight="1" x14ac:dyDescent="0.6">
      <c r="B15" s="124" t="s">
        <v>140</v>
      </c>
      <c r="D15" s="125">
        <v>9650</v>
      </c>
      <c r="E15" s="111"/>
      <c r="F15" s="125">
        <v>589940</v>
      </c>
      <c r="G15" s="111"/>
      <c r="H15" s="126">
        <v>576951.35880000005</v>
      </c>
      <c r="I15" s="98"/>
      <c r="J15" s="128">
        <v>-2.1999999999999999E-2</v>
      </c>
      <c r="K15" s="98"/>
      <c r="L15" s="125">
        <v>5567580612.4200001</v>
      </c>
      <c r="M15" s="98"/>
      <c r="N15" s="127" t="s">
        <v>201</v>
      </c>
    </row>
    <row r="16" spans="2:28" ht="20.25" customHeight="1" x14ac:dyDescent="0.6">
      <c r="B16" s="124" t="s">
        <v>13</v>
      </c>
      <c r="D16" s="125">
        <v>612</v>
      </c>
      <c r="E16" s="111"/>
      <c r="F16" s="125">
        <v>12620</v>
      </c>
      <c r="G16" s="111"/>
      <c r="H16" s="126">
        <v>11937</v>
      </c>
      <c r="I16" s="98"/>
      <c r="J16" s="128">
        <v>-5.4100000000000002E-2</v>
      </c>
      <c r="K16" s="98"/>
      <c r="L16" s="125">
        <v>7305444</v>
      </c>
      <c r="M16" s="98"/>
      <c r="N16" s="127" t="s">
        <v>183</v>
      </c>
    </row>
    <row r="17" spans="2:14" ht="20.25" customHeight="1" x14ac:dyDescent="0.6">
      <c r="B17" s="124" t="s">
        <v>14</v>
      </c>
      <c r="D17" s="125">
        <v>248500</v>
      </c>
      <c r="E17" s="111"/>
      <c r="F17" s="125">
        <v>16860</v>
      </c>
      <c r="G17" s="111"/>
      <c r="H17" s="126">
        <v>17158</v>
      </c>
      <c r="I17" s="98"/>
      <c r="J17" s="128">
        <v>1.77E-2</v>
      </c>
      <c r="K17" s="98"/>
      <c r="L17" s="125">
        <v>4263763000</v>
      </c>
      <c r="M17" s="98"/>
      <c r="N17" s="127" t="s">
        <v>183</v>
      </c>
    </row>
    <row r="18" spans="2:14" ht="20.25" customHeight="1" x14ac:dyDescent="0.6">
      <c r="B18" s="124" t="s">
        <v>16</v>
      </c>
      <c r="D18" s="125">
        <v>200000</v>
      </c>
      <c r="E18" s="111"/>
      <c r="F18" s="125">
        <v>17710</v>
      </c>
      <c r="G18" s="111"/>
      <c r="H18" s="126">
        <v>17920</v>
      </c>
      <c r="I18" s="98"/>
      <c r="J18" s="128">
        <v>1.1900000000000001E-2</v>
      </c>
      <c r="K18" s="98"/>
      <c r="L18" s="125">
        <v>3584000000</v>
      </c>
      <c r="M18" s="98"/>
      <c r="N18" s="127" t="s">
        <v>183</v>
      </c>
    </row>
    <row r="19" spans="2:14" ht="20.25" customHeight="1" x14ac:dyDescent="0.6">
      <c r="B19" s="124" t="s">
        <v>15</v>
      </c>
      <c r="D19" s="125">
        <v>366000</v>
      </c>
      <c r="E19" s="111"/>
      <c r="F19" s="125">
        <v>34510</v>
      </c>
      <c r="G19" s="111"/>
      <c r="H19" s="126">
        <v>34161</v>
      </c>
      <c r="I19" s="98"/>
      <c r="J19" s="128">
        <v>-1.01E-2</v>
      </c>
      <c r="K19" s="98"/>
      <c r="L19" s="125">
        <v>12502926000</v>
      </c>
      <c r="M19" s="98"/>
      <c r="N19" s="127" t="s">
        <v>183</v>
      </c>
    </row>
    <row r="20" spans="2:14" ht="20.25" customHeight="1" x14ac:dyDescent="0.6">
      <c r="B20" s="124" t="s">
        <v>17</v>
      </c>
      <c r="D20" s="125">
        <v>1026279</v>
      </c>
      <c r="E20" s="111"/>
      <c r="F20" s="125">
        <v>12550</v>
      </c>
      <c r="G20" s="111"/>
      <c r="H20" s="126">
        <v>11889</v>
      </c>
      <c r="I20" s="98"/>
      <c r="J20" s="128">
        <v>-5.2699999999999997E-2</v>
      </c>
      <c r="K20" s="98"/>
      <c r="L20" s="125">
        <v>12201431031</v>
      </c>
      <c r="M20" s="98"/>
      <c r="N20" s="127" t="s">
        <v>201</v>
      </c>
    </row>
    <row r="21" spans="2:14" ht="20.25" customHeight="1" x14ac:dyDescent="0.6">
      <c r="B21" s="124" t="s">
        <v>184</v>
      </c>
      <c r="D21" s="125">
        <v>1083000</v>
      </c>
      <c r="E21" s="111"/>
      <c r="F21" s="125">
        <v>11310</v>
      </c>
      <c r="G21" s="111"/>
      <c r="H21" s="126">
        <v>10740</v>
      </c>
      <c r="I21" s="98"/>
      <c r="J21" s="128">
        <v>-5.04E-2</v>
      </c>
      <c r="K21" s="98"/>
      <c r="L21" s="125">
        <v>11631420000</v>
      </c>
      <c r="M21" s="98"/>
      <c r="N21" s="127" t="s">
        <v>183</v>
      </c>
    </row>
    <row r="22" spans="2:14" ht="20.25" customHeight="1" x14ac:dyDescent="0.6">
      <c r="B22" s="124" t="s">
        <v>118</v>
      </c>
      <c r="D22" s="125">
        <v>98100</v>
      </c>
      <c r="E22" s="111"/>
      <c r="F22" s="125">
        <v>999990</v>
      </c>
      <c r="G22" s="111"/>
      <c r="H22" s="126">
        <v>950000</v>
      </c>
      <c r="I22" s="98"/>
      <c r="J22" s="128">
        <v>-0.05</v>
      </c>
      <c r="K22" s="98"/>
      <c r="L22" s="125">
        <v>93195000000</v>
      </c>
      <c r="M22" s="98"/>
      <c r="N22" s="127" t="s">
        <v>183</v>
      </c>
    </row>
    <row r="23" spans="2:14" ht="20.25" customHeight="1" x14ac:dyDescent="0.6">
      <c r="B23" s="124" t="s">
        <v>18</v>
      </c>
      <c r="D23" s="125">
        <v>235700</v>
      </c>
      <c r="E23" s="111"/>
      <c r="F23" s="125">
        <v>39290</v>
      </c>
      <c r="G23" s="111"/>
      <c r="H23" s="126">
        <v>36323</v>
      </c>
      <c r="I23" s="98"/>
      <c r="J23" s="128">
        <v>-7.5499999999999998E-2</v>
      </c>
      <c r="K23" s="98"/>
      <c r="L23" s="125">
        <v>8561331100</v>
      </c>
      <c r="M23" s="98"/>
      <c r="N23" s="127" t="s">
        <v>183</v>
      </c>
    </row>
    <row r="24" spans="2:14" ht="20.25" customHeight="1" x14ac:dyDescent="0.6">
      <c r="B24" s="124"/>
      <c r="D24" s="125"/>
      <c r="E24" s="111"/>
      <c r="F24" s="125"/>
      <c r="G24" s="111"/>
      <c r="H24" s="126"/>
      <c r="I24" s="98"/>
      <c r="J24" s="127"/>
      <c r="K24" s="98"/>
      <c r="L24" s="125"/>
      <c r="M24" s="98"/>
      <c r="N24" s="127"/>
    </row>
    <row r="25" spans="2:14" ht="31.5" customHeight="1" thickBot="1" x14ac:dyDescent="0.9">
      <c r="B25" s="108" t="s">
        <v>91</v>
      </c>
      <c r="D25" s="109">
        <v>0</v>
      </c>
      <c r="E25" s="110"/>
      <c r="F25" s="109">
        <v>0</v>
      </c>
      <c r="G25" s="110"/>
      <c r="H25" s="109">
        <v>0</v>
      </c>
      <c r="I25" s="107"/>
      <c r="J25" s="106">
        <f>SUM(J9:J24)</f>
        <v>-0.41039999999999999</v>
      </c>
      <c r="K25" s="107"/>
      <c r="L25" s="109">
        <f>SUM(L9:L24)</f>
        <v>205874076397.8768</v>
      </c>
      <c r="M25" s="107"/>
      <c r="N25" s="106"/>
    </row>
    <row r="26" spans="2:14" ht="21.75" thickTop="1" x14ac:dyDescent="0.6"/>
    <row r="36" spans="8:8" ht="30" x14ac:dyDescent="0.75">
      <c r="H36" s="68">
        <v>7</v>
      </c>
    </row>
  </sheetData>
  <sortState xmlns:xlrd2="http://schemas.microsoft.com/office/spreadsheetml/2017/richdata2" ref="B9:N23">
    <sortCondition ref="B9:B23"/>
  </sortState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4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7"/>
  <sheetViews>
    <sheetView rightToLeft="1" workbookViewId="0">
      <selection activeCell="V6" sqref="V6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34" t="s">
        <v>139</v>
      </c>
      <c r="C2" s="134"/>
      <c r="D2" s="134"/>
      <c r="E2" s="134"/>
      <c r="F2" s="134"/>
      <c r="G2" s="134"/>
      <c r="H2" s="134"/>
    </row>
    <row r="3" spans="2:28" ht="30" x14ac:dyDescent="0.55000000000000004">
      <c r="B3" s="134" t="s">
        <v>53</v>
      </c>
      <c r="C3" s="134"/>
      <c r="D3" s="134"/>
      <c r="E3" s="134"/>
      <c r="F3" s="134"/>
      <c r="G3" s="134"/>
      <c r="H3" s="134"/>
    </row>
    <row r="4" spans="2:28" ht="30" x14ac:dyDescent="0.55000000000000004">
      <c r="B4" s="134" t="s">
        <v>185</v>
      </c>
      <c r="C4" s="134"/>
      <c r="D4" s="134"/>
      <c r="E4" s="134"/>
      <c r="F4" s="134"/>
      <c r="G4" s="134"/>
      <c r="H4" s="134"/>
    </row>
    <row r="5" spans="2:28" ht="64.5" customHeight="1" x14ac:dyDescent="0.55000000000000004"/>
    <row r="6" spans="2:28" ht="30" x14ac:dyDescent="0.55000000000000004">
      <c r="B6" s="14" t="s">
        <v>130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60" t="s">
        <v>57</v>
      </c>
      <c r="C8" s="47"/>
      <c r="D8" s="160" t="s">
        <v>45</v>
      </c>
      <c r="E8" s="47"/>
      <c r="F8" s="160" t="s">
        <v>79</v>
      </c>
      <c r="G8" s="47"/>
      <c r="H8" s="160" t="s">
        <v>11</v>
      </c>
    </row>
    <row r="9" spans="2:28" s="4" customFormat="1" x14ac:dyDescent="0.55000000000000004">
      <c r="B9" s="4" t="s">
        <v>88</v>
      </c>
      <c r="D9" s="112">
        <v>6265744945</v>
      </c>
      <c r="F9" s="49">
        <v>0.67949999999999999</v>
      </c>
      <c r="G9" s="6"/>
      <c r="H9" s="49">
        <v>1.6299999999999999E-2</v>
      </c>
    </row>
    <row r="10" spans="2:28" s="4" customFormat="1" x14ac:dyDescent="0.55000000000000004">
      <c r="B10" s="4" t="s">
        <v>89</v>
      </c>
      <c r="D10" s="112">
        <v>1621711678</v>
      </c>
      <c r="F10" s="49">
        <v>0.1759</v>
      </c>
      <c r="G10" s="6"/>
      <c r="H10" s="49">
        <v>4.1999999999999997E-3</v>
      </c>
    </row>
    <row r="11" spans="2:28" s="4" customFormat="1" x14ac:dyDescent="0.55000000000000004">
      <c r="B11" s="4" t="s">
        <v>90</v>
      </c>
      <c r="D11" s="112">
        <v>1248688584</v>
      </c>
      <c r="F11" s="49">
        <v>0.13539999999999999</v>
      </c>
      <c r="G11" s="6"/>
      <c r="H11" s="49">
        <v>3.2000000000000002E-3</v>
      </c>
    </row>
    <row r="12" spans="2:28" ht="24.75" thickBot="1" x14ac:dyDescent="0.65">
      <c r="B12" s="33" t="s">
        <v>91</v>
      </c>
      <c r="D12" s="113">
        <f>SUM(D9:D11)</f>
        <v>9136145207</v>
      </c>
      <c r="E12" s="27"/>
      <c r="F12" s="83">
        <f>SUM(F9:F11)</f>
        <v>0.9907999999999999</v>
      </c>
      <c r="G12" s="76"/>
      <c r="H12" s="84">
        <f>SUM(H9:H11)</f>
        <v>2.3699999999999999E-2</v>
      </c>
    </row>
    <row r="13" spans="2:28" ht="21.75" thickTop="1" x14ac:dyDescent="0.55000000000000004">
      <c r="D13" s="3"/>
    </row>
    <row r="17" spans="4:4" ht="27" customHeight="1" x14ac:dyDescent="0.75">
      <c r="D17" s="6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Amir Firouzi</cp:lastModifiedBy>
  <cp:lastPrinted>2022-05-22T12:20:50Z</cp:lastPrinted>
  <dcterms:created xsi:type="dcterms:W3CDTF">2021-12-28T12:49:50Z</dcterms:created>
  <dcterms:modified xsi:type="dcterms:W3CDTF">2022-05-24T13:06:19Z</dcterms:modified>
</cp:coreProperties>
</file>