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فروردین 1401\پایدار\"/>
    </mc:Choice>
  </mc:AlternateContent>
  <xr:revisionPtr revIDLastSave="0" documentId="13_ncr:1_{4447CC25-25A6-4359-BA82-9AC7476A99CA}" xr6:coauthVersionLast="47" xr6:coauthVersionMax="47" xr10:uidLastSave="{00000000-0000-0000-0000-000000000000}"/>
  <bookViews>
    <workbookView xWindow="-120" yWindow="-120" windowWidth="29040" windowHeight="15840" firstSheet="5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سهام!$C$11:$AA$19</definedName>
    <definedName name="_xlnm.Print_Area" localSheetId="4">'اوراق مشارکت'!$A$1:$AR$31</definedName>
    <definedName name="_xlnm.Print_Area" localSheetId="1">'سرمایه گذاری ها'!$A$1:$AB$24</definedName>
    <definedName name="_xlnm.Print_Area" localSheetId="0">'صفحه اول'!$A$1:$M$55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0" l="1"/>
  <c r="F10" i="15"/>
  <c r="F11" i="15"/>
  <c r="F9" i="15"/>
  <c r="V19" i="11"/>
  <c r="V11" i="11"/>
  <c r="V12" i="11"/>
  <c r="V13" i="11"/>
  <c r="V14" i="11"/>
  <c r="V15" i="11"/>
  <c r="V16" i="11"/>
  <c r="V17" i="11"/>
  <c r="V10" i="11"/>
  <c r="H12" i="15"/>
  <c r="D12" i="15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10" i="6"/>
  <c r="AF13" i="5"/>
  <c r="AL14" i="3"/>
  <c r="AL15" i="3"/>
  <c r="AL16" i="3"/>
  <c r="AL17" i="3"/>
  <c r="AL18" i="3"/>
  <c r="AL19" i="3"/>
  <c r="AL20" i="3"/>
  <c r="AL21" i="3"/>
  <c r="AL22" i="3"/>
  <c r="AL13" i="3"/>
  <c r="AA12" i="1"/>
  <c r="AA13" i="1"/>
  <c r="AA14" i="1"/>
  <c r="AA15" i="1"/>
  <c r="AA16" i="1"/>
  <c r="AA17" i="1"/>
  <c r="AA18" i="1"/>
  <c r="AA19" i="1"/>
  <c r="AA11" i="1"/>
  <c r="G17" i="16"/>
  <c r="O17" i="16"/>
  <c r="Q17" i="16" s="1"/>
  <c r="J13" i="4"/>
  <c r="L13" i="4"/>
  <c r="U20" i="1"/>
  <c r="F12" i="15" l="1"/>
  <c r="D19" i="12"/>
  <c r="F19" i="12"/>
  <c r="H19" i="12"/>
  <c r="J19" i="12"/>
  <c r="L19" i="12"/>
  <c r="N19" i="12"/>
  <c r="P19" i="12"/>
  <c r="R19" i="12"/>
  <c r="D20" i="10"/>
  <c r="F20" i="10"/>
  <c r="H20" i="10"/>
  <c r="J20" i="10"/>
  <c r="L20" i="10"/>
  <c r="N20" i="10"/>
  <c r="P20" i="10"/>
  <c r="D19" i="11"/>
  <c r="F19" i="11"/>
  <c r="H19" i="11"/>
  <c r="J19" i="11"/>
  <c r="L19" i="11"/>
  <c r="N19" i="11"/>
  <c r="P19" i="11"/>
  <c r="R19" i="11"/>
  <c r="T19" i="11"/>
  <c r="P23" i="7"/>
  <c r="R26" i="6"/>
  <c r="O14" i="16" s="1"/>
  <c r="AB15" i="5"/>
  <c r="M15" i="16" s="1"/>
  <c r="AD24" i="3"/>
  <c r="AJ24" i="3"/>
  <c r="O12" i="16" s="1"/>
  <c r="F14" i="14"/>
  <c r="D14" i="14"/>
  <c r="J23" i="13"/>
  <c r="F23" i="13"/>
  <c r="R26" i="9"/>
  <c r="P26" i="9"/>
  <c r="L23" i="7"/>
  <c r="L26" i="6"/>
  <c r="E14" i="16" s="1"/>
  <c r="G14" i="16" s="1"/>
  <c r="N26" i="6"/>
  <c r="I14" i="16" s="1"/>
  <c r="P26" i="6"/>
  <c r="K14" i="16" s="1"/>
  <c r="AH24" i="3"/>
  <c r="M12" i="16" s="1"/>
  <c r="T24" i="3"/>
  <c r="G12" i="16" s="1"/>
  <c r="R24" i="3"/>
  <c r="E12" i="16" s="1"/>
  <c r="P24" i="3"/>
  <c r="K20" i="1"/>
  <c r="I20" i="1"/>
  <c r="G13" i="16" s="1"/>
  <c r="G20" i="1"/>
  <c r="E13" i="16" s="1"/>
  <c r="E20" i="1"/>
  <c r="Z15" i="5"/>
  <c r="X15" i="5"/>
  <c r="K15" i="16" s="1"/>
  <c r="V15" i="5"/>
  <c r="L15" i="5"/>
  <c r="N15" i="5"/>
  <c r="E15" i="16" s="1"/>
  <c r="P15" i="5"/>
  <c r="G15" i="16" s="1"/>
  <c r="R15" i="5"/>
  <c r="T15" i="5"/>
  <c r="I15" i="16" s="1"/>
  <c r="AD15" i="5"/>
  <c r="O15" i="16" s="1"/>
  <c r="M20" i="1"/>
  <c r="I13" i="16" s="1"/>
  <c r="O20" i="1"/>
  <c r="Q20" i="1"/>
  <c r="K13" i="16" s="1"/>
  <c r="R20" i="1"/>
  <c r="S20" i="1"/>
  <c r="W20" i="1"/>
  <c r="M13" i="16" s="1"/>
  <c r="Y20" i="1"/>
  <c r="O13" i="16" s="1"/>
  <c r="J23" i="7"/>
  <c r="AB24" i="3"/>
  <c r="K12" i="16" s="1"/>
  <c r="Z24" i="3"/>
  <c r="X24" i="3"/>
  <c r="I12" i="16" s="1"/>
  <c r="V24" i="3"/>
  <c r="N26" i="9"/>
  <c r="L26" i="9"/>
  <c r="J26" i="9"/>
  <c r="H26" i="9"/>
  <c r="F26" i="9"/>
  <c r="D26" i="9"/>
  <c r="R23" i="7"/>
  <c r="T23" i="7"/>
  <c r="N23" i="7"/>
  <c r="P17" i="16"/>
  <c r="N17" i="16"/>
  <c r="L17" i="16"/>
  <c r="J17" i="16"/>
  <c r="H17" i="16"/>
  <c r="F17" i="16"/>
  <c r="D17" i="16"/>
  <c r="E17" i="16" l="1"/>
  <c r="M14" i="16"/>
  <c r="K17" i="16"/>
  <c r="M17" i="16"/>
  <c r="I17" i="16"/>
  <c r="Q16" i="16" l="1"/>
  <c r="Q12" i="16"/>
  <c r="AA20" i="1"/>
  <c r="Q14" i="16"/>
  <c r="Q15" i="16"/>
  <c r="Q13" i="16"/>
  <c r="AF15" i="5" l="1"/>
  <c r="AL24" i="3"/>
  <c r="T26" i="6"/>
</calcChain>
</file>

<file path=xl/sharedStrings.xml><?xml version="1.0" encoding="utf-8"?>
<sst xmlns="http://schemas.openxmlformats.org/spreadsheetml/2006/main" count="779" uniqueCount="187">
  <si>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</si>
  <si>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</si>
  <si>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</si>
  <si>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</si>
  <si>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</si>
  <si>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</si>
  <si>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</si>
  <si>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</si>
  <si>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</si>
  <si>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</si>
  <si>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</si>
  <si>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</si>
  <si>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</si>
  <si>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</si>
  <si>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</si>
  <si>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</si>
  <si>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</si>
  <si>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</si>
  <si>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</si>
  <si>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</si>
  <si>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</si>
  <si>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</si>
  <si>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</si>
  <si>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</si>
  <si>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</si>
  <si>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</si>
  <si>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</si>
  <si>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</si>
  <si>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</si>
  <si>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</si>
  <si>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</si>
  <si>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</si>
  <si>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</si>
  <si>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</si>
  <si>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</si>
  <si>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</si>
  <si>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</si>
  <si>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</si>
  <si>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</si>
  <si>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</si>
  <si>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</si>
  <si>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</si>
  <si>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</si>
  <si>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</si>
  <si>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</si>
  <si>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</si>
  <si>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</si>
  <si>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</si>
  <si>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</si>
  <si>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</si>
  <si>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</si>
  <si>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</si>
  <si>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</si>
  <si>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</si>
  <si>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</si>
  <si>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</si>
  <si>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</si>
  <si>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</si>
  <si>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</si>
  <si>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</si>
  <si>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</si>
  <si>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</si>
  <si>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</si>
  <si>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</si>
  <si>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</si>
  <si>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</si>
  <si>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</si>
  <si>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</si>
  <si>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</si>
  <si>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</si>
  <si>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</si>
  <si>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</si>
  <si>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</si>
  <si>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</si>
  <si>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</si>
  <si>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</si>
  <si>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</si>
  <si>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</si>
  <si>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</si>
  <si>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</si>
  <si>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</si>
  <si>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</si>
  <si>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</si>
  <si>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</si>
  <si>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</si>
  <si>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</si>
  <si>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</si>
  <si>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</si>
  <si>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</si>
  <si>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</si>
  <si>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</si>
  <si>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</si>
  <si>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</si>
  <si>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</si>
  <si>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</si>
  <si>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</si>
  <si>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</si>
  <si>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</si>
  <si>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</si>
  <si>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</si>
  <si>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</si>
  <si>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</si>
  <si>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</si>
  <si>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</si>
  <si>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</si>
  <si>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</si>
  <si>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</si>
  <si>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</si>
  <si>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</si>
  <si>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</si>
  <si>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</si>
  <si>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</si>
  <si>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</si>
  <si>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</si>
  <si>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</si>
  <si>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</si>
  <si>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</si>
  <si>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</si>
  <si>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</si>
  <si>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</si>
  <si>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</si>
  <si>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</si>
  <si>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</si>
  <si>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</si>
  <si>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</si>
  <si>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</si>
  <si>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</si>
  <si>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</si>
  <si>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</si>
  <si>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</si>
  <si>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</si>
  <si>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</si>
  <si>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</si>
  <si>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</si>
  <si>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</si>
  <si>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</si>
  <si>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</si>
  <si>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</si>
  <si>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</si>
  <si>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</si>
  <si>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</si>
  <si>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1400/06/16</t>
  </si>
  <si>
    <t>1403/09/19</t>
  </si>
  <si>
    <t>گواهی سپرده بلند مدت به تاریخ 1402/08/20</t>
  </si>
  <si>
    <t>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</si>
  <si>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</si>
  <si>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</si>
  <si>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</si>
  <si>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</si>
  <si>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</si>
  <si>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</si>
  <si>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</si>
  <si>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</si>
  <si>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</si>
  <si>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</si>
  <si>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</si>
  <si>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</si>
  <si>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</si>
  <si>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</si>
  <si>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</si>
  <si>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</si>
  <si>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</si>
  <si>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</si>
  <si>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</si>
  <si>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</si>
  <si>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</si>
  <si>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1399/02/30</t>
  </si>
  <si>
    <t>0201283315002</t>
  </si>
  <si>
    <t>1399/08/18</t>
  </si>
  <si>
    <t>10-8575179-1</t>
  </si>
  <si>
    <t>1400/04/21</t>
  </si>
  <si>
    <t>0205494378008</t>
  </si>
  <si>
    <t>0402666195009</t>
  </si>
  <si>
    <t>1400/09/08</t>
  </si>
  <si>
    <t>تنزیل سود بانک</t>
  </si>
  <si>
    <t>سپرده های بانکی</t>
  </si>
  <si>
    <t>قنداصفهان‌</t>
  </si>
  <si>
    <t>1400/12/29</t>
  </si>
  <si>
    <t>اسنادخزانه-م2بودجه00-031024</t>
  </si>
  <si>
    <t>1403/10/24</t>
  </si>
  <si>
    <t>اسنادخزانه-م17بودجه99-010226</t>
  </si>
  <si>
    <t>1400/01/14</t>
  </si>
  <si>
    <t>1401/02/26</t>
  </si>
  <si>
    <t>اسنادخزانه-م5بودجه00-030626</t>
  </si>
  <si>
    <t>Other</t>
  </si>
  <si>
    <t>برای ماه منتهی به 1401/01/31</t>
  </si>
  <si>
    <t>1401/01/31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</si>
</sst>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right" vertical="center" indent="1" readingOrder="2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/>
    <xf numFmtId="3" fontId="17" fillId="0" borderId="0" xfId="0" applyNumberFormat="1" applyFont="1"/>
    <xf numFmtId="10" fontId="17" fillId="0" borderId="0" xfId="0" applyNumberFormat="1" applyFont="1" applyAlignment="1">
      <alignment horizontal="right"/>
    </xf>
    <xf numFmtId="0" fontId="17" fillId="0" borderId="0" xfId="0" applyFont="1" applyBorder="1"/>
    <xf numFmtId="3" fontId="17" fillId="0" borderId="4" xfId="0" applyNumberFormat="1" applyFont="1" applyBorder="1"/>
    <xf numFmtId="0" fontId="17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7" fillId="0" borderId="4" xfId="2" applyNumberFormat="1" applyFont="1" applyBorder="1"/>
    <xf numFmtId="0" fontId="2" fillId="0" borderId="0" xfId="0" applyFont="1" applyBorder="1"/>
    <xf numFmtId="10" fontId="4" fillId="0" borderId="0" xfId="0" applyNumberFormat="1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65" fontId="21" fillId="0" borderId="4" xfId="1" applyNumberFormat="1" applyFont="1" applyBorder="1" applyAlignment="1">
      <alignment horizontal="center" vertical="center"/>
    </xf>
    <xf numFmtId="165" fontId="21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5" fontId="20" fillId="0" borderId="3" xfId="1" applyNumberFormat="1" applyFont="1" applyBorder="1" applyAlignment="1">
      <alignment horizontal="center" vertical="center"/>
    </xf>
    <xf numFmtId="165" fontId="20" fillId="0" borderId="1" xfId="1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0" fontId="20" fillId="0" borderId="3" xfId="0" applyNumberFormat="1" applyFont="1" applyBorder="1" applyAlignment="1">
      <alignment horizontal="center" vertical="center"/>
    </xf>
    <xf numFmtId="165" fontId="20" fillId="0" borderId="3" xfId="1" applyNumberFormat="1" applyFont="1" applyBorder="1" applyAlignment="1">
      <alignment horizontal="left" vertical="center"/>
    </xf>
    <xf numFmtId="165" fontId="20" fillId="0" borderId="1" xfId="1" applyNumberFormat="1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12</xdr:col>
      <xdr:colOff>609600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0212AA-1747-41CA-8C82-325DC4C7F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152125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01927-ADDD-4F7B-8988-B93CBE141216}">
  <dimension ref="A1"/>
  <sheetViews>
    <sheetView rightToLeft="1" tabSelected="1" view="pageBreakPreview" topLeftCell="B22" zoomScaleNormal="100" zoomScaleSheetLayoutView="100" workbookViewId="0">
      <selection activeCell="R20" sqref="R20"/>
    </sheetView>
  </sheetViews>
  <sheetFormatPr defaultRowHeight="15" x14ac:dyDescent="0.25"/>
  <cols>
    <col min="13" max="13" width="15" customWidth="1"/>
  </cols>
  <sheetData/>
  <pageMargins left="0.7" right="0.7" top="0.75" bottom="0.75" header="0.3" footer="0.3"/>
  <pageSetup paperSize="9" scale="68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6"/>
  <sheetViews>
    <sheetView rightToLeft="1" topLeftCell="A7" workbookViewId="0">
      <selection activeCell="F27" sqref="F27"/>
    </sheetView>
  </sheetViews>
  <sheetFormatPr defaultRowHeight="21.75" customHeight="1" x14ac:dyDescent="0.25"/>
  <cols>
    <col min="1" max="1" width="2.7109375" style="36" customWidth="1"/>
    <col min="2" max="2" width="53.85546875" style="36" customWidth="1"/>
    <col min="3" max="3" width="1" style="36" customWidth="1"/>
    <col min="4" max="4" width="14.85546875" style="36" bestFit="1" customWidth="1"/>
    <col min="5" max="5" width="1" style="36" customWidth="1"/>
    <col min="6" max="6" width="11.7109375" style="36" customWidth="1"/>
    <col min="7" max="7" width="1" style="36" customWidth="1"/>
    <col min="8" max="8" width="6" style="36" bestFit="1" customWidth="1"/>
    <col min="9" max="9" width="1" style="36" customWidth="1"/>
    <col min="10" max="10" width="15.42578125" style="36" bestFit="1" customWidth="1"/>
    <col min="11" max="11" width="1" style="36" customWidth="1"/>
    <col min="12" max="12" width="11.28515625" style="36" bestFit="1" customWidth="1"/>
    <col min="13" max="13" width="1" style="36" customWidth="1"/>
    <col min="14" max="14" width="15.42578125" style="36" bestFit="1" customWidth="1"/>
    <col min="15" max="15" width="1" style="36" customWidth="1"/>
    <col min="16" max="16" width="16.5703125" style="36" bestFit="1" customWidth="1"/>
    <col min="17" max="17" width="1" style="36" customWidth="1"/>
    <col min="18" max="18" width="11.28515625" style="36" customWidth="1"/>
    <col min="19" max="19" width="1" style="36" customWidth="1"/>
    <col min="20" max="20" width="16.5703125" style="36" bestFit="1" customWidth="1"/>
    <col min="21" max="21" width="1" style="36" customWidth="1"/>
    <col min="22" max="22" width="9.140625" style="36" customWidth="1"/>
    <col min="23" max="16384" width="9.140625" style="36"/>
  </cols>
  <sheetData>
    <row r="2" spans="2:28" ht="27" customHeight="1" x14ac:dyDescent="0.25">
      <c r="B2" s="165" t="s">
        <v>139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2:28" ht="27" customHeight="1" x14ac:dyDescent="0.25">
      <c r="B3" s="165" t="s">
        <v>53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2:28" ht="27" customHeight="1" x14ac:dyDescent="0.25">
      <c r="B4" s="165" t="s">
        <v>185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spans="2:28" s="37" customFormat="1" ht="21.75" customHeight="1" x14ac:dyDescent="0.25"/>
    <row r="6" spans="2:28" s="2" customFormat="1" ht="21.75" customHeight="1" x14ac:dyDescent="0.55000000000000004">
      <c r="B6" s="14" t="s">
        <v>131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7" customFormat="1" ht="21.75" customHeight="1" x14ac:dyDescent="0.25">
      <c r="B8" s="164" t="s">
        <v>54</v>
      </c>
      <c r="C8" s="164" t="s">
        <v>54</v>
      </c>
      <c r="D8" s="164" t="s">
        <v>54</v>
      </c>
      <c r="E8" s="164" t="s">
        <v>54</v>
      </c>
      <c r="F8" s="164" t="s">
        <v>54</v>
      </c>
      <c r="G8" s="164" t="s">
        <v>54</v>
      </c>
      <c r="H8" s="164" t="s">
        <v>54</v>
      </c>
      <c r="J8" s="164" t="s">
        <v>55</v>
      </c>
      <c r="K8" s="164" t="s">
        <v>55</v>
      </c>
      <c r="L8" s="164" t="s">
        <v>55</v>
      </c>
      <c r="M8" s="164" t="s">
        <v>55</v>
      </c>
      <c r="N8" s="164" t="s">
        <v>55</v>
      </c>
      <c r="P8" s="164" t="s">
        <v>56</v>
      </c>
      <c r="Q8" s="164" t="s">
        <v>56</v>
      </c>
      <c r="R8" s="164" t="s">
        <v>56</v>
      </c>
      <c r="S8" s="164" t="s">
        <v>56</v>
      </c>
      <c r="T8" s="164" t="s">
        <v>56</v>
      </c>
    </row>
    <row r="9" spans="2:28" s="39" customFormat="1" ht="58.5" customHeight="1" x14ac:dyDescent="0.25">
      <c r="B9" s="163" t="s">
        <v>57</v>
      </c>
      <c r="C9" s="42"/>
      <c r="D9" s="163" t="s">
        <v>58</v>
      </c>
      <c r="E9" s="42"/>
      <c r="F9" s="163" t="s">
        <v>28</v>
      </c>
      <c r="G9" s="42"/>
      <c r="H9" s="163" t="s">
        <v>29</v>
      </c>
      <c r="J9" s="163" t="s">
        <v>59</v>
      </c>
      <c r="K9" s="42"/>
      <c r="L9" s="163" t="s">
        <v>60</v>
      </c>
      <c r="M9" s="42"/>
      <c r="N9" s="163" t="s">
        <v>61</v>
      </c>
      <c r="P9" s="163" t="s">
        <v>59</v>
      </c>
      <c r="Q9" s="42"/>
      <c r="R9" s="163" t="s">
        <v>60</v>
      </c>
      <c r="S9" s="42"/>
      <c r="T9" s="163" t="s">
        <v>61</v>
      </c>
    </row>
    <row r="10" spans="2:28" s="37" customFormat="1" ht="21.75" customHeight="1" x14ac:dyDescent="0.25">
      <c r="B10" s="37" t="s">
        <v>118</v>
      </c>
      <c r="D10" s="38" t="s">
        <v>62</v>
      </c>
      <c r="F10" s="37" t="s">
        <v>120</v>
      </c>
      <c r="H10" s="38">
        <v>18</v>
      </c>
      <c r="J10" s="40">
        <v>1510418078</v>
      </c>
      <c r="K10" s="41"/>
      <c r="L10" s="40" t="s">
        <v>62</v>
      </c>
      <c r="M10" s="41"/>
      <c r="N10" s="40">
        <v>1510418078</v>
      </c>
      <c r="O10" s="41"/>
      <c r="P10" s="40">
        <v>1510418078</v>
      </c>
      <c r="Q10" s="41"/>
      <c r="R10" s="40" t="s">
        <v>62</v>
      </c>
      <c r="S10" s="41"/>
      <c r="T10" s="40">
        <v>1510418078</v>
      </c>
    </row>
    <row r="11" spans="2:28" s="37" customFormat="1" ht="21.75" customHeight="1" x14ac:dyDescent="0.25">
      <c r="B11" s="37" t="s">
        <v>126</v>
      </c>
      <c r="D11" s="38">
        <v>23</v>
      </c>
      <c r="F11" s="37" t="s">
        <v>62</v>
      </c>
      <c r="H11" s="38">
        <v>18</v>
      </c>
      <c r="J11" s="40">
        <v>389780871</v>
      </c>
      <c r="K11" s="41"/>
      <c r="L11" s="40">
        <v>1061916</v>
      </c>
      <c r="M11" s="41"/>
      <c r="N11" s="40">
        <v>388718955</v>
      </c>
      <c r="O11" s="41"/>
      <c r="P11" s="40">
        <v>389780871</v>
      </c>
      <c r="Q11" s="41"/>
      <c r="R11" s="40">
        <v>1061916</v>
      </c>
      <c r="S11" s="41"/>
      <c r="T11" s="40">
        <v>388718955</v>
      </c>
    </row>
    <row r="12" spans="2:28" s="37" customFormat="1" ht="21.75" customHeight="1" x14ac:dyDescent="0.25">
      <c r="B12" s="37" t="s">
        <v>122</v>
      </c>
      <c r="D12" s="38">
        <v>8</v>
      </c>
      <c r="F12" s="37" t="s">
        <v>62</v>
      </c>
      <c r="H12" s="38">
        <v>18</v>
      </c>
      <c r="J12" s="40">
        <v>210958900</v>
      </c>
      <c r="K12" s="41"/>
      <c r="L12" s="40">
        <v>605605</v>
      </c>
      <c r="M12" s="41"/>
      <c r="N12" s="40">
        <v>210353295</v>
      </c>
      <c r="O12" s="41"/>
      <c r="P12" s="40">
        <v>210958900</v>
      </c>
      <c r="Q12" s="41"/>
      <c r="R12" s="40">
        <v>605605</v>
      </c>
      <c r="S12" s="41"/>
      <c r="T12" s="40">
        <v>210353295</v>
      </c>
    </row>
    <row r="13" spans="2:28" s="37" customFormat="1" ht="21.75" customHeight="1" x14ac:dyDescent="0.25">
      <c r="B13" s="37" t="s">
        <v>49</v>
      </c>
      <c r="D13" s="38">
        <v>27</v>
      </c>
      <c r="F13" s="37" t="s">
        <v>62</v>
      </c>
      <c r="H13" s="38">
        <v>0</v>
      </c>
      <c r="J13" s="40">
        <v>1553907</v>
      </c>
      <c r="K13" s="41"/>
      <c r="L13" s="40">
        <v>0</v>
      </c>
      <c r="M13" s="41"/>
      <c r="N13" s="40">
        <v>1553907</v>
      </c>
      <c r="O13" s="41"/>
      <c r="P13" s="40">
        <v>1553907</v>
      </c>
      <c r="Q13" s="41"/>
      <c r="R13" s="40">
        <v>0</v>
      </c>
      <c r="S13" s="41"/>
      <c r="T13" s="40">
        <v>1553907</v>
      </c>
    </row>
    <row r="14" spans="2:28" s="37" customFormat="1" ht="21.75" customHeight="1" x14ac:dyDescent="0.25">
      <c r="B14" s="37" t="s">
        <v>154</v>
      </c>
      <c r="D14" s="38">
        <v>13</v>
      </c>
      <c r="F14" s="37" t="s">
        <v>62</v>
      </c>
      <c r="H14" s="38">
        <v>0</v>
      </c>
      <c r="J14" s="40">
        <v>814754</v>
      </c>
      <c r="K14" s="41"/>
      <c r="L14" s="40">
        <v>0</v>
      </c>
      <c r="M14" s="41"/>
      <c r="N14" s="40">
        <v>814754</v>
      </c>
      <c r="O14" s="41"/>
      <c r="P14" s="40">
        <v>814754</v>
      </c>
      <c r="Q14" s="41"/>
      <c r="R14" s="40">
        <v>0</v>
      </c>
      <c r="S14" s="41"/>
      <c r="T14" s="40">
        <v>814754</v>
      </c>
    </row>
    <row r="15" spans="2:28" s="37" customFormat="1" ht="21.75" customHeight="1" x14ac:dyDescent="0.25">
      <c r="B15" s="37" t="s">
        <v>127</v>
      </c>
      <c r="D15" s="38">
        <v>21</v>
      </c>
      <c r="F15" s="37" t="s">
        <v>62</v>
      </c>
      <c r="H15" s="38">
        <v>0</v>
      </c>
      <c r="J15" s="40">
        <v>360407</v>
      </c>
      <c r="K15" s="41"/>
      <c r="L15" s="40">
        <v>0</v>
      </c>
      <c r="M15" s="41"/>
      <c r="N15" s="40">
        <v>360407</v>
      </c>
      <c r="O15" s="41"/>
      <c r="P15" s="40">
        <v>360407</v>
      </c>
      <c r="Q15" s="41"/>
      <c r="R15" s="40">
        <v>0</v>
      </c>
      <c r="S15" s="41"/>
      <c r="T15" s="40">
        <v>360407</v>
      </c>
    </row>
    <row r="16" spans="2:28" s="37" customFormat="1" ht="21.75" customHeight="1" x14ac:dyDescent="0.25">
      <c r="B16" s="37" t="s">
        <v>122</v>
      </c>
      <c r="D16" s="38">
        <v>18</v>
      </c>
      <c r="F16" s="37" t="s">
        <v>62</v>
      </c>
      <c r="H16" s="38">
        <v>0</v>
      </c>
      <c r="J16" s="40">
        <v>48639</v>
      </c>
      <c r="K16" s="41"/>
      <c r="L16" s="40">
        <v>0</v>
      </c>
      <c r="M16" s="41"/>
      <c r="N16" s="40">
        <v>48639</v>
      </c>
      <c r="O16" s="41"/>
      <c r="P16" s="40">
        <v>48639</v>
      </c>
      <c r="Q16" s="41"/>
      <c r="R16" s="40">
        <v>0</v>
      </c>
      <c r="S16" s="41"/>
      <c r="T16" s="40">
        <v>48639</v>
      </c>
    </row>
    <row r="17" spans="2:20" s="37" customFormat="1" ht="21.75" customHeight="1" x14ac:dyDescent="0.25">
      <c r="B17" s="37" t="s">
        <v>161</v>
      </c>
      <c r="D17" s="38">
        <v>17</v>
      </c>
      <c r="F17" s="37" t="s">
        <v>62</v>
      </c>
      <c r="H17" s="38">
        <v>0</v>
      </c>
      <c r="J17" s="40">
        <v>6476</v>
      </c>
      <c r="K17" s="41"/>
      <c r="L17" s="40">
        <v>0</v>
      </c>
      <c r="M17" s="41"/>
      <c r="N17" s="40">
        <v>6476</v>
      </c>
      <c r="O17" s="41"/>
      <c r="P17" s="40">
        <v>6476</v>
      </c>
      <c r="Q17" s="41"/>
      <c r="R17" s="40">
        <v>0</v>
      </c>
      <c r="S17" s="41"/>
      <c r="T17" s="40">
        <v>6476</v>
      </c>
    </row>
    <row r="18" spans="2:20" s="37" customFormat="1" ht="21.75" customHeight="1" x14ac:dyDescent="0.25">
      <c r="B18" s="37" t="s">
        <v>49</v>
      </c>
      <c r="D18" s="38">
        <v>24</v>
      </c>
      <c r="F18" s="37" t="s">
        <v>62</v>
      </c>
      <c r="H18" s="38">
        <v>0</v>
      </c>
      <c r="J18" s="40">
        <v>4361</v>
      </c>
      <c r="K18" s="41"/>
      <c r="L18" s="40">
        <v>0</v>
      </c>
      <c r="M18" s="41"/>
      <c r="N18" s="40">
        <v>4361</v>
      </c>
      <c r="O18" s="41"/>
      <c r="P18" s="40">
        <v>4361</v>
      </c>
      <c r="Q18" s="41"/>
      <c r="R18" s="40">
        <v>0</v>
      </c>
      <c r="S18" s="41"/>
      <c r="T18" s="40">
        <v>4361</v>
      </c>
    </row>
    <row r="19" spans="2:20" s="37" customFormat="1" ht="21.75" customHeight="1" x14ac:dyDescent="0.25">
      <c r="B19" s="37" t="s">
        <v>126</v>
      </c>
      <c r="D19" s="38">
        <v>23</v>
      </c>
      <c r="F19" s="37" t="s">
        <v>62</v>
      </c>
      <c r="H19" s="38">
        <v>0</v>
      </c>
      <c r="J19" s="40">
        <v>3174</v>
      </c>
      <c r="K19" s="41"/>
      <c r="L19" s="40">
        <v>0</v>
      </c>
      <c r="M19" s="41"/>
      <c r="N19" s="40">
        <v>3174</v>
      </c>
      <c r="O19" s="41"/>
      <c r="P19" s="40">
        <v>3174</v>
      </c>
      <c r="Q19" s="41"/>
      <c r="R19" s="40">
        <v>0</v>
      </c>
      <c r="S19" s="41"/>
      <c r="T19" s="40">
        <v>3174</v>
      </c>
    </row>
    <row r="20" spans="2:20" s="37" customFormat="1" ht="21.75" customHeight="1" x14ac:dyDescent="0.25">
      <c r="B20" s="37" t="s">
        <v>150</v>
      </c>
      <c r="D20" s="38">
        <v>13</v>
      </c>
      <c r="F20" s="37" t="s">
        <v>62</v>
      </c>
      <c r="H20" s="38">
        <v>0</v>
      </c>
      <c r="J20" s="40">
        <v>989</v>
      </c>
      <c r="K20" s="41"/>
      <c r="L20" s="40">
        <v>0</v>
      </c>
      <c r="M20" s="41"/>
      <c r="N20" s="40">
        <v>989</v>
      </c>
      <c r="O20" s="41"/>
      <c r="P20" s="40">
        <v>989</v>
      </c>
      <c r="Q20" s="41"/>
      <c r="R20" s="40">
        <v>0</v>
      </c>
      <c r="S20" s="41"/>
      <c r="T20" s="40">
        <v>989</v>
      </c>
    </row>
    <row r="21" spans="2:20" s="37" customFormat="1" ht="21.75" customHeight="1" x14ac:dyDescent="0.25">
      <c r="B21" s="37" t="s">
        <v>125</v>
      </c>
      <c r="D21" s="38">
        <v>18</v>
      </c>
      <c r="F21" s="37" t="s">
        <v>62</v>
      </c>
      <c r="H21" s="38">
        <v>0</v>
      </c>
      <c r="J21" s="40">
        <v>849</v>
      </c>
      <c r="K21" s="41"/>
      <c r="L21" s="40">
        <v>0</v>
      </c>
      <c r="M21" s="41"/>
      <c r="N21" s="40">
        <v>849</v>
      </c>
      <c r="O21" s="41"/>
      <c r="P21" s="40">
        <v>849</v>
      </c>
      <c r="Q21" s="41"/>
      <c r="R21" s="40">
        <v>0</v>
      </c>
      <c r="S21" s="41"/>
      <c r="T21" s="40">
        <v>849</v>
      </c>
    </row>
    <row r="22" spans="2:20" s="37" customFormat="1" ht="21.75" customHeight="1" x14ac:dyDescent="0.25">
      <c r="D22" s="38"/>
      <c r="H22" s="38"/>
      <c r="J22" s="40"/>
      <c r="K22" s="41"/>
      <c r="L22" s="40"/>
      <c r="M22" s="41"/>
      <c r="N22" s="40"/>
      <c r="O22" s="41"/>
      <c r="P22" s="40"/>
      <c r="Q22" s="41"/>
      <c r="R22" s="40"/>
      <c r="S22" s="41"/>
      <c r="T22" s="40"/>
    </row>
    <row r="23" spans="2:20" s="37" customFormat="1" ht="21.75" customHeight="1" thickBot="1" x14ac:dyDescent="0.3">
      <c r="B23" s="166" t="s">
        <v>91</v>
      </c>
      <c r="C23" s="166"/>
      <c r="D23" s="166"/>
      <c r="E23" s="166"/>
      <c r="F23" s="166"/>
      <c r="G23" s="166"/>
      <c r="H23" s="166"/>
      <c r="J23" s="45">
        <f>SUM(J10:J21)</f>
        <v>2113951405</v>
      </c>
      <c r="L23" s="45">
        <f>SUM(L10:L21)</f>
        <v>1667521</v>
      </c>
      <c r="N23" s="45">
        <f>SUM(N10:N21)</f>
        <v>2112283884</v>
      </c>
      <c r="P23" s="45">
        <f>SUM(P10:P21)</f>
        <v>2113951405</v>
      </c>
      <c r="R23" s="45">
        <f>SUM(R10:R21)</f>
        <v>1667521</v>
      </c>
      <c r="T23" s="45">
        <f>SUM(T10:T21)</f>
        <v>2112283884</v>
      </c>
    </row>
    <row r="24" spans="2:20" ht="21.75" customHeight="1" thickTop="1" x14ac:dyDescent="0.25"/>
    <row r="26" spans="2:20" ht="21.75" customHeight="1" x14ac:dyDescent="0.25">
      <c r="J26" s="72">
        <v>9</v>
      </c>
    </row>
  </sheetData>
  <sortState xmlns:xlrd2="http://schemas.microsoft.com/office/spreadsheetml/2017/richdata2" ref="B10:T22">
    <sortCondition descending="1" ref="T10:T22"/>
  </sortState>
  <mergeCells count="17">
    <mergeCell ref="B23:H2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  <mergeCell ref="B2:T2"/>
    <mergeCell ref="B3:T3"/>
    <mergeCell ref="B4:T4"/>
  </mergeCells>
  <pageMargins left="0.7" right="0.7" top="0.75" bottom="0.75" header="0.3" footer="0.3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1"/>
  <sheetViews>
    <sheetView rightToLeft="1" topLeftCell="A4" zoomScale="70" zoomScaleNormal="70" workbookViewId="0">
      <selection activeCell="V20" sqref="V20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67" t="s">
        <v>139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</row>
    <row r="3" spans="2:28" ht="59.25" x14ac:dyDescent="0.55000000000000004">
      <c r="B3" s="167" t="s">
        <v>53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</row>
    <row r="4" spans="2:28" ht="59.25" x14ac:dyDescent="0.55000000000000004">
      <c r="B4" s="167" t="s">
        <v>185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</row>
    <row r="7" spans="2:28" s="2" customFormat="1" ht="30" x14ac:dyDescent="0.55000000000000004">
      <c r="B7" s="14" t="s">
        <v>132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8" t="s">
        <v>1</v>
      </c>
      <c r="D8" s="129" t="s">
        <v>55</v>
      </c>
      <c r="E8" s="129" t="s">
        <v>55</v>
      </c>
      <c r="F8" s="129" t="s">
        <v>55</v>
      </c>
      <c r="G8" s="129" t="s">
        <v>55</v>
      </c>
      <c r="H8" s="129" t="s">
        <v>55</v>
      </c>
      <c r="I8" s="129" t="s">
        <v>55</v>
      </c>
      <c r="J8" s="129" t="s">
        <v>55</v>
      </c>
      <c r="K8" s="129" t="s">
        <v>55</v>
      </c>
      <c r="L8" s="129" t="s">
        <v>55</v>
      </c>
      <c r="N8" s="129" t="s">
        <v>56</v>
      </c>
      <c r="O8" s="129" t="s">
        <v>56</v>
      </c>
      <c r="P8" s="129" t="s">
        <v>56</v>
      </c>
      <c r="Q8" s="129" t="s">
        <v>56</v>
      </c>
      <c r="R8" s="129" t="s">
        <v>56</v>
      </c>
      <c r="S8" s="129" t="s">
        <v>56</v>
      </c>
      <c r="T8" s="129" t="s">
        <v>56</v>
      </c>
      <c r="U8" s="129" t="s">
        <v>56</v>
      </c>
      <c r="V8" s="129" t="s">
        <v>56</v>
      </c>
    </row>
    <row r="9" spans="2:28" s="50" customFormat="1" ht="55.5" customHeight="1" x14ac:dyDescent="0.25">
      <c r="B9" s="128" t="s">
        <v>1</v>
      </c>
      <c r="D9" s="168" t="s">
        <v>76</v>
      </c>
      <c r="E9" s="51"/>
      <c r="F9" s="168" t="s">
        <v>77</v>
      </c>
      <c r="G9" s="51"/>
      <c r="H9" s="168" t="s">
        <v>78</v>
      </c>
      <c r="I9" s="51"/>
      <c r="J9" s="168" t="s">
        <v>45</v>
      </c>
      <c r="K9" s="51"/>
      <c r="L9" s="168" t="s">
        <v>79</v>
      </c>
      <c r="N9" s="168" t="s">
        <v>76</v>
      </c>
      <c r="O9" s="51"/>
      <c r="P9" s="168" t="s">
        <v>77</v>
      </c>
      <c r="Q9" s="51"/>
      <c r="R9" s="168" t="s">
        <v>78</v>
      </c>
      <c r="S9" s="51"/>
      <c r="T9" s="168" t="s">
        <v>45</v>
      </c>
      <c r="U9" s="51"/>
      <c r="V9" s="168" t="s">
        <v>79</v>
      </c>
    </row>
    <row r="10" spans="2:28" x14ac:dyDescent="0.55000000000000004">
      <c r="B10" s="4" t="s">
        <v>176</v>
      </c>
      <c r="D10" s="30">
        <v>0</v>
      </c>
      <c r="F10" s="30">
        <v>3245134238</v>
      </c>
      <c r="H10" s="30">
        <v>0</v>
      </c>
      <c r="J10" s="30">
        <v>3245134238</v>
      </c>
      <c r="L10" s="56">
        <v>0.24660000000000001</v>
      </c>
      <c r="N10" s="30">
        <v>0</v>
      </c>
      <c r="P10" s="30">
        <v>3245134238</v>
      </c>
      <c r="R10" s="30">
        <v>0</v>
      </c>
      <c r="T10" s="30">
        <v>3245134238</v>
      </c>
      <c r="V10" s="49">
        <f>T10/'جمع درآمدها'!$D$12</f>
        <v>0.24734091834599117</v>
      </c>
    </row>
    <row r="11" spans="2:28" x14ac:dyDescent="0.55000000000000004">
      <c r="B11" s="4" t="s">
        <v>15</v>
      </c>
      <c r="D11" s="30">
        <v>0</v>
      </c>
      <c r="F11" s="30">
        <v>2768687703</v>
      </c>
      <c r="H11" s="30">
        <v>0</v>
      </c>
      <c r="J11" s="30">
        <v>2768687703</v>
      </c>
      <c r="L11" s="56">
        <v>0.2104</v>
      </c>
      <c r="N11" s="30">
        <v>0</v>
      </c>
      <c r="P11" s="30">
        <v>2768687703</v>
      </c>
      <c r="R11" s="30">
        <v>0</v>
      </c>
      <c r="T11" s="30">
        <v>2768687703</v>
      </c>
      <c r="V11" s="49">
        <f>T11/'جمع درآمدها'!$D$12</f>
        <v>0.21102663521720016</v>
      </c>
    </row>
    <row r="12" spans="2:28" x14ac:dyDescent="0.55000000000000004">
      <c r="B12" s="4" t="s">
        <v>18</v>
      </c>
      <c r="D12" s="30">
        <v>0</v>
      </c>
      <c r="F12" s="30">
        <v>1433901220</v>
      </c>
      <c r="H12" s="30">
        <v>0</v>
      </c>
      <c r="J12" s="30">
        <v>1433901220</v>
      </c>
      <c r="L12" s="56">
        <v>0.1089</v>
      </c>
      <c r="N12" s="30">
        <v>0</v>
      </c>
      <c r="P12" s="30">
        <v>1433901220</v>
      </c>
      <c r="R12" s="30">
        <v>0</v>
      </c>
      <c r="T12" s="30">
        <v>1433901220</v>
      </c>
      <c r="V12" s="49">
        <f>T12/'جمع درآمدها'!$D$12</f>
        <v>0.10929053116484272</v>
      </c>
    </row>
    <row r="13" spans="2:28" x14ac:dyDescent="0.55000000000000004">
      <c r="B13" s="4" t="s">
        <v>14</v>
      </c>
      <c r="D13" s="30">
        <v>0</v>
      </c>
      <c r="F13" s="30">
        <v>600262053</v>
      </c>
      <c r="H13" s="30">
        <v>736967712</v>
      </c>
      <c r="J13" s="30">
        <v>1337229765</v>
      </c>
      <c r="L13" s="56">
        <v>0.1016</v>
      </c>
      <c r="N13" s="30">
        <v>0</v>
      </c>
      <c r="P13" s="30">
        <v>600262053</v>
      </c>
      <c r="R13" s="30">
        <v>736967712</v>
      </c>
      <c r="T13" s="30">
        <v>1337229765</v>
      </c>
      <c r="V13" s="49">
        <f>T13/'جمع درآمدها'!$D$12</f>
        <v>0.10192232858710296</v>
      </c>
    </row>
    <row r="14" spans="2:28" x14ac:dyDescent="0.55000000000000004">
      <c r="B14" s="4" t="s">
        <v>16</v>
      </c>
      <c r="D14" s="30">
        <v>0</v>
      </c>
      <c r="F14" s="30">
        <v>1295803818</v>
      </c>
      <c r="H14" s="30">
        <v>0</v>
      </c>
      <c r="J14" s="30">
        <v>1295803818</v>
      </c>
      <c r="L14" s="56">
        <v>9.8500000000000004E-2</v>
      </c>
      <c r="N14" s="30">
        <v>0</v>
      </c>
      <c r="P14" s="30">
        <v>1295803818</v>
      </c>
      <c r="R14" s="30">
        <v>0</v>
      </c>
      <c r="T14" s="30">
        <v>1295803818</v>
      </c>
      <c r="V14" s="49">
        <f>T14/'جمع درآمدها'!$D$12</f>
        <v>9.8764883926000968E-2</v>
      </c>
    </row>
    <row r="15" spans="2:28" x14ac:dyDescent="0.55000000000000004">
      <c r="B15" s="4" t="s">
        <v>17</v>
      </c>
      <c r="D15" s="30">
        <v>0</v>
      </c>
      <c r="F15" s="30">
        <v>1162996809</v>
      </c>
      <c r="H15" s="30">
        <v>0</v>
      </c>
      <c r="J15" s="30">
        <v>1162996809</v>
      </c>
      <c r="L15" s="56">
        <v>8.8400000000000006E-2</v>
      </c>
      <c r="N15" s="30">
        <v>0</v>
      </c>
      <c r="P15" s="30">
        <v>1162996809</v>
      </c>
      <c r="R15" s="30">
        <v>0</v>
      </c>
      <c r="T15" s="30">
        <v>1162996809</v>
      </c>
      <c r="V15" s="49">
        <f>T15/'جمع درآمدها'!$D$12</f>
        <v>8.8642465203165904E-2</v>
      </c>
    </row>
    <row r="16" spans="2:28" x14ac:dyDescent="0.55000000000000004">
      <c r="B16" s="4" t="s">
        <v>75</v>
      </c>
      <c r="D16" s="30">
        <v>0</v>
      </c>
      <c r="F16" s="30">
        <v>0</v>
      </c>
      <c r="H16" s="30">
        <v>232792809</v>
      </c>
      <c r="J16" s="30">
        <v>232792809</v>
      </c>
      <c r="L16" s="56">
        <v>1.77E-2</v>
      </c>
      <c r="N16" s="30">
        <v>0</v>
      </c>
      <c r="P16" s="30">
        <v>0</v>
      </c>
      <c r="R16" s="30">
        <v>232792809</v>
      </c>
      <c r="T16" s="30">
        <v>232792809</v>
      </c>
      <c r="V16" s="49">
        <f>T16/'جمع درآمدها'!$D$12</f>
        <v>1.7743237394669195E-2</v>
      </c>
    </row>
    <row r="17" spans="2:22" x14ac:dyDescent="0.55000000000000004">
      <c r="B17" s="4" t="s">
        <v>13</v>
      </c>
      <c r="D17" s="30">
        <v>0</v>
      </c>
      <c r="F17" s="30">
        <v>-188593</v>
      </c>
      <c r="H17" s="30">
        <v>-5367863</v>
      </c>
      <c r="J17" s="30">
        <v>-5556456</v>
      </c>
      <c r="L17" s="56">
        <v>-4.0000000000000002E-4</v>
      </c>
      <c r="N17" s="30">
        <v>0</v>
      </c>
      <c r="P17" s="30">
        <v>-188593</v>
      </c>
      <c r="R17" s="30">
        <v>-5367863</v>
      </c>
      <c r="T17" s="30">
        <v>-5556456</v>
      </c>
      <c r="V17" s="49">
        <f>T17/'جمع درآمدها'!$D$12</f>
        <v>-4.2350757441581455E-4</v>
      </c>
    </row>
    <row r="18" spans="2:22" x14ac:dyDescent="0.55000000000000004">
      <c r="D18" s="30"/>
      <c r="F18" s="30"/>
      <c r="H18" s="30"/>
      <c r="J18" s="30"/>
      <c r="L18" s="56"/>
      <c r="N18" s="30"/>
      <c r="P18" s="30"/>
      <c r="R18" s="30"/>
      <c r="T18" s="30"/>
      <c r="V18" s="49"/>
    </row>
    <row r="19" spans="2:22" ht="21.75" thickBot="1" x14ac:dyDescent="0.6">
      <c r="B19" s="53" t="s">
        <v>91</v>
      </c>
      <c r="D19" s="55">
        <f>SUM(D10:D17)</f>
        <v>0</v>
      </c>
      <c r="F19" s="55">
        <f>SUM(F10:F17)</f>
        <v>10506597248</v>
      </c>
      <c r="H19" s="55">
        <f>SUM(H10:H17)</f>
        <v>964392658</v>
      </c>
      <c r="J19" s="55">
        <f>SUM(J10:J17)</f>
        <v>11470989906</v>
      </c>
      <c r="L19" s="57">
        <f>SUM(L10:L17)</f>
        <v>0.87170000000000025</v>
      </c>
      <c r="N19" s="55">
        <f>SUM(N10:N17)</f>
        <v>0</v>
      </c>
      <c r="P19" s="55">
        <f>SUM(P10:P17)</f>
        <v>10506597248</v>
      </c>
      <c r="R19" s="55">
        <f>SUM(R10:R17)</f>
        <v>964392658</v>
      </c>
      <c r="T19" s="55">
        <f>SUM(T10:T17)</f>
        <v>11470989906</v>
      </c>
      <c r="V19" s="116">
        <f>SUM(V10:V17)</f>
        <v>0.87430749226455728</v>
      </c>
    </row>
    <row r="20" spans="2:22" ht="21.75" thickTop="1" x14ac:dyDescent="0.55000000000000004"/>
    <row r="21" spans="2:22" ht="30" x14ac:dyDescent="0.75">
      <c r="L21" s="70">
        <v>10</v>
      </c>
    </row>
  </sheetData>
  <sortState xmlns:xlrd2="http://schemas.microsoft.com/office/spreadsheetml/2017/richdata2" ref="B10:V17">
    <sortCondition descending="1" ref="T10:T1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47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2"/>
  <sheetViews>
    <sheetView rightToLeft="1" zoomScale="85" zoomScaleNormal="85" workbookViewId="0">
      <selection activeCell="V14" sqref="V14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7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</row>
    <row r="3" spans="2:28" ht="30" x14ac:dyDescent="0.55000000000000004">
      <c r="B3" s="127" t="s">
        <v>53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2:28" ht="30" x14ac:dyDescent="0.55000000000000004">
      <c r="B4" s="127" t="s">
        <v>185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6" spans="2:28" ht="30" x14ac:dyDescent="0.55000000000000004">
      <c r="B6" s="14" t="s">
        <v>133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7" customFormat="1" ht="24" x14ac:dyDescent="0.6">
      <c r="B7" s="172" t="s">
        <v>1</v>
      </c>
      <c r="D7" s="170" t="s">
        <v>63</v>
      </c>
      <c r="E7" s="170" t="s">
        <v>63</v>
      </c>
      <c r="F7" s="170" t="s">
        <v>63</v>
      </c>
      <c r="G7" s="170" t="s">
        <v>63</v>
      </c>
      <c r="H7" s="170" t="s">
        <v>63</v>
      </c>
      <c r="J7" s="170" t="s">
        <v>55</v>
      </c>
      <c r="K7" s="170" t="s">
        <v>55</v>
      </c>
      <c r="L7" s="170" t="s">
        <v>55</v>
      </c>
      <c r="M7" s="170" t="s">
        <v>55</v>
      </c>
      <c r="N7" s="170" t="s">
        <v>55</v>
      </c>
      <c r="P7" s="170" t="s">
        <v>56</v>
      </c>
      <c r="Q7" s="170" t="s">
        <v>56</v>
      </c>
      <c r="R7" s="170" t="s">
        <v>56</v>
      </c>
      <c r="S7" s="170" t="s">
        <v>56</v>
      </c>
      <c r="T7" s="170" t="s">
        <v>56</v>
      </c>
    </row>
    <row r="8" spans="2:28" s="47" customFormat="1" ht="56.25" customHeight="1" x14ac:dyDescent="0.6">
      <c r="B8" s="172" t="s">
        <v>1</v>
      </c>
      <c r="D8" s="169" t="s">
        <v>64</v>
      </c>
      <c r="E8" s="71"/>
      <c r="F8" s="169" t="s">
        <v>65</v>
      </c>
      <c r="G8" s="71"/>
      <c r="H8" s="169" t="s">
        <v>66</v>
      </c>
      <c r="J8" s="169" t="s">
        <v>67</v>
      </c>
      <c r="K8" s="71"/>
      <c r="L8" s="169" t="s">
        <v>60</v>
      </c>
      <c r="M8" s="71"/>
      <c r="N8" s="169" t="s">
        <v>68</v>
      </c>
      <c r="P8" s="169" t="s">
        <v>67</v>
      </c>
      <c r="Q8" s="71"/>
      <c r="R8" s="169" t="s">
        <v>60</v>
      </c>
      <c r="S8" s="71"/>
      <c r="T8" s="169" t="s">
        <v>68</v>
      </c>
    </row>
    <row r="9" spans="2:28" s="47" customFormat="1" ht="56.25" customHeight="1" x14ac:dyDescent="0.6">
      <c r="B9" s="101"/>
      <c r="D9" s="100"/>
      <c r="E9" s="71"/>
      <c r="F9" s="100"/>
      <c r="G9" s="71"/>
      <c r="H9" s="100"/>
      <c r="J9" s="100"/>
      <c r="K9" s="126"/>
      <c r="L9" s="100"/>
      <c r="M9" s="126"/>
      <c r="N9" s="100"/>
      <c r="P9" s="100"/>
      <c r="Q9" s="126"/>
      <c r="R9" s="100"/>
      <c r="S9" s="126"/>
      <c r="T9" s="100"/>
    </row>
    <row r="10" spans="2:28" ht="21.75" thickBot="1" x14ac:dyDescent="0.6">
      <c r="B10" s="171" t="s">
        <v>91</v>
      </c>
      <c r="C10" s="171"/>
      <c r="D10" s="171"/>
      <c r="E10" s="171"/>
      <c r="F10" s="171"/>
      <c r="G10" s="171"/>
      <c r="H10" s="171"/>
      <c r="J10" s="10"/>
      <c r="L10" s="10"/>
      <c r="N10" s="10"/>
      <c r="P10" s="10"/>
      <c r="R10" s="10"/>
      <c r="T10" s="10"/>
    </row>
    <row r="11" spans="2:28" ht="21.75" thickTop="1" x14ac:dyDescent="0.55000000000000004"/>
    <row r="12" spans="2:28" ht="30" x14ac:dyDescent="0.75">
      <c r="J12" s="64">
        <v>11</v>
      </c>
    </row>
  </sheetData>
  <mergeCells count="17">
    <mergeCell ref="B10:H10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28"/>
  <sheetViews>
    <sheetView rightToLeft="1" topLeftCell="A7" workbookViewId="0">
      <selection activeCell="U23" sqref="U2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9" t="s">
        <v>139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2:28" ht="30" x14ac:dyDescent="0.55000000000000004">
      <c r="B3" s="129" t="s">
        <v>53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2:28" ht="30" x14ac:dyDescent="0.55000000000000004">
      <c r="B4" s="129" t="s">
        <v>185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2:28" ht="61.5" customHeight="1" x14ac:dyDescent="0.55000000000000004"/>
    <row r="6" spans="2:28" s="2" customFormat="1" ht="30" x14ac:dyDescent="0.55000000000000004">
      <c r="B6" s="14" t="s">
        <v>134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28" t="s">
        <v>1</v>
      </c>
      <c r="D8" s="129" t="s">
        <v>55</v>
      </c>
      <c r="E8" s="129" t="s">
        <v>55</v>
      </c>
      <c r="F8" s="129" t="s">
        <v>55</v>
      </c>
      <c r="G8" s="129" t="s">
        <v>55</v>
      </c>
      <c r="H8" s="129" t="s">
        <v>55</v>
      </c>
      <c r="I8" s="129" t="s">
        <v>55</v>
      </c>
      <c r="J8" s="129" t="s">
        <v>55</v>
      </c>
      <c r="L8" s="129" t="s">
        <v>56</v>
      </c>
      <c r="M8" s="129" t="s">
        <v>56</v>
      </c>
      <c r="N8" s="129" t="s">
        <v>56</v>
      </c>
      <c r="O8" s="129" t="s">
        <v>56</v>
      </c>
      <c r="P8" s="129" t="s">
        <v>56</v>
      </c>
      <c r="Q8" s="129" t="s">
        <v>56</v>
      </c>
      <c r="R8" s="129" t="s">
        <v>56</v>
      </c>
    </row>
    <row r="9" spans="2:28" ht="57" customHeight="1" x14ac:dyDescent="0.65">
      <c r="B9" s="128" t="s">
        <v>1</v>
      </c>
      <c r="D9" s="132" t="s">
        <v>5</v>
      </c>
      <c r="E9" s="60"/>
      <c r="F9" s="132" t="s">
        <v>71</v>
      </c>
      <c r="G9" s="60"/>
      <c r="H9" s="132" t="s">
        <v>72</v>
      </c>
      <c r="I9" s="60"/>
      <c r="J9" s="132" t="s">
        <v>73</v>
      </c>
      <c r="K9" s="46"/>
      <c r="L9" s="132" t="s">
        <v>5</v>
      </c>
      <c r="M9" s="60"/>
      <c r="N9" s="132" t="s">
        <v>71</v>
      </c>
      <c r="O9" s="60"/>
      <c r="P9" s="132" t="s">
        <v>72</v>
      </c>
      <c r="Q9" s="60"/>
      <c r="R9" s="132" t="s">
        <v>73</v>
      </c>
    </row>
    <row r="10" spans="2:28" ht="21.75" customHeight="1" x14ac:dyDescent="0.55000000000000004">
      <c r="B10" s="52" t="s">
        <v>176</v>
      </c>
      <c r="D10" s="117">
        <v>168973</v>
      </c>
      <c r="E10" s="6"/>
      <c r="F10" s="117">
        <v>14747556215</v>
      </c>
      <c r="G10" s="6"/>
      <c r="H10" s="117">
        <v>11502421977</v>
      </c>
      <c r="I10" s="6"/>
      <c r="J10" s="117">
        <v>3245134238</v>
      </c>
      <c r="K10" s="6"/>
      <c r="L10" s="117">
        <v>168973</v>
      </c>
      <c r="M10" s="6"/>
      <c r="N10" s="117">
        <v>14747556215</v>
      </c>
      <c r="O10" s="6"/>
      <c r="P10" s="117">
        <v>11502421977</v>
      </c>
      <c r="Q10" s="6"/>
      <c r="R10" s="117">
        <v>3245134238</v>
      </c>
    </row>
    <row r="11" spans="2:28" ht="21.75" customHeight="1" x14ac:dyDescent="0.55000000000000004">
      <c r="B11" s="4" t="s">
        <v>15</v>
      </c>
      <c r="D11" s="118">
        <v>366000</v>
      </c>
      <c r="E11" s="6"/>
      <c r="F11" s="118">
        <v>12606442695</v>
      </c>
      <c r="G11" s="6"/>
      <c r="H11" s="118">
        <v>9837754992</v>
      </c>
      <c r="I11" s="6"/>
      <c r="J11" s="118">
        <v>2768687703</v>
      </c>
      <c r="K11" s="6"/>
      <c r="L11" s="118">
        <v>366000</v>
      </c>
      <c r="M11" s="6"/>
      <c r="N11" s="118">
        <v>12606442695</v>
      </c>
      <c r="O11" s="6"/>
      <c r="P11" s="118">
        <v>9837754992</v>
      </c>
      <c r="Q11" s="6"/>
      <c r="R11" s="118">
        <v>2768687703</v>
      </c>
    </row>
    <row r="12" spans="2:28" ht="21.75" customHeight="1" x14ac:dyDescent="0.55000000000000004">
      <c r="B12" s="4" t="s">
        <v>18</v>
      </c>
      <c r="D12" s="118">
        <v>235700</v>
      </c>
      <c r="E12" s="6"/>
      <c r="F12" s="118">
        <v>8146527030</v>
      </c>
      <c r="G12" s="6"/>
      <c r="H12" s="118">
        <v>6712625810</v>
      </c>
      <c r="I12" s="6"/>
      <c r="J12" s="118">
        <v>1433901220</v>
      </c>
      <c r="K12" s="6"/>
      <c r="L12" s="118">
        <v>235700</v>
      </c>
      <c r="M12" s="6"/>
      <c r="N12" s="118">
        <v>8146527030</v>
      </c>
      <c r="O12" s="6"/>
      <c r="P12" s="118">
        <v>6712625810</v>
      </c>
      <c r="Q12" s="6"/>
      <c r="R12" s="118">
        <v>1433901220</v>
      </c>
    </row>
    <row r="13" spans="2:28" ht="21.75" customHeight="1" x14ac:dyDescent="0.55000000000000004">
      <c r="B13" s="4" t="s">
        <v>16</v>
      </c>
      <c r="D13" s="118">
        <v>459000</v>
      </c>
      <c r="E13" s="6"/>
      <c r="F13" s="118">
        <v>8628045844</v>
      </c>
      <c r="G13" s="6"/>
      <c r="H13" s="118">
        <v>7332242026</v>
      </c>
      <c r="I13" s="6"/>
      <c r="J13" s="118">
        <v>1295803818</v>
      </c>
      <c r="K13" s="6"/>
      <c r="L13" s="118">
        <v>459000</v>
      </c>
      <c r="M13" s="6"/>
      <c r="N13" s="118">
        <v>8628045844</v>
      </c>
      <c r="O13" s="6"/>
      <c r="P13" s="118">
        <v>7332242026</v>
      </c>
      <c r="Q13" s="6"/>
      <c r="R13" s="118">
        <v>1295803818</v>
      </c>
    </row>
    <row r="14" spans="2:28" ht="21.75" customHeight="1" x14ac:dyDescent="0.55000000000000004">
      <c r="B14" s="4" t="s">
        <v>17</v>
      </c>
      <c r="D14" s="118">
        <v>1026279</v>
      </c>
      <c r="E14" s="6"/>
      <c r="F14" s="118">
        <v>12323685490</v>
      </c>
      <c r="G14" s="6"/>
      <c r="H14" s="118">
        <v>11160688681</v>
      </c>
      <c r="I14" s="6"/>
      <c r="J14" s="118">
        <v>1162996809</v>
      </c>
      <c r="K14" s="6"/>
      <c r="L14" s="118">
        <v>1026279</v>
      </c>
      <c r="M14" s="6"/>
      <c r="N14" s="118">
        <v>12323685490</v>
      </c>
      <c r="O14" s="6"/>
      <c r="P14" s="118">
        <v>11160688681</v>
      </c>
      <c r="Q14" s="6"/>
      <c r="R14" s="118">
        <v>1162996809</v>
      </c>
    </row>
    <row r="15" spans="2:28" ht="21.75" customHeight="1" x14ac:dyDescent="0.55000000000000004">
      <c r="B15" s="4" t="s">
        <v>14</v>
      </c>
      <c r="D15" s="118">
        <v>248500</v>
      </c>
      <c r="E15" s="6"/>
      <c r="F15" s="118">
        <v>3836242730</v>
      </c>
      <c r="G15" s="6"/>
      <c r="H15" s="118">
        <v>3235980677</v>
      </c>
      <c r="I15" s="6"/>
      <c r="J15" s="118">
        <v>600262053</v>
      </c>
      <c r="K15" s="6"/>
      <c r="L15" s="118">
        <v>248500</v>
      </c>
      <c r="M15" s="6"/>
      <c r="N15" s="118">
        <v>3836242730</v>
      </c>
      <c r="O15" s="6"/>
      <c r="P15" s="118">
        <v>3235980677</v>
      </c>
      <c r="Q15" s="6"/>
      <c r="R15" s="118">
        <v>600262053</v>
      </c>
    </row>
    <row r="16" spans="2:28" ht="21.75" customHeight="1" x14ac:dyDescent="0.55000000000000004">
      <c r="B16" s="43" t="s">
        <v>111</v>
      </c>
      <c r="D16" s="119">
        <v>35087</v>
      </c>
      <c r="E16" s="6"/>
      <c r="F16" s="119">
        <v>21732456778</v>
      </c>
      <c r="G16" s="6"/>
      <c r="H16" s="119">
        <v>21275706839</v>
      </c>
      <c r="I16" s="6"/>
      <c r="J16" s="119">
        <v>456749939</v>
      </c>
      <c r="K16" s="6"/>
      <c r="L16" s="119">
        <v>35087</v>
      </c>
      <c r="M16" s="6"/>
      <c r="N16" s="119">
        <v>21732456778</v>
      </c>
      <c r="O16" s="6"/>
      <c r="P16" s="119">
        <v>21275706839</v>
      </c>
      <c r="Q16" s="6"/>
      <c r="R16" s="119">
        <v>456749939</v>
      </c>
    </row>
    <row r="17" spans="2:18" ht="21.75" customHeight="1" x14ac:dyDescent="0.55000000000000004">
      <c r="B17" s="4" t="s">
        <v>114</v>
      </c>
      <c r="D17" s="118">
        <v>26310</v>
      </c>
      <c r="E17" s="6"/>
      <c r="F17" s="118">
        <v>15730002220</v>
      </c>
      <c r="G17" s="6"/>
      <c r="H17" s="118">
        <v>15504087916</v>
      </c>
      <c r="I17" s="6"/>
      <c r="J17" s="118">
        <v>225914304</v>
      </c>
      <c r="K17" s="6"/>
      <c r="L17" s="118">
        <v>26310</v>
      </c>
      <c r="M17" s="6"/>
      <c r="N17" s="118">
        <v>15730002220</v>
      </c>
      <c r="O17" s="6"/>
      <c r="P17" s="118">
        <v>15504087916</v>
      </c>
      <c r="Q17" s="6"/>
      <c r="R17" s="118">
        <v>225914304</v>
      </c>
    </row>
    <row r="18" spans="2:18" ht="21.75" customHeight="1" x14ac:dyDescent="0.55000000000000004">
      <c r="B18" s="4" t="s">
        <v>107</v>
      </c>
      <c r="D18" s="118">
        <v>13618</v>
      </c>
      <c r="E18" s="6"/>
      <c r="F18" s="118">
        <v>8016144310</v>
      </c>
      <c r="G18" s="6"/>
      <c r="H18" s="118">
        <v>7890837179</v>
      </c>
      <c r="I18" s="6"/>
      <c r="J18" s="118">
        <v>125307131</v>
      </c>
      <c r="K18" s="6"/>
      <c r="L18" s="118">
        <v>13618</v>
      </c>
      <c r="M18" s="6"/>
      <c r="N18" s="118">
        <v>8016144310</v>
      </c>
      <c r="O18" s="6"/>
      <c r="P18" s="118">
        <v>7890837179</v>
      </c>
      <c r="Q18" s="6"/>
      <c r="R18" s="118">
        <v>125307131</v>
      </c>
    </row>
    <row r="19" spans="2:18" ht="21.75" customHeight="1" x14ac:dyDescent="0.55000000000000004">
      <c r="B19" s="43" t="s">
        <v>140</v>
      </c>
      <c r="D19" s="119">
        <v>9650</v>
      </c>
      <c r="E19" s="6"/>
      <c r="F19" s="119">
        <v>5589810663</v>
      </c>
      <c r="G19" s="6"/>
      <c r="H19" s="119">
        <v>5477119092</v>
      </c>
      <c r="I19" s="6"/>
      <c r="J19" s="119">
        <v>112691571</v>
      </c>
      <c r="K19" s="6"/>
      <c r="L19" s="119">
        <v>9650</v>
      </c>
      <c r="M19" s="6"/>
      <c r="N19" s="119">
        <v>5589810663</v>
      </c>
      <c r="O19" s="6"/>
      <c r="P19" s="119">
        <v>5477119092</v>
      </c>
      <c r="Q19" s="6"/>
      <c r="R19" s="119">
        <v>112691571</v>
      </c>
    </row>
    <row r="20" spans="2:18" ht="21.75" customHeight="1" x14ac:dyDescent="0.55000000000000004">
      <c r="B20" s="4" t="s">
        <v>116</v>
      </c>
      <c r="D20" s="118">
        <v>6161</v>
      </c>
      <c r="E20" s="6"/>
      <c r="F20" s="118">
        <v>3586838457</v>
      </c>
      <c r="G20" s="6"/>
      <c r="H20" s="118">
        <v>3513474247</v>
      </c>
      <c r="I20" s="6"/>
      <c r="J20" s="118">
        <v>73364210</v>
      </c>
      <c r="K20" s="6"/>
      <c r="L20" s="118">
        <v>6161</v>
      </c>
      <c r="M20" s="6"/>
      <c r="N20" s="118">
        <v>3586838457</v>
      </c>
      <c r="O20" s="6"/>
      <c r="P20" s="118">
        <v>3513474247</v>
      </c>
      <c r="Q20" s="6"/>
      <c r="R20" s="118">
        <v>73364210</v>
      </c>
    </row>
    <row r="21" spans="2:18" ht="21.75" customHeight="1" x14ac:dyDescent="0.55000000000000004">
      <c r="B21" s="4" t="s">
        <v>109</v>
      </c>
      <c r="D21" s="118">
        <v>4991</v>
      </c>
      <c r="E21" s="6"/>
      <c r="F21" s="118">
        <v>3150496718</v>
      </c>
      <c r="G21" s="6"/>
      <c r="H21" s="118">
        <v>3104864797</v>
      </c>
      <c r="I21" s="6"/>
      <c r="J21" s="118">
        <v>45631921</v>
      </c>
      <c r="K21" s="6"/>
      <c r="L21" s="118">
        <v>4991</v>
      </c>
      <c r="M21" s="6"/>
      <c r="N21" s="118">
        <v>3150496718</v>
      </c>
      <c r="O21" s="6"/>
      <c r="P21" s="118">
        <v>3104864797</v>
      </c>
      <c r="Q21" s="6"/>
      <c r="R21" s="118">
        <v>45631921</v>
      </c>
    </row>
    <row r="22" spans="2:18" ht="21.75" customHeight="1" x14ac:dyDescent="0.55000000000000004">
      <c r="B22" s="4" t="s">
        <v>178</v>
      </c>
      <c r="D22" s="118">
        <v>5000</v>
      </c>
      <c r="E22" s="6"/>
      <c r="F22" s="118">
        <v>2842234751</v>
      </c>
      <c r="G22" s="6"/>
      <c r="H22" s="118">
        <v>2832547731</v>
      </c>
      <c r="I22" s="6"/>
      <c r="J22" s="118">
        <v>9687020</v>
      </c>
      <c r="K22" s="6"/>
      <c r="L22" s="118">
        <v>5000</v>
      </c>
      <c r="M22" s="6"/>
      <c r="N22" s="118">
        <v>2842234751</v>
      </c>
      <c r="O22" s="6"/>
      <c r="P22" s="118">
        <v>2832547731</v>
      </c>
      <c r="Q22" s="6"/>
      <c r="R22" s="118">
        <v>9687020</v>
      </c>
    </row>
    <row r="23" spans="2:18" ht="21.75" customHeight="1" x14ac:dyDescent="0.55000000000000004">
      <c r="B23" s="43" t="s">
        <v>13</v>
      </c>
      <c r="D23" s="119">
        <v>612</v>
      </c>
      <c r="E23" s="6"/>
      <c r="F23" s="119">
        <v>7099544</v>
      </c>
      <c r="G23" s="6"/>
      <c r="H23" s="119">
        <v>7288138</v>
      </c>
      <c r="I23" s="6"/>
      <c r="J23" s="119">
        <v>-188593</v>
      </c>
      <c r="K23" s="6"/>
      <c r="L23" s="119">
        <v>612</v>
      </c>
      <c r="M23" s="6"/>
      <c r="N23" s="119">
        <v>7099544</v>
      </c>
      <c r="O23" s="6"/>
      <c r="P23" s="119">
        <v>7288138</v>
      </c>
      <c r="Q23" s="6"/>
      <c r="R23" s="119">
        <v>-188593</v>
      </c>
    </row>
    <row r="24" spans="2:18" ht="21.75" customHeight="1" x14ac:dyDescent="0.55000000000000004">
      <c r="B24" s="4" t="s">
        <v>118</v>
      </c>
      <c r="D24" s="118">
        <v>98100</v>
      </c>
      <c r="E24" s="6"/>
      <c r="F24" s="118">
        <v>93178108406</v>
      </c>
      <c r="G24" s="6"/>
      <c r="H24" s="118">
        <v>95041670574</v>
      </c>
      <c r="I24" s="6"/>
      <c r="J24" s="118">
        <v>-1863562167</v>
      </c>
      <c r="K24" s="6"/>
      <c r="L24" s="118">
        <v>98100</v>
      </c>
      <c r="M24" s="6"/>
      <c r="N24" s="118">
        <v>93178108406</v>
      </c>
      <c r="O24" s="6"/>
      <c r="P24" s="118">
        <v>95041670574</v>
      </c>
      <c r="Q24" s="6"/>
      <c r="R24" s="118">
        <v>-1863562167</v>
      </c>
    </row>
    <row r="25" spans="2:18" ht="21.75" customHeight="1" x14ac:dyDescent="0.55000000000000004">
      <c r="B25" s="43"/>
      <c r="D25" s="119"/>
      <c r="E25" s="6"/>
      <c r="F25" s="119"/>
      <c r="G25" s="6"/>
      <c r="H25" s="119"/>
      <c r="I25" s="6"/>
      <c r="J25" s="119"/>
      <c r="K25" s="6"/>
      <c r="L25" s="119"/>
      <c r="M25" s="6"/>
      <c r="N25" s="119"/>
      <c r="O25" s="6"/>
      <c r="P25" s="119"/>
      <c r="Q25" s="6"/>
      <c r="R25" s="119"/>
    </row>
    <row r="26" spans="2:18" ht="21.75" thickBot="1" x14ac:dyDescent="0.6">
      <c r="B26" s="54" t="s">
        <v>91</v>
      </c>
      <c r="D26" s="120">
        <f>SUM(D10:D24)</f>
        <v>2703981</v>
      </c>
      <c r="E26" s="6"/>
      <c r="F26" s="120">
        <f>SUM(F10:F24)</f>
        <v>214121691851</v>
      </c>
      <c r="G26" s="6"/>
      <c r="H26" s="120">
        <f>SUM(H10:H24)</f>
        <v>204429310676</v>
      </c>
      <c r="I26" s="6"/>
      <c r="J26" s="120">
        <f>SUM(J10:J24)</f>
        <v>9692381177</v>
      </c>
      <c r="K26" s="6"/>
      <c r="L26" s="120">
        <f>SUM(L10:L24)</f>
        <v>2703981</v>
      </c>
      <c r="M26" s="6"/>
      <c r="N26" s="120">
        <f>SUM(N10:N24)</f>
        <v>214121691851</v>
      </c>
      <c r="O26" s="6"/>
      <c r="P26" s="120">
        <f>SUM(P10:P24)</f>
        <v>204429310676</v>
      </c>
      <c r="Q26" s="6"/>
      <c r="R26" s="120">
        <f>SUM(R10:R24)</f>
        <v>9692381177</v>
      </c>
    </row>
    <row r="27" spans="2:18" ht="21.75" thickTop="1" x14ac:dyDescent="0.55000000000000004"/>
    <row r="28" spans="2:18" ht="30" x14ac:dyDescent="0.75">
      <c r="J28" s="70">
        <v>12</v>
      </c>
    </row>
  </sheetData>
  <sortState xmlns:xlrd2="http://schemas.microsoft.com/office/spreadsheetml/2017/richdata2" ref="B10:R24">
    <sortCondition descending="1" ref="R10:R2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22"/>
  <sheetViews>
    <sheetView rightToLeft="1" zoomScaleNormal="100" workbookViewId="0">
      <selection activeCell="R21" sqref="R21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7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2:28" ht="30" x14ac:dyDescent="0.55000000000000004">
      <c r="B3" s="127" t="s">
        <v>53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8" ht="30" x14ac:dyDescent="0.55000000000000004">
      <c r="B4" s="127" t="s">
        <v>185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6" spans="2:28" ht="30" x14ac:dyDescent="0.55000000000000004">
      <c r="B6" s="14" t="s">
        <v>135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1" t="s">
        <v>1</v>
      </c>
      <c r="D8" s="127" t="s">
        <v>55</v>
      </c>
      <c r="E8" s="127" t="s">
        <v>55</v>
      </c>
      <c r="F8" s="127" t="s">
        <v>55</v>
      </c>
      <c r="G8" s="127" t="s">
        <v>55</v>
      </c>
      <c r="H8" s="127" t="s">
        <v>55</v>
      </c>
      <c r="I8" s="127" t="s">
        <v>55</v>
      </c>
      <c r="J8" s="127" t="s">
        <v>55</v>
      </c>
      <c r="L8" s="127" t="s">
        <v>56</v>
      </c>
      <c r="M8" s="127" t="s">
        <v>56</v>
      </c>
      <c r="N8" s="127" t="s">
        <v>56</v>
      </c>
      <c r="O8" s="127" t="s">
        <v>56</v>
      </c>
      <c r="P8" s="127" t="s">
        <v>56</v>
      </c>
      <c r="Q8" s="127" t="s">
        <v>56</v>
      </c>
      <c r="R8" s="127" t="s">
        <v>56</v>
      </c>
    </row>
    <row r="9" spans="2:28" s="4" customFormat="1" ht="63" customHeight="1" x14ac:dyDescent="0.55000000000000004">
      <c r="B9" s="161" t="s">
        <v>1</v>
      </c>
      <c r="D9" s="130" t="s">
        <v>5</v>
      </c>
      <c r="E9" s="52"/>
      <c r="F9" s="130" t="s">
        <v>71</v>
      </c>
      <c r="G9" s="52"/>
      <c r="H9" s="130" t="s">
        <v>72</v>
      </c>
      <c r="I9" s="52"/>
      <c r="J9" s="130" t="s">
        <v>74</v>
      </c>
      <c r="L9" s="130" t="s">
        <v>5</v>
      </c>
      <c r="M9" s="52"/>
      <c r="N9" s="130" t="s">
        <v>71</v>
      </c>
      <c r="O9" s="52"/>
      <c r="P9" s="130" t="s">
        <v>72</v>
      </c>
      <c r="Q9" s="52"/>
      <c r="R9" s="130" t="s">
        <v>74</v>
      </c>
    </row>
    <row r="10" spans="2:28" x14ac:dyDescent="0.55000000000000004">
      <c r="B10" s="48" t="s">
        <v>14</v>
      </c>
      <c r="D10" s="9">
        <v>310000</v>
      </c>
      <c r="F10" s="9">
        <v>4773804752</v>
      </c>
      <c r="H10" s="9">
        <v>4036837040</v>
      </c>
      <c r="J10" s="9">
        <v>736967712</v>
      </c>
      <c r="L10" s="9">
        <v>310000</v>
      </c>
      <c r="N10" s="9">
        <v>4773804752</v>
      </c>
      <c r="P10" s="9">
        <v>4036837040</v>
      </c>
      <c r="R10" s="9">
        <v>736967712</v>
      </c>
    </row>
    <row r="11" spans="2:28" x14ac:dyDescent="0.55000000000000004">
      <c r="B11" s="61" t="s">
        <v>75</v>
      </c>
      <c r="D11" s="62">
        <v>43000</v>
      </c>
      <c r="F11" s="62">
        <v>1621977684</v>
      </c>
      <c r="H11" s="62">
        <v>1389184875</v>
      </c>
      <c r="J11" s="62">
        <v>232792809</v>
      </c>
      <c r="L11" s="62">
        <v>43000</v>
      </c>
      <c r="N11" s="62">
        <v>1621977684</v>
      </c>
      <c r="P11" s="62">
        <v>1389184875</v>
      </c>
      <c r="R11" s="62">
        <v>232792809</v>
      </c>
    </row>
    <row r="12" spans="2:28" x14ac:dyDescent="0.55000000000000004">
      <c r="B12" s="2" t="s">
        <v>114</v>
      </c>
      <c r="D12" s="3">
        <v>11912</v>
      </c>
      <c r="F12" s="3">
        <v>7094061894</v>
      </c>
      <c r="H12" s="3">
        <v>7009567620</v>
      </c>
      <c r="J12" s="3">
        <v>84494274</v>
      </c>
      <c r="L12" s="3">
        <v>11912</v>
      </c>
      <c r="N12" s="3">
        <v>7094061894</v>
      </c>
      <c r="P12" s="3">
        <v>7009567620</v>
      </c>
      <c r="R12" s="3">
        <v>84494274</v>
      </c>
    </row>
    <row r="13" spans="2:28" x14ac:dyDescent="0.55000000000000004">
      <c r="B13" s="2" t="s">
        <v>178</v>
      </c>
      <c r="D13" s="3">
        <v>14713</v>
      </c>
      <c r="F13" s="3">
        <v>8355813811</v>
      </c>
      <c r="H13" s="3">
        <v>8301275447</v>
      </c>
      <c r="J13" s="3">
        <v>54538364</v>
      </c>
      <c r="L13" s="3">
        <v>14713</v>
      </c>
      <c r="N13" s="3">
        <v>8355813811</v>
      </c>
      <c r="P13" s="3">
        <v>8301275447</v>
      </c>
      <c r="R13" s="3">
        <v>54538364</v>
      </c>
    </row>
    <row r="14" spans="2:28" x14ac:dyDescent="0.55000000000000004">
      <c r="B14" s="2" t="s">
        <v>183</v>
      </c>
      <c r="D14" s="3">
        <v>10000</v>
      </c>
      <c r="F14" s="3">
        <v>6072881853</v>
      </c>
      <c r="H14" s="3">
        <v>6044414182</v>
      </c>
      <c r="J14" s="3">
        <v>28467671</v>
      </c>
      <c r="L14" s="3">
        <v>10000</v>
      </c>
      <c r="N14" s="3">
        <v>6072881853</v>
      </c>
      <c r="P14" s="3">
        <v>6044414182</v>
      </c>
      <c r="R14" s="3">
        <v>28467671</v>
      </c>
    </row>
    <row r="15" spans="2:28" x14ac:dyDescent="0.55000000000000004">
      <c r="B15" s="2" t="s">
        <v>107</v>
      </c>
      <c r="D15" s="3">
        <v>3000</v>
      </c>
      <c r="F15" s="3">
        <v>1761610652</v>
      </c>
      <c r="H15" s="3">
        <v>1738325124</v>
      </c>
      <c r="J15" s="3">
        <v>23285528</v>
      </c>
      <c r="L15" s="3">
        <v>3000</v>
      </c>
      <c r="N15" s="3">
        <v>1761610652</v>
      </c>
      <c r="P15" s="3">
        <v>1738325124</v>
      </c>
      <c r="R15" s="3">
        <v>23285528</v>
      </c>
    </row>
    <row r="16" spans="2:28" x14ac:dyDescent="0.55000000000000004">
      <c r="B16" s="2" t="s">
        <v>109</v>
      </c>
      <c r="D16" s="3">
        <v>950</v>
      </c>
      <c r="F16" s="3">
        <v>601146024</v>
      </c>
      <c r="H16" s="3">
        <v>590988090</v>
      </c>
      <c r="J16" s="3">
        <v>10157934</v>
      </c>
      <c r="L16" s="3">
        <v>950</v>
      </c>
      <c r="N16" s="3">
        <v>601146024</v>
      </c>
      <c r="P16" s="3">
        <v>590988090</v>
      </c>
      <c r="R16" s="3">
        <v>10157934</v>
      </c>
    </row>
    <row r="17" spans="2:18" x14ac:dyDescent="0.55000000000000004">
      <c r="B17" s="61" t="s">
        <v>13</v>
      </c>
      <c r="D17" s="62">
        <v>20000</v>
      </c>
      <c r="F17" s="62">
        <v>232806515</v>
      </c>
      <c r="H17" s="62">
        <v>238174378</v>
      </c>
      <c r="J17" s="62">
        <v>-5367863</v>
      </c>
      <c r="L17" s="62">
        <v>20000</v>
      </c>
      <c r="N17" s="62">
        <v>232806515</v>
      </c>
      <c r="P17" s="62">
        <v>238174378</v>
      </c>
      <c r="R17" s="62">
        <v>-5367863</v>
      </c>
    </row>
    <row r="18" spans="2:18" x14ac:dyDescent="0.55000000000000004">
      <c r="B18" s="2" t="s">
        <v>118</v>
      </c>
      <c r="D18" s="3">
        <v>9900</v>
      </c>
      <c r="F18" s="3">
        <v>9457285557</v>
      </c>
      <c r="H18" s="3">
        <v>9591361251</v>
      </c>
      <c r="J18" s="3">
        <v>-134075694</v>
      </c>
      <c r="L18" s="3">
        <v>9900</v>
      </c>
      <c r="N18" s="3">
        <v>9457285557</v>
      </c>
      <c r="P18" s="3">
        <v>9591361251</v>
      </c>
      <c r="R18" s="3">
        <v>-134075694</v>
      </c>
    </row>
    <row r="19" spans="2:18" x14ac:dyDescent="0.55000000000000004">
      <c r="D19" s="3"/>
      <c r="F19" s="3"/>
      <c r="H19" s="3"/>
      <c r="J19" s="3"/>
      <c r="L19" s="3"/>
      <c r="N19" s="3"/>
      <c r="P19" s="3"/>
      <c r="R19" s="3"/>
    </row>
    <row r="20" spans="2:18" ht="21.75" thickBot="1" x14ac:dyDescent="0.6">
      <c r="B20" s="33" t="s">
        <v>91</v>
      </c>
      <c r="D20" s="10">
        <f>SUM(D10:D18)</f>
        <v>423475</v>
      </c>
      <c r="F20" s="10">
        <f>SUM(F10:F18)</f>
        <v>39971388742</v>
      </c>
      <c r="H20" s="10">
        <f>SUM(H10:H18)</f>
        <v>38940128007</v>
      </c>
      <c r="J20" s="10">
        <f>SUM(J10:J18)</f>
        <v>1031260735</v>
      </c>
      <c r="L20" s="10">
        <f>SUM(L10:L18)</f>
        <v>423475</v>
      </c>
      <c r="N20" s="10">
        <f>SUM(N10:N18)</f>
        <v>39971388742</v>
      </c>
      <c r="P20" s="10">
        <f>SUM(P10:P18)</f>
        <v>38940128007</v>
      </c>
      <c r="R20" s="10">
        <f>SUM(R10:R18)</f>
        <v>1031260735</v>
      </c>
    </row>
    <row r="21" spans="2:18" ht="21.75" thickTop="1" x14ac:dyDescent="0.55000000000000004"/>
    <row r="22" spans="2:18" ht="26.25" x14ac:dyDescent="0.65">
      <c r="J22" s="28">
        <v>13</v>
      </c>
    </row>
  </sheetData>
  <sortState xmlns:xlrd2="http://schemas.microsoft.com/office/spreadsheetml/2017/richdata2" ref="B10:R18">
    <sortCondition descending="1" ref="R10:R1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3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1"/>
  <sheetViews>
    <sheetView rightToLeft="1" workbookViewId="0">
      <selection activeCell="N21" sqref="N21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7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7"/>
      <c r="R2" s="17"/>
      <c r="S2" s="17"/>
      <c r="T2" s="17"/>
      <c r="U2" s="17"/>
    </row>
    <row r="3" spans="2:28" ht="30" x14ac:dyDescent="0.6">
      <c r="B3" s="127" t="s">
        <v>53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7"/>
      <c r="R3" s="17"/>
    </row>
    <row r="4" spans="2:28" ht="30" x14ac:dyDescent="0.6">
      <c r="B4" s="127" t="s">
        <v>185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7"/>
      <c r="R4" s="17"/>
    </row>
    <row r="6" spans="2:28" s="2" customFormat="1" ht="30" x14ac:dyDescent="0.55000000000000004">
      <c r="B6" s="14" t="s">
        <v>136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8" t="s">
        <v>57</v>
      </c>
      <c r="D7" s="129" t="s">
        <v>55</v>
      </c>
      <c r="E7" s="129" t="s">
        <v>55</v>
      </c>
      <c r="F7" s="129" t="s">
        <v>55</v>
      </c>
      <c r="G7" s="129" t="s">
        <v>55</v>
      </c>
      <c r="H7" s="129" t="s">
        <v>55</v>
      </c>
      <c r="I7" s="129" t="s">
        <v>55</v>
      </c>
      <c r="J7" s="129" t="s">
        <v>55</v>
      </c>
      <c r="L7" s="129" t="s">
        <v>56</v>
      </c>
      <c r="M7" s="129" t="s">
        <v>56</v>
      </c>
      <c r="N7" s="129" t="s">
        <v>56</v>
      </c>
      <c r="O7" s="129" t="s">
        <v>56</v>
      </c>
      <c r="P7" s="129" t="s">
        <v>56</v>
      </c>
      <c r="Q7" s="129" t="s">
        <v>56</v>
      </c>
      <c r="R7" s="129" t="s">
        <v>56</v>
      </c>
    </row>
    <row r="8" spans="2:28" s="58" customFormat="1" ht="48" customHeight="1" x14ac:dyDescent="0.75">
      <c r="B8" s="128" t="s">
        <v>57</v>
      </c>
      <c r="D8" s="173" t="s">
        <v>80</v>
      </c>
      <c r="E8" s="59"/>
      <c r="F8" s="173" t="s">
        <v>77</v>
      </c>
      <c r="G8" s="59"/>
      <c r="H8" s="173" t="s">
        <v>78</v>
      </c>
      <c r="I8" s="59"/>
      <c r="J8" s="173" t="s">
        <v>81</v>
      </c>
      <c r="L8" s="173" t="s">
        <v>80</v>
      </c>
      <c r="M8" s="59"/>
      <c r="N8" s="173" t="s">
        <v>77</v>
      </c>
      <c r="O8" s="59"/>
      <c r="P8" s="173" t="s">
        <v>78</v>
      </c>
      <c r="Q8" s="59"/>
      <c r="R8" s="173" t="s">
        <v>81</v>
      </c>
    </row>
    <row r="9" spans="2:28" ht="21.75" x14ac:dyDescent="0.6">
      <c r="B9" s="52" t="s">
        <v>111</v>
      </c>
      <c r="C9" s="4"/>
      <c r="D9" s="117">
        <v>0</v>
      </c>
      <c r="E9" s="6"/>
      <c r="F9" s="117">
        <v>456749939</v>
      </c>
      <c r="G9" s="6"/>
      <c r="H9" s="117">
        <v>0</v>
      </c>
      <c r="I9" s="6"/>
      <c r="J9" s="117">
        <v>456749939</v>
      </c>
      <c r="K9" s="6"/>
      <c r="L9" s="117">
        <v>0</v>
      </c>
      <c r="M9" s="6"/>
      <c r="N9" s="117">
        <v>456749939</v>
      </c>
      <c r="O9" s="6"/>
      <c r="P9" s="117">
        <v>0</v>
      </c>
      <c r="Q9" s="4"/>
      <c r="R9" s="117">
        <v>456749939</v>
      </c>
    </row>
    <row r="10" spans="2:28" ht="21.75" x14ac:dyDescent="0.6">
      <c r="B10" s="4" t="s">
        <v>114</v>
      </c>
      <c r="C10" s="4"/>
      <c r="D10" s="118">
        <v>0</v>
      </c>
      <c r="E10" s="6"/>
      <c r="F10" s="118">
        <v>225914304</v>
      </c>
      <c r="G10" s="6"/>
      <c r="H10" s="118">
        <v>84494274</v>
      </c>
      <c r="I10" s="6"/>
      <c r="J10" s="118">
        <v>310408578</v>
      </c>
      <c r="K10" s="6"/>
      <c r="L10" s="119">
        <v>0</v>
      </c>
      <c r="M10" s="6"/>
      <c r="N10" s="118">
        <v>225914304</v>
      </c>
      <c r="O10" s="6"/>
      <c r="P10" s="118">
        <v>84494274</v>
      </c>
      <c r="Q10" s="4"/>
      <c r="R10" s="118">
        <v>310408578</v>
      </c>
    </row>
    <row r="11" spans="2:28" ht="21.75" x14ac:dyDescent="0.6">
      <c r="B11" s="43" t="s">
        <v>107</v>
      </c>
      <c r="C11" s="4"/>
      <c r="D11" s="119">
        <v>0</v>
      </c>
      <c r="E11" s="6"/>
      <c r="F11" s="119">
        <v>125307131</v>
      </c>
      <c r="G11" s="6"/>
      <c r="H11" s="119">
        <v>23285528</v>
      </c>
      <c r="I11" s="6"/>
      <c r="J11" s="119">
        <v>148592659</v>
      </c>
      <c r="K11" s="6"/>
      <c r="L11" s="119">
        <v>0</v>
      </c>
      <c r="M11" s="6"/>
      <c r="N11" s="119">
        <v>125307131</v>
      </c>
      <c r="O11" s="6"/>
      <c r="P11" s="119">
        <v>23285528</v>
      </c>
      <c r="Q11" s="4"/>
      <c r="R11" s="119">
        <v>148592659</v>
      </c>
    </row>
    <row r="12" spans="2:28" ht="21.75" x14ac:dyDescent="0.6">
      <c r="B12" s="4" t="s">
        <v>140</v>
      </c>
      <c r="C12" s="4"/>
      <c r="D12" s="118">
        <v>0</v>
      </c>
      <c r="E12" s="6"/>
      <c r="F12" s="118">
        <v>112691571</v>
      </c>
      <c r="G12" s="6"/>
      <c r="H12" s="118">
        <v>0</v>
      </c>
      <c r="I12" s="6"/>
      <c r="J12" s="118">
        <v>112691571</v>
      </c>
      <c r="K12" s="6"/>
      <c r="L12" s="119">
        <v>0</v>
      </c>
      <c r="M12" s="6"/>
      <c r="N12" s="118">
        <v>112691571</v>
      </c>
      <c r="O12" s="6"/>
      <c r="P12" s="118">
        <v>0</v>
      </c>
      <c r="Q12" s="4"/>
      <c r="R12" s="118">
        <v>112691571</v>
      </c>
    </row>
    <row r="13" spans="2:28" ht="21.75" x14ac:dyDescent="0.6">
      <c r="B13" s="4" t="s">
        <v>116</v>
      </c>
      <c r="C13" s="4"/>
      <c r="D13" s="118">
        <v>0</v>
      </c>
      <c r="E13" s="6"/>
      <c r="F13" s="118">
        <v>73364210</v>
      </c>
      <c r="G13" s="6"/>
      <c r="H13" s="118">
        <v>0</v>
      </c>
      <c r="I13" s="6"/>
      <c r="J13" s="118">
        <v>73364210</v>
      </c>
      <c r="K13" s="6"/>
      <c r="L13" s="119">
        <v>0</v>
      </c>
      <c r="M13" s="6"/>
      <c r="N13" s="118">
        <v>73364210</v>
      </c>
      <c r="O13" s="6"/>
      <c r="P13" s="118">
        <v>0</v>
      </c>
      <c r="Q13" s="4"/>
      <c r="R13" s="118">
        <v>73364210</v>
      </c>
    </row>
    <row r="14" spans="2:28" ht="21.75" x14ac:dyDescent="0.6">
      <c r="B14" s="4" t="s">
        <v>178</v>
      </c>
      <c r="C14" s="4"/>
      <c r="D14" s="118">
        <v>0</v>
      </c>
      <c r="E14" s="6"/>
      <c r="F14" s="118">
        <v>9687020</v>
      </c>
      <c r="G14" s="6"/>
      <c r="H14" s="118">
        <v>54538364</v>
      </c>
      <c r="I14" s="6"/>
      <c r="J14" s="118">
        <v>64225384</v>
      </c>
      <c r="K14" s="6"/>
      <c r="L14" s="119">
        <v>0</v>
      </c>
      <c r="M14" s="6"/>
      <c r="N14" s="118">
        <v>9687020</v>
      </c>
      <c r="O14" s="6"/>
      <c r="P14" s="118">
        <v>54538364</v>
      </c>
      <c r="Q14" s="4"/>
      <c r="R14" s="118">
        <v>64225384</v>
      </c>
    </row>
    <row r="15" spans="2:28" ht="21.75" x14ac:dyDescent="0.6">
      <c r="B15" s="4" t="s">
        <v>109</v>
      </c>
      <c r="C15" s="4"/>
      <c r="D15" s="118">
        <v>0</v>
      </c>
      <c r="E15" s="6"/>
      <c r="F15" s="118">
        <v>45631921</v>
      </c>
      <c r="G15" s="6"/>
      <c r="H15" s="118">
        <v>10157934</v>
      </c>
      <c r="I15" s="6"/>
      <c r="J15" s="118">
        <v>55789855</v>
      </c>
      <c r="K15" s="6"/>
      <c r="L15" s="119">
        <v>0</v>
      </c>
      <c r="M15" s="6"/>
      <c r="N15" s="118">
        <v>45631921</v>
      </c>
      <c r="O15" s="6"/>
      <c r="P15" s="118">
        <v>10157934</v>
      </c>
      <c r="Q15" s="4"/>
      <c r="R15" s="118">
        <v>55789855</v>
      </c>
    </row>
    <row r="16" spans="2:28" ht="21.75" x14ac:dyDescent="0.6">
      <c r="B16" s="4" t="s">
        <v>183</v>
      </c>
      <c r="C16" s="4"/>
      <c r="D16" s="118">
        <v>0</v>
      </c>
      <c r="E16" s="6"/>
      <c r="F16" s="118">
        <v>0</v>
      </c>
      <c r="G16" s="6"/>
      <c r="H16" s="118">
        <v>28467671</v>
      </c>
      <c r="I16" s="6"/>
      <c r="J16" s="118">
        <v>28467671</v>
      </c>
      <c r="K16" s="6"/>
      <c r="L16" s="119">
        <v>0</v>
      </c>
      <c r="M16" s="6"/>
      <c r="N16" s="118">
        <v>0</v>
      </c>
      <c r="O16" s="6"/>
      <c r="P16" s="118">
        <v>28467671</v>
      </c>
      <c r="Q16" s="4"/>
      <c r="R16" s="118">
        <v>28467671</v>
      </c>
    </row>
    <row r="17" spans="2:18" ht="21.75" x14ac:dyDescent="0.6">
      <c r="B17" s="43" t="s">
        <v>118</v>
      </c>
      <c r="C17" s="4"/>
      <c r="D17" s="119">
        <v>1510418078</v>
      </c>
      <c r="E17" s="6"/>
      <c r="F17" s="119">
        <v>-1863562167</v>
      </c>
      <c r="G17" s="6"/>
      <c r="H17" s="119">
        <v>-134075694</v>
      </c>
      <c r="I17" s="6"/>
      <c r="J17" s="119">
        <v>-487219783</v>
      </c>
      <c r="K17" s="6"/>
      <c r="L17" s="119">
        <v>1510418078</v>
      </c>
      <c r="M17" s="6"/>
      <c r="N17" s="119">
        <v>-1863562167</v>
      </c>
      <c r="O17" s="6"/>
      <c r="P17" s="119">
        <v>-134075694</v>
      </c>
      <c r="Q17" s="4"/>
      <c r="R17" s="119">
        <v>-487219783</v>
      </c>
    </row>
    <row r="18" spans="2:18" ht="21.75" x14ac:dyDescent="0.6">
      <c r="B18" s="4"/>
      <c r="C18" s="4"/>
      <c r="D18" s="118"/>
      <c r="E18" s="6"/>
      <c r="F18" s="118"/>
      <c r="G18" s="6"/>
      <c r="H18" s="118"/>
      <c r="I18" s="6"/>
      <c r="J18" s="118"/>
      <c r="K18" s="6"/>
      <c r="L18" s="119"/>
      <c r="M18" s="6"/>
      <c r="N18" s="118"/>
      <c r="O18" s="6"/>
      <c r="P18" s="118"/>
      <c r="Q18" s="4"/>
      <c r="R18" s="118"/>
    </row>
    <row r="19" spans="2:18" ht="24.75" thickBot="1" x14ac:dyDescent="0.65">
      <c r="B19" s="27" t="s">
        <v>91</v>
      </c>
      <c r="D19" s="121">
        <f>SUM(D9:D17)</f>
        <v>1510418078</v>
      </c>
      <c r="E19" s="122"/>
      <c r="F19" s="121">
        <f>SUM(F9:F17)</f>
        <v>-814216071</v>
      </c>
      <c r="G19" s="122"/>
      <c r="H19" s="121">
        <f>SUM(H9:H17)</f>
        <v>66868077</v>
      </c>
      <c r="I19" s="122"/>
      <c r="J19" s="121">
        <f>SUM(J9:J17)</f>
        <v>763070084</v>
      </c>
      <c r="K19" s="122"/>
      <c r="L19" s="121">
        <f>SUM(L9:L17)</f>
        <v>1510418078</v>
      </c>
      <c r="M19" s="122"/>
      <c r="N19" s="121">
        <f>SUM(N9:N17)</f>
        <v>-814216071</v>
      </c>
      <c r="O19" s="122"/>
      <c r="P19" s="121">
        <f>SUM(P9:P17)</f>
        <v>66868077</v>
      </c>
      <c r="Q19" s="2"/>
      <c r="R19" s="121">
        <f>SUM(R9:R17)</f>
        <v>763070084</v>
      </c>
    </row>
    <row r="20" spans="2:18" ht="21.75" thickTop="1" x14ac:dyDescent="0.6"/>
    <row r="21" spans="2:18" ht="30" x14ac:dyDescent="0.75">
      <c r="J21" s="64">
        <v>14</v>
      </c>
    </row>
  </sheetData>
  <sortState xmlns:xlrd2="http://schemas.microsoft.com/office/spreadsheetml/2017/richdata2" ref="B9:R17">
    <sortCondition descending="1" ref="R9:R17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.75" bottom="0.75" header="0.3" footer="0.3"/>
  <pageSetup paperSize="9" scale="4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5"/>
  <sheetViews>
    <sheetView rightToLeft="1" topLeftCell="A4" workbookViewId="0">
      <selection activeCell="N15" sqref="N15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7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8" ht="31.5" customHeight="1" x14ac:dyDescent="0.55000000000000004">
      <c r="B3" s="127" t="s">
        <v>53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8" ht="31.5" customHeight="1" x14ac:dyDescent="0.55000000000000004">
      <c r="B4" s="127" t="s">
        <v>185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2:28" ht="73.5" customHeight="1" x14ac:dyDescent="0.55000000000000004"/>
    <row r="6" spans="2:28" ht="30" x14ac:dyDescent="0.55000000000000004">
      <c r="B6" s="14" t="s">
        <v>137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31" t="s">
        <v>82</v>
      </c>
      <c r="C8" s="131" t="s">
        <v>82</v>
      </c>
      <c r="D8" s="131" t="s">
        <v>82</v>
      </c>
      <c r="F8" s="131" t="s">
        <v>55</v>
      </c>
      <c r="G8" s="131" t="s">
        <v>55</v>
      </c>
      <c r="H8" s="131" t="s">
        <v>55</v>
      </c>
      <c r="J8" s="131" t="s">
        <v>56</v>
      </c>
      <c r="K8" s="131" t="s">
        <v>56</v>
      </c>
      <c r="L8" s="131" t="s">
        <v>56</v>
      </c>
    </row>
    <row r="9" spans="2:28" s="47" customFormat="1" ht="50.25" customHeight="1" x14ac:dyDescent="0.6">
      <c r="B9" s="170" t="s">
        <v>83</v>
      </c>
      <c r="D9" s="170" t="s">
        <v>42</v>
      </c>
      <c r="F9" s="170" t="s">
        <v>84</v>
      </c>
      <c r="H9" s="170" t="s">
        <v>85</v>
      </c>
      <c r="J9" s="170" t="s">
        <v>84</v>
      </c>
      <c r="L9" s="170" t="s">
        <v>85</v>
      </c>
    </row>
    <row r="10" spans="2:28" s="4" customFormat="1" ht="21.75" customHeight="1" x14ac:dyDescent="0.55000000000000004">
      <c r="B10" s="52" t="s">
        <v>126</v>
      </c>
      <c r="D10" s="80" t="s">
        <v>165</v>
      </c>
      <c r="F10" s="117">
        <v>389780871</v>
      </c>
      <c r="G10" s="6"/>
      <c r="H10" s="12" t="s">
        <v>62</v>
      </c>
      <c r="I10" s="6"/>
      <c r="J10" s="117">
        <v>389780871</v>
      </c>
      <c r="K10" s="6"/>
      <c r="L10" s="12"/>
    </row>
    <row r="11" spans="2:28" s="4" customFormat="1" ht="21.75" customHeight="1" x14ac:dyDescent="0.55000000000000004">
      <c r="B11" s="43" t="s">
        <v>143</v>
      </c>
      <c r="D11" s="78" t="s">
        <v>62</v>
      </c>
      <c r="F11" s="119">
        <v>282493160</v>
      </c>
      <c r="G11" s="6"/>
      <c r="H11" s="123" t="s">
        <v>62</v>
      </c>
      <c r="I11" s="6"/>
      <c r="J11" s="119">
        <v>282493160</v>
      </c>
      <c r="K11" s="6"/>
      <c r="L11" s="123"/>
    </row>
    <row r="12" spans="2:28" s="4" customFormat="1" ht="21.75" customHeight="1" x14ac:dyDescent="0.55000000000000004">
      <c r="B12" s="43" t="s">
        <v>122</v>
      </c>
      <c r="D12" s="78" t="s">
        <v>172</v>
      </c>
      <c r="F12" s="119">
        <v>210958900</v>
      </c>
      <c r="G12" s="6"/>
      <c r="H12" s="123" t="s">
        <v>62</v>
      </c>
      <c r="I12" s="6"/>
      <c r="J12" s="119">
        <v>210958900</v>
      </c>
      <c r="K12" s="6"/>
      <c r="L12" s="123"/>
    </row>
    <row r="13" spans="2:28" s="4" customFormat="1" ht="21.75" customHeight="1" x14ac:dyDescent="0.55000000000000004">
      <c r="B13" s="4" t="s">
        <v>49</v>
      </c>
      <c r="D13" s="79" t="s">
        <v>148</v>
      </c>
      <c r="F13" s="118">
        <v>1553907</v>
      </c>
      <c r="G13" s="6"/>
      <c r="H13" s="6" t="s">
        <v>62</v>
      </c>
      <c r="I13" s="6"/>
      <c r="J13" s="118">
        <v>1553907</v>
      </c>
      <c r="K13" s="6"/>
      <c r="L13" s="123"/>
    </row>
    <row r="14" spans="2:28" s="4" customFormat="1" ht="21.75" customHeight="1" x14ac:dyDescent="0.55000000000000004">
      <c r="B14" s="43" t="s">
        <v>154</v>
      </c>
      <c r="D14" s="78" t="s">
        <v>155</v>
      </c>
      <c r="F14" s="119">
        <v>814754</v>
      </c>
      <c r="G14" s="6"/>
      <c r="H14" s="123" t="s">
        <v>62</v>
      </c>
      <c r="I14" s="6"/>
      <c r="J14" s="119">
        <v>814754</v>
      </c>
      <c r="K14" s="6"/>
      <c r="L14" s="123"/>
    </row>
    <row r="15" spans="2:28" s="4" customFormat="1" ht="21.75" customHeight="1" x14ac:dyDescent="0.55000000000000004">
      <c r="B15" s="43" t="s">
        <v>127</v>
      </c>
      <c r="D15" s="78" t="s">
        <v>171</v>
      </c>
      <c r="F15" s="119">
        <v>360407</v>
      </c>
      <c r="G15" s="6"/>
      <c r="H15" s="123" t="s">
        <v>62</v>
      </c>
      <c r="I15" s="6"/>
      <c r="J15" s="119">
        <v>360407</v>
      </c>
      <c r="K15" s="6"/>
      <c r="L15" s="123"/>
    </row>
    <row r="16" spans="2:28" s="4" customFormat="1" ht="21.75" customHeight="1" x14ac:dyDescent="0.55000000000000004">
      <c r="B16" s="43" t="s">
        <v>122</v>
      </c>
      <c r="D16" s="78" t="s">
        <v>157</v>
      </c>
      <c r="F16" s="119">
        <v>48639</v>
      </c>
      <c r="G16" s="6"/>
      <c r="H16" s="123" t="s">
        <v>62</v>
      </c>
      <c r="I16" s="6"/>
      <c r="J16" s="119">
        <v>48639</v>
      </c>
      <c r="K16" s="6"/>
      <c r="L16" s="123"/>
    </row>
    <row r="17" spans="2:12" s="4" customFormat="1" ht="21.75" customHeight="1" x14ac:dyDescent="0.55000000000000004">
      <c r="B17" s="43" t="s">
        <v>161</v>
      </c>
      <c r="D17" s="78" t="s">
        <v>162</v>
      </c>
      <c r="F17" s="119">
        <v>6476</v>
      </c>
      <c r="G17" s="6"/>
      <c r="H17" s="123" t="s">
        <v>62</v>
      </c>
      <c r="I17" s="6"/>
      <c r="J17" s="119">
        <v>6476</v>
      </c>
      <c r="K17" s="6"/>
      <c r="L17" s="123" t="s">
        <v>62</v>
      </c>
    </row>
    <row r="18" spans="2:12" s="4" customFormat="1" ht="21.75" customHeight="1" x14ac:dyDescent="0.55000000000000004">
      <c r="B18" s="43" t="s">
        <v>49</v>
      </c>
      <c r="D18" s="78" t="s">
        <v>147</v>
      </c>
      <c r="F18" s="119">
        <v>4361</v>
      </c>
      <c r="G18" s="6"/>
      <c r="H18" s="123" t="s">
        <v>62</v>
      </c>
      <c r="I18" s="6"/>
      <c r="J18" s="119">
        <v>4361</v>
      </c>
      <c r="K18" s="6"/>
      <c r="L18" s="123"/>
    </row>
    <row r="19" spans="2:12" s="4" customFormat="1" ht="21.75" customHeight="1" x14ac:dyDescent="0.55000000000000004">
      <c r="B19" s="43" t="s">
        <v>126</v>
      </c>
      <c r="D19" s="78" t="s">
        <v>164</v>
      </c>
      <c r="F19" s="119">
        <v>3174</v>
      </c>
      <c r="G19" s="6"/>
      <c r="H19" s="123" t="s">
        <v>62</v>
      </c>
      <c r="I19" s="6"/>
      <c r="J19" s="119">
        <v>3174</v>
      </c>
      <c r="K19" s="6"/>
      <c r="L19" s="123"/>
    </row>
    <row r="20" spans="2:12" s="4" customFormat="1" ht="21.75" customHeight="1" x14ac:dyDescent="0.55000000000000004">
      <c r="B20" s="43" t="s">
        <v>150</v>
      </c>
      <c r="D20" s="78" t="s">
        <v>153</v>
      </c>
      <c r="F20" s="119">
        <v>989</v>
      </c>
      <c r="G20" s="6"/>
      <c r="H20" s="123" t="s">
        <v>62</v>
      </c>
      <c r="I20" s="6"/>
      <c r="J20" s="119">
        <v>989</v>
      </c>
      <c r="K20" s="6"/>
      <c r="L20" s="123"/>
    </row>
    <row r="21" spans="2:12" s="4" customFormat="1" ht="21.75" customHeight="1" x14ac:dyDescent="0.55000000000000004">
      <c r="B21" s="43" t="s">
        <v>125</v>
      </c>
      <c r="D21" s="78" t="s">
        <v>167</v>
      </c>
      <c r="F21" s="119">
        <v>849</v>
      </c>
      <c r="G21" s="6"/>
      <c r="H21" s="123" t="s">
        <v>62</v>
      </c>
      <c r="I21" s="6"/>
      <c r="J21" s="119">
        <v>849</v>
      </c>
      <c r="K21" s="6"/>
      <c r="L21" s="123"/>
    </row>
    <row r="22" spans="2:12" s="4" customFormat="1" ht="21.75" customHeight="1" x14ac:dyDescent="0.55000000000000004">
      <c r="B22" s="43"/>
      <c r="D22" s="78"/>
      <c r="F22" s="119"/>
      <c r="G22" s="6"/>
      <c r="H22" s="123"/>
      <c r="I22" s="6"/>
      <c r="J22" s="119"/>
      <c r="K22" s="6"/>
      <c r="L22" s="123"/>
    </row>
    <row r="23" spans="2:12" ht="21.75" customHeight="1" thickBot="1" x14ac:dyDescent="0.6">
      <c r="B23" s="171" t="s">
        <v>91</v>
      </c>
      <c r="C23" s="171"/>
      <c r="D23" s="171"/>
      <c r="F23" s="121">
        <f>SUM(F10:F21)</f>
        <v>886026487</v>
      </c>
      <c r="G23" s="122"/>
      <c r="H23" s="124"/>
      <c r="I23" s="122"/>
      <c r="J23" s="121">
        <f>SUM(J10:J21)</f>
        <v>886026487</v>
      </c>
      <c r="K23" s="122"/>
      <c r="L23" s="124"/>
    </row>
    <row r="24" spans="2:12" ht="21.75" customHeight="1" thickTop="1" x14ac:dyDescent="0.55000000000000004"/>
    <row r="25" spans="2:12" ht="30" x14ac:dyDescent="0.75">
      <c r="F25" s="68">
        <v>15</v>
      </c>
    </row>
  </sheetData>
  <sortState xmlns:xlrd2="http://schemas.microsoft.com/office/spreadsheetml/2017/richdata2" ref="B10:L21">
    <sortCondition descending="1" ref="J10:J21"/>
  </sortState>
  <mergeCells count="13">
    <mergeCell ref="B2:L2"/>
    <mergeCell ref="B3:L3"/>
    <mergeCell ref="B4:L4"/>
    <mergeCell ref="B23:D23"/>
    <mergeCell ref="J9"/>
    <mergeCell ref="L9"/>
    <mergeCell ref="J8:L8"/>
    <mergeCell ref="B9"/>
    <mergeCell ref="D9"/>
    <mergeCell ref="B8:D8"/>
    <mergeCell ref="F9"/>
    <mergeCell ref="H9"/>
    <mergeCell ref="F8:H8"/>
  </mergeCells>
  <pageMargins left="0.7" right="0.7" top="0.75" bottom="0.75" header="0.3" footer="0.3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workbookViewId="0">
      <selection activeCell="M8" sqref="M8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7" t="s">
        <v>139</v>
      </c>
      <c r="C2" s="127"/>
      <c r="D2" s="127"/>
      <c r="E2" s="127"/>
      <c r="F2" s="127"/>
    </row>
    <row r="3" spans="2:28" ht="30" x14ac:dyDescent="0.55000000000000004">
      <c r="B3" s="127" t="s">
        <v>53</v>
      </c>
      <c r="C3" s="127"/>
      <c r="D3" s="127"/>
      <c r="E3" s="127"/>
      <c r="F3" s="127"/>
    </row>
    <row r="4" spans="2:28" ht="30" x14ac:dyDescent="0.55000000000000004">
      <c r="B4" s="127" t="s">
        <v>185</v>
      </c>
      <c r="C4" s="127"/>
      <c r="D4" s="127"/>
      <c r="E4" s="127"/>
      <c r="F4" s="127"/>
    </row>
    <row r="5" spans="2:28" ht="125.25" customHeight="1" x14ac:dyDescent="0.55000000000000004"/>
    <row r="6" spans="2:28" s="27" customFormat="1" ht="24" x14ac:dyDescent="0.6">
      <c r="B6" s="73" t="s">
        <v>138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4" t="s">
        <v>86</v>
      </c>
      <c r="D8" s="127" t="s">
        <v>55</v>
      </c>
      <c r="F8" s="127" t="s">
        <v>186</v>
      </c>
    </row>
    <row r="9" spans="2:28" ht="30" x14ac:dyDescent="0.55000000000000004">
      <c r="B9" s="175" t="s">
        <v>86</v>
      </c>
      <c r="D9" s="176" t="s">
        <v>45</v>
      </c>
      <c r="F9" s="176" t="s">
        <v>45</v>
      </c>
    </row>
    <row r="10" spans="2:28" x14ac:dyDescent="0.55000000000000004">
      <c r="B10" s="2" t="s">
        <v>86</v>
      </c>
      <c r="D10" s="125">
        <v>4511563</v>
      </c>
      <c r="E10" s="122"/>
      <c r="F10" s="125">
        <v>4511563</v>
      </c>
    </row>
    <row r="11" spans="2:28" x14ac:dyDescent="0.55000000000000004">
      <c r="B11" s="2" t="s">
        <v>174</v>
      </c>
      <c r="D11" s="125">
        <v>3900701</v>
      </c>
      <c r="E11" s="122"/>
      <c r="F11" s="125">
        <v>3900701</v>
      </c>
    </row>
    <row r="12" spans="2:28" x14ac:dyDescent="0.55000000000000004">
      <c r="B12" s="2" t="s">
        <v>87</v>
      </c>
      <c r="D12" s="125">
        <v>0</v>
      </c>
      <c r="E12" s="122"/>
      <c r="F12" s="125">
        <v>0</v>
      </c>
    </row>
    <row r="13" spans="2:28" x14ac:dyDescent="0.55000000000000004">
      <c r="D13" s="125"/>
      <c r="E13" s="122"/>
      <c r="F13" s="125"/>
    </row>
    <row r="14" spans="2:28" ht="21.75" thickBot="1" x14ac:dyDescent="0.6">
      <c r="B14" s="33" t="s">
        <v>91</v>
      </c>
      <c r="D14" s="121">
        <f>SUM(D10:D12)</f>
        <v>8412264</v>
      </c>
      <c r="E14" s="122"/>
      <c r="F14" s="121">
        <f>SUM(F10:F12)</f>
        <v>8412264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64">
        <v>16</v>
      </c>
    </row>
  </sheetData>
  <sortState xmlns:xlrd2="http://schemas.microsoft.com/office/spreadsheetml/2017/richdata2" ref="B10:F13">
    <sortCondition descending="1" ref="F10:F13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G18" sqref="G18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7" t="s">
        <v>139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3:17" ht="30" x14ac:dyDescent="0.55000000000000004">
      <c r="C3" s="127" t="s">
        <v>0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3:17" ht="30" x14ac:dyDescent="0.55000000000000004">
      <c r="C4" s="127" t="s">
        <v>185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3" t="s">
        <v>92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8" t="s">
        <v>100</v>
      </c>
      <c r="D9" s="129" t="s">
        <v>177</v>
      </c>
      <c r="E9" s="129" t="s">
        <v>2</v>
      </c>
      <c r="F9" s="129" t="s">
        <v>2</v>
      </c>
      <c r="G9" s="129" t="s">
        <v>2</v>
      </c>
      <c r="I9" s="129" t="s">
        <v>3</v>
      </c>
      <c r="J9" s="129" t="s">
        <v>3</v>
      </c>
      <c r="K9" s="129" t="s">
        <v>3</v>
      </c>
      <c r="M9" s="129" t="s">
        <v>186</v>
      </c>
      <c r="N9" s="129" t="s">
        <v>4</v>
      </c>
      <c r="O9" s="129" t="s">
        <v>4</v>
      </c>
      <c r="P9" s="129" t="s">
        <v>4</v>
      </c>
      <c r="Q9" s="129" t="s">
        <v>4</v>
      </c>
    </row>
    <row r="10" spans="3:17" s="6" customFormat="1" ht="44.25" customHeight="1" x14ac:dyDescent="0.25">
      <c r="C10" s="128"/>
      <c r="D10" s="12"/>
      <c r="E10" s="130" t="s">
        <v>6</v>
      </c>
      <c r="F10" s="12"/>
      <c r="G10" s="130" t="s">
        <v>7</v>
      </c>
      <c r="I10" s="130" t="s">
        <v>101</v>
      </c>
      <c r="J10" s="12"/>
      <c r="K10" s="130" t="s">
        <v>102</v>
      </c>
      <c r="M10" s="130" t="s">
        <v>6</v>
      </c>
      <c r="N10" s="12"/>
      <c r="O10" s="130" t="s">
        <v>7</v>
      </c>
      <c r="Q10" s="132" t="s">
        <v>11</v>
      </c>
    </row>
    <row r="11" spans="3:17" s="6" customFormat="1" ht="39.75" customHeight="1" x14ac:dyDescent="0.25">
      <c r="C11" s="128"/>
      <c r="D11" s="11"/>
      <c r="E11" s="131" t="s">
        <v>6</v>
      </c>
      <c r="F11" s="11"/>
      <c r="G11" s="131" t="s">
        <v>7</v>
      </c>
      <c r="I11" s="131"/>
      <c r="J11" s="11"/>
      <c r="K11" s="131"/>
      <c r="M11" s="131" t="s">
        <v>6</v>
      </c>
      <c r="N11" s="11"/>
      <c r="O11" s="131" t="s">
        <v>7</v>
      </c>
      <c r="Q11" s="133" t="s">
        <v>11</v>
      </c>
    </row>
    <row r="12" spans="3:17" x14ac:dyDescent="0.55000000000000004">
      <c r="C12" s="48" t="s">
        <v>96</v>
      </c>
      <c r="E12" s="3">
        <f>'اوراق مشارکت'!R24</f>
        <v>166475552160</v>
      </c>
      <c r="G12" s="3">
        <f>'اوراق مشارکت'!T24</f>
        <v>167963377305</v>
      </c>
      <c r="I12" s="3">
        <f>'اوراق مشارکت'!X24</f>
        <v>22652551376</v>
      </c>
      <c r="K12" s="3">
        <f>'اوراق مشارکت'!AB24</f>
        <v>33342799791</v>
      </c>
      <c r="M12" s="3">
        <f>'اوراق مشارکت'!AH24</f>
        <v>156177671020</v>
      </c>
      <c r="O12" s="3">
        <f>'اوراق مشارکت'!AJ24</f>
        <v>156525780895</v>
      </c>
      <c r="Q12" s="8">
        <f t="shared" ref="Q12:Q16" si="0">O12/$O$17</f>
        <v>0.57370920317699425</v>
      </c>
    </row>
    <row r="13" spans="3:17" x14ac:dyDescent="0.55000000000000004">
      <c r="C13" s="61" t="s">
        <v>94</v>
      </c>
      <c r="E13" s="3">
        <f>سهام!G20</f>
        <v>58619159097</v>
      </c>
      <c r="G13" s="3">
        <f>سهام!I20</f>
        <v>55453198595.642998</v>
      </c>
      <c r="I13" s="3">
        <f>سهام!M20</f>
        <v>0</v>
      </c>
      <c r="K13" s="3">
        <f>سهام!Q20</f>
        <v>6628588951</v>
      </c>
      <c r="M13" s="3">
        <f>سهام!W20</f>
        <v>52523454628</v>
      </c>
      <c r="O13" s="3">
        <f>سهام!Y20</f>
        <v>60295599550.727997</v>
      </c>
      <c r="Q13" s="8">
        <f t="shared" si="0"/>
        <v>0.220999634536449</v>
      </c>
    </row>
    <row r="14" spans="3:17" x14ac:dyDescent="0.55000000000000004">
      <c r="C14" s="2" t="s">
        <v>175</v>
      </c>
      <c r="E14" s="3">
        <f>سپرده!L26</f>
        <v>40824921914</v>
      </c>
      <c r="G14" s="3">
        <f>E14</f>
        <v>40824921914</v>
      </c>
      <c r="I14" s="3">
        <f>سپرده!N26</f>
        <v>59152183431</v>
      </c>
      <c r="K14" s="3">
        <f>سپرده!P26</f>
        <v>59967267417</v>
      </c>
      <c r="M14" s="3">
        <f>سپرده!R26</f>
        <v>40009837928</v>
      </c>
      <c r="O14" s="3">
        <f>سپرده!R26</f>
        <v>40009837928</v>
      </c>
      <c r="Q14" s="8">
        <f t="shared" si="0"/>
        <v>0.14664684696453603</v>
      </c>
    </row>
    <row r="15" spans="3:17" x14ac:dyDescent="0.55000000000000004">
      <c r="C15" s="2" t="s">
        <v>99</v>
      </c>
      <c r="E15" s="3">
        <f>'گواهی سپرده'!N15</f>
        <v>17000000000</v>
      </c>
      <c r="G15" s="3">
        <f>'گواهی سپرده'!P15</f>
        <v>17000000000</v>
      </c>
      <c r="I15" s="3">
        <f>'گواهی سپرده'!T15</f>
        <v>0</v>
      </c>
      <c r="K15" s="3">
        <f>'گواهی سپرده'!X15</f>
        <v>1000000000</v>
      </c>
      <c r="M15" s="3">
        <f>'گواهی سپرده'!AB15</f>
        <v>16000000000</v>
      </c>
      <c r="O15" s="3">
        <f>'گواهی سپرده'!AD15</f>
        <v>16000000000</v>
      </c>
      <c r="Q15" s="8">
        <f t="shared" si="0"/>
        <v>5.8644315322020725E-2</v>
      </c>
    </row>
    <row r="16" spans="3:17" x14ac:dyDescent="0.55000000000000004">
      <c r="C16" s="2" t="s">
        <v>95</v>
      </c>
      <c r="E16" s="62">
        <v>0</v>
      </c>
      <c r="G16" s="62">
        <v>0</v>
      </c>
      <c r="I16" s="62">
        <v>0</v>
      </c>
      <c r="K16" s="62">
        <v>0</v>
      </c>
      <c r="M16" s="62">
        <v>0</v>
      </c>
      <c r="O16" s="62">
        <v>0</v>
      </c>
      <c r="Q16" s="99">
        <f t="shared" si="0"/>
        <v>0</v>
      </c>
    </row>
    <row r="17" spans="3:17" ht="21.75" thickBot="1" x14ac:dyDescent="0.6">
      <c r="C17" s="2" t="s">
        <v>91</v>
      </c>
      <c r="D17" s="3">
        <f t="shared" ref="D17" si="1">SUM(D12:D16)</f>
        <v>0</v>
      </c>
      <c r="E17" s="10">
        <f t="shared" ref="E17:P17" si="2">SUM(E12:E16)</f>
        <v>282919633171</v>
      </c>
      <c r="F17" s="3">
        <f t="shared" si="2"/>
        <v>0</v>
      </c>
      <c r="G17" s="10">
        <f>SUM(G12:G16)</f>
        <v>281241497814.64301</v>
      </c>
      <c r="H17" s="3">
        <f t="shared" si="2"/>
        <v>0</v>
      </c>
      <c r="I17" s="10">
        <f t="shared" si="2"/>
        <v>81804734807</v>
      </c>
      <c r="J17" s="3">
        <f t="shared" si="2"/>
        <v>0</v>
      </c>
      <c r="K17" s="10">
        <f t="shared" si="2"/>
        <v>100938656159</v>
      </c>
      <c r="L17" s="3">
        <f t="shared" si="2"/>
        <v>0</v>
      </c>
      <c r="M17" s="10">
        <f t="shared" si="2"/>
        <v>264710963576</v>
      </c>
      <c r="N17" s="3">
        <f t="shared" si="2"/>
        <v>0</v>
      </c>
      <c r="O17" s="10">
        <f>SUM(O12:O16)</f>
        <v>272831218373.728</v>
      </c>
      <c r="P17" s="3">
        <f t="shared" si="2"/>
        <v>0</v>
      </c>
      <c r="Q17" s="34">
        <f>O17/$O$17</f>
        <v>1</v>
      </c>
    </row>
    <row r="18" spans="3:17" ht="21.75" thickTop="1" x14ac:dyDescent="0.55000000000000004">
      <c r="Q18" s="8"/>
    </row>
    <row r="21" spans="3:17" ht="30" x14ac:dyDescent="0.75">
      <c r="I21" s="64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2"/>
  <sheetViews>
    <sheetView rightToLeft="1" zoomScale="50" zoomScaleNormal="50" workbookViewId="0">
      <selection activeCell="U27" sqref="U27"/>
    </sheetView>
  </sheetViews>
  <sheetFormatPr defaultRowHeight="33" x14ac:dyDescent="0.8"/>
  <cols>
    <col min="1" max="1" width="2.5703125" style="67" customWidth="1"/>
    <col min="2" max="2" width="1.28515625" style="67" customWidth="1"/>
    <col min="3" max="3" width="65.85546875" style="67" bestFit="1" customWidth="1"/>
    <col min="4" max="4" width="1" style="67" customWidth="1"/>
    <col min="5" max="5" width="18.5703125" style="67" bestFit="1" customWidth="1"/>
    <col min="6" max="6" width="3.5703125" style="67" bestFit="1" customWidth="1"/>
    <col min="7" max="7" width="27.140625" style="67" bestFit="1" customWidth="1"/>
    <col min="8" max="8" width="3.5703125" style="67" bestFit="1" customWidth="1"/>
    <col min="9" max="9" width="29.28515625" style="67" bestFit="1" customWidth="1"/>
    <col min="10" max="10" width="3.5703125" style="67" bestFit="1" customWidth="1"/>
    <col min="11" max="11" width="16.5703125" style="67" bestFit="1" customWidth="1"/>
    <col min="12" max="12" width="3.5703125" style="67" bestFit="1" customWidth="1"/>
    <col min="13" max="13" width="25.28515625" style="67" bestFit="1" customWidth="1"/>
    <col min="14" max="14" width="3.5703125" style="67" bestFit="1" customWidth="1"/>
    <col min="15" max="15" width="18.5703125" style="67" bestFit="1" customWidth="1"/>
    <col min="16" max="16" width="3.5703125" style="67" bestFit="1" customWidth="1"/>
    <col min="17" max="17" width="25.28515625" style="67" bestFit="1" customWidth="1"/>
    <col min="18" max="18" width="3.5703125" style="67" bestFit="1" customWidth="1"/>
    <col min="19" max="19" width="18.5703125" style="67" bestFit="1" customWidth="1"/>
    <col min="20" max="20" width="3.5703125" style="67" bestFit="1" customWidth="1"/>
    <col min="21" max="21" width="16.5703125" style="67" bestFit="1" customWidth="1"/>
    <col min="22" max="22" width="3.5703125" style="67" bestFit="1" customWidth="1"/>
    <col min="23" max="23" width="27.140625" style="67" bestFit="1" customWidth="1"/>
    <col min="24" max="24" width="3.5703125" style="67" bestFit="1" customWidth="1"/>
    <col min="25" max="25" width="29.28515625" style="67" bestFit="1" customWidth="1"/>
    <col min="26" max="26" width="3.5703125" style="67" bestFit="1" customWidth="1"/>
    <col min="27" max="27" width="47.7109375" style="95" bestFit="1" customWidth="1"/>
    <col min="28" max="28" width="1" style="67" customWidth="1"/>
    <col min="29" max="29" width="9.140625" style="67" customWidth="1"/>
    <col min="30" max="16384" width="9.140625" style="67"/>
  </cols>
  <sheetData>
    <row r="2" spans="3:27" x14ac:dyDescent="0.8">
      <c r="C2" s="134" t="s">
        <v>139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</row>
    <row r="3" spans="3:27" x14ac:dyDescent="0.8">
      <c r="C3" s="134" t="s"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</row>
    <row r="4" spans="3:27" x14ac:dyDescent="0.8">
      <c r="C4" s="134" t="s">
        <v>185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</row>
    <row r="5" spans="3:27" x14ac:dyDescent="0.8"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</row>
    <row r="6" spans="3:27" x14ac:dyDescent="0.8">
      <c r="C6" s="85" t="s">
        <v>93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</row>
    <row r="8" spans="3:27" s="87" customFormat="1" ht="34.5" customHeight="1" x14ac:dyDescent="0.25">
      <c r="C8" s="141" t="s">
        <v>1</v>
      </c>
      <c r="E8" s="140" t="s">
        <v>177</v>
      </c>
      <c r="F8" s="140" t="s">
        <v>2</v>
      </c>
      <c r="G8" s="140" t="s">
        <v>2</v>
      </c>
      <c r="H8" s="140" t="s">
        <v>2</v>
      </c>
      <c r="I8" s="140" t="s">
        <v>2</v>
      </c>
      <c r="J8" s="135"/>
      <c r="K8" s="140" t="s">
        <v>3</v>
      </c>
      <c r="L8" s="140" t="s">
        <v>3</v>
      </c>
      <c r="M8" s="140" t="s">
        <v>3</v>
      </c>
      <c r="N8" s="140" t="s">
        <v>3</v>
      </c>
      <c r="O8" s="140" t="s">
        <v>3</v>
      </c>
      <c r="P8" s="140" t="s">
        <v>3</v>
      </c>
      <c r="Q8" s="140" t="s">
        <v>3</v>
      </c>
      <c r="R8" s="135"/>
      <c r="S8" s="140" t="s">
        <v>186</v>
      </c>
      <c r="T8" s="140" t="s">
        <v>4</v>
      </c>
      <c r="U8" s="140" t="s">
        <v>4</v>
      </c>
      <c r="V8" s="140" t="s">
        <v>4</v>
      </c>
      <c r="W8" s="140" t="s">
        <v>4</v>
      </c>
      <c r="X8" s="140" t="s">
        <v>4</v>
      </c>
      <c r="Y8" s="140" t="s">
        <v>4</v>
      </c>
      <c r="Z8" s="140" t="s">
        <v>4</v>
      </c>
      <c r="AA8" s="140" t="s">
        <v>4</v>
      </c>
    </row>
    <row r="9" spans="3:27" s="87" customFormat="1" ht="44.25" customHeight="1" x14ac:dyDescent="0.25">
      <c r="C9" s="141" t="s">
        <v>1</v>
      </c>
      <c r="D9" s="135"/>
      <c r="E9" s="138" t="s">
        <v>5</v>
      </c>
      <c r="F9" s="136"/>
      <c r="G9" s="138" t="s">
        <v>6</v>
      </c>
      <c r="H9" s="88"/>
      <c r="I9" s="138" t="s">
        <v>7</v>
      </c>
      <c r="J9" s="135"/>
      <c r="K9" s="138" t="s">
        <v>8</v>
      </c>
      <c r="L9" s="138" t="s">
        <v>8</v>
      </c>
      <c r="M9" s="138" t="s">
        <v>8</v>
      </c>
      <c r="N9" s="88"/>
      <c r="O9" s="138" t="s">
        <v>9</v>
      </c>
      <c r="P9" s="138" t="s">
        <v>9</v>
      </c>
      <c r="Q9" s="138" t="s">
        <v>9</v>
      </c>
      <c r="R9" s="135"/>
      <c r="S9" s="138" t="s">
        <v>5</v>
      </c>
      <c r="T9" s="136"/>
      <c r="U9" s="138" t="s">
        <v>10</v>
      </c>
      <c r="V9" s="136"/>
      <c r="W9" s="138" t="s">
        <v>6</v>
      </c>
      <c r="X9" s="136"/>
      <c r="Y9" s="138" t="s">
        <v>7</v>
      </c>
      <c r="Z9" s="135"/>
      <c r="AA9" s="138" t="s">
        <v>11</v>
      </c>
    </row>
    <row r="10" spans="3:27" s="87" customFormat="1" ht="54" customHeight="1" x14ac:dyDescent="0.25">
      <c r="C10" s="141" t="s">
        <v>1</v>
      </c>
      <c r="D10" s="135"/>
      <c r="E10" s="139" t="s">
        <v>5</v>
      </c>
      <c r="F10" s="137"/>
      <c r="G10" s="139" t="s">
        <v>6</v>
      </c>
      <c r="H10" s="89"/>
      <c r="I10" s="139" t="s">
        <v>7</v>
      </c>
      <c r="J10" s="135"/>
      <c r="K10" s="139" t="s">
        <v>5</v>
      </c>
      <c r="L10" s="89"/>
      <c r="M10" s="139" t="s">
        <v>6</v>
      </c>
      <c r="N10" s="89"/>
      <c r="O10" s="139" t="s">
        <v>5</v>
      </c>
      <c r="P10" s="89"/>
      <c r="Q10" s="139" t="s">
        <v>12</v>
      </c>
      <c r="R10" s="135"/>
      <c r="S10" s="139" t="s">
        <v>5</v>
      </c>
      <c r="T10" s="137"/>
      <c r="U10" s="139" t="s">
        <v>10</v>
      </c>
      <c r="V10" s="137"/>
      <c r="W10" s="139" t="s">
        <v>6</v>
      </c>
      <c r="X10" s="137"/>
      <c r="Y10" s="139" t="s">
        <v>7</v>
      </c>
      <c r="Z10" s="135"/>
      <c r="AA10" s="139" t="s">
        <v>11</v>
      </c>
    </row>
    <row r="11" spans="3:27" x14ac:dyDescent="0.8">
      <c r="C11" s="90" t="s">
        <v>176</v>
      </c>
      <c r="E11" s="91">
        <v>168973</v>
      </c>
      <c r="G11" s="91">
        <v>11159274292</v>
      </c>
      <c r="I11" s="91">
        <v>11502421977.312</v>
      </c>
      <c r="K11" s="91">
        <v>0</v>
      </c>
      <c r="M11" s="91">
        <v>0</v>
      </c>
      <c r="O11" s="91">
        <v>0</v>
      </c>
      <c r="Q11" s="91">
        <v>0</v>
      </c>
      <c r="S11" s="91">
        <v>168973</v>
      </c>
      <c r="U11" s="91">
        <v>87800</v>
      </c>
      <c r="W11" s="91">
        <v>11159274292</v>
      </c>
      <c r="Y11" s="91">
        <v>14747556215.07</v>
      </c>
      <c r="AA11" s="92">
        <f>Y11/'سرمایه گذاری ها'!$O$17</f>
        <v>5.4053771056611973E-2</v>
      </c>
    </row>
    <row r="12" spans="3:27" x14ac:dyDescent="0.8">
      <c r="C12" s="93" t="s">
        <v>15</v>
      </c>
      <c r="E12" s="91">
        <v>366000</v>
      </c>
      <c r="G12" s="91">
        <v>9996193931</v>
      </c>
      <c r="I12" s="91">
        <v>9837754992</v>
      </c>
      <c r="K12" s="91">
        <v>0</v>
      </c>
      <c r="M12" s="91">
        <v>0</v>
      </c>
      <c r="O12" s="91">
        <v>0</v>
      </c>
      <c r="Q12" s="91">
        <v>0</v>
      </c>
      <c r="S12" s="91">
        <v>366000</v>
      </c>
      <c r="U12" s="91">
        <v>34650</v>
      </c>
      <c r="W12" s="91">
        <v>9996193931</v>
      </c>
      <c r="Y12" s="91">
        <v>12606442695</v>
      </c>
      <c r="AA12" s="92">
        <f>Y12/'سرمایه گذاری ها'!$O$17</f>
        <v>4.62060125309103E-2</v>
      </c>
    </row>
    <row r="13" spans="3:27" x14ac:dyDescent="0.8">
      <c r="C13" s="67" t="s">
        <v>17</v>
      </c>
      <c r="E13" s="91">
        <v>1026279</v>
      </c>
      <c r="G13" s="91">
        <v>11904584340</v>
      </c>
      <c r="I13" s="91">
        <v>11160688681.052999</v>
      </c>
      <c r="K13" s="91">
        <v>0</v>
      </c>
      <c r="M13" s="91">
        <v>0</v>
      </c>
      <c r="O13" s="91">
        <v>0</v>
      </c>
      <c r="Q13" s="91">
        <v>0</v>
      </c>
      <c r="S13" s="91">
        <v>1026279</v>
      </c>
      <c r="U13" s="91">
        <v>12080</v>
      </c>
      <c r="W13" s="91">
        <v>11904584340</v>
      </c>
      <c r="Y13" s="91">
        <v>12323685490.596001</v>
      </c>
      <c r="AA13" s="92">
        <f>Y13/'سرمایه گذاری ها'!$O$17</f>
        <v>4.5169631114995223E-2</v>
      </c>
    </row>
    <row r="14" spans="3:27" x14ac:dyDescent="0.8">
      <c r="C14" s="67" t="s">
        <v>16</v>
      </c>
      <c r="E14" s="91">
        <v>459000</v>
      </c>
      <c r="G14" s="91">
        <v>5949090705</v>
      </c>
      <c r="I14" s="91">
        <v>7332242026.5</v>
      </c>
      <c r="K14" s="91">
        <v>0</v>
      </c>
      <c r="M14" s="91">
        <v>0</v>
      </c>
      <c r="O14" s="91">
        <v>0</v>
      </c>
      <c r="Q14" s="91">
        <v>0</v>
      </c>
      <c r="S14" s="91">
        <v>459000</v>
      </c>
      <c r="U14" s="91">
        <v>18910</v>
      </c>
      <c r="W14" s="91">
        <v>5949090705</v>
      </c>
      <c r="Y14" s="91">
        <v>8628045844.5</v>
      </c>
      <c r="AA14" s="92">
        <f>Y14/'سرمایه گذاری ها'!$O$17</f>
        <v>3.1624115069856788E-2</v>
      </c>
    </row>
    <row r="15" spans="3:27" x14ac:dyDescent="0.8">
      <c r="C15" s="67" t="s">
        <v>18</v>
      </c>
      <c r="E15" s="91">
        <v>235700</v>
      </c>
      <c r="G15" s="91">
        <v>9720153907</v>
      </c>
      <c r="I15" s="91">
        <v>6712625810.25</v>
      </c>
      <c r="K15" s="91">
        <v>0</v>
      </c>
      <c r="M15" s="91">
        <v>0</v>
      </c>
      <c r="O15" s="91">
        <v>0</v>
      </c>
      <c r="Q15" s="91">
        <v>0</v>
      </c>
      <c r="S15" s="91">
        <v>235700</v>
      </c>
      <c r="U15" s="91">
        <v>34770</v>
      </c>
      <c r="W15" s="91">
        <v>9720153907</v>
      </c>
      <c r="Y15" s="91">
        <v>8146527030.4499998</v>
      </c>
      <c r="AA15" s="92">
        <f>Y15/'سرمایه گذاری ها'!$O$17</f>
        <v>2.9859218747067186E-2</v>
      </c>
    </row>
    <row r="16" spans="3:27" x14ac:dyDescent="0.8">
      <c r="C16" s="67" t="s">
        <v>14</v>
      </c>
      <c r="E16" s="91">
        <v>558500</v>
      </c>
      <c r="G16" s="91">
        <v>8516053043</v>
      </c>
      <c r="I16" s="91">
        <v>7272817717.5</v>
      </c>
      <c r="K16" s="91">
        <v>0</v>
      </c>
      <c r="M16" s="91">
        <v>0</v>
      </c>
      <c r="O16" s="91">
        <v>-310000</v>
      </c>
      <c r="Q16" s="91">
        <v>4773804752</v>
      </c>
      <c r="S16" s="91">
        <v>248500</v>
      </c>
      <c r="U16" s="91">
        <v>15530</v>
      </c>
      <c r="W16" s="91">
        <v>3789148042</v>
      </c>
      <c r="Y16" s="91">
        <v>3836242730.25</v>
      </c>
      <c r="AA16" s="92">
        <f>Y16/'سرمایه گذاری ها'!$O$17</f>
        <v>1.4060864270286919E-2</v>
      </c>
    </row>
    <row r="17" spans="3:27" x14ac:dyDescent="0.8">
      <c r="C17" s="93" t="s">
        <v>13</v>
      </c>
      <c r="E17" s="91">
        <v>20612</v>
      </c>
      <c r="G17" s="91">
        <v>168715647</v>
      </c>
      <c r="I17" s="91">
        <v>245462516.028</v>
      </c>
      <c r="K17" s="91">
        <v>0</v>
      </c>
      <c r="M17" s="91">
        <v>0</v>
      </c>
      <c r="O17" s="91">
        <v>-20000</v>
      </c>
      <c r="Q17" s="91">
        <v>232806515</v>
      </c>
      <c r="S17" s="91">
        <v>612</v>
      </c>
      <c r="U17" s="91">
        <v>11670</v>
      </c>
      <c r="W17" s="91">
        <v>5009411</v>
      </c>
      <c r="Y17" s="91">
        <v>7099544.8619999997</v>
      </c>
      <c r="AA17" s="92">
        <f>Y17/'سرمایه گذاری ها'!$O$17</f>
        <v>2.6021746720622507E-5</v>
      </c>
    </row>
    <row r="18" spans="3:27" x14ac:dyDescent="0.8">
      <c r="C18" s="67" t="s">
        <v>75</v>
      </c>
      <c r="E18" s="91">
        <v>43000</v>
      </c>
      <c r="G18" s="91">
        <v>1205093232</v>
      </c>
      <c r="I18" s="91">
        <v>1389184875</v>
      </c>
      <c r="K18" s="91">
        <v>0</v>
      </c>
      <c r="M18" s="91">
        <v>0</v>
      </c>
      <c r="O18" s="91">
        <v>-43000</v>
      </c>
      <c r="Q18" s="91">
        <v>1621977684</v>
      </c>
      <c r="S18" s="91">
        <v>0</v>
      </c>
      <c r="U18" s="91">
        <v>0</v>
      </c>
      <c r="W18" s="91">
        <v>0</v>
      </c>
      <c r="Y18" s="91">
        <v>0</v>
      </c>
      <c r="AA18" s="92">
        <f>Y18/'سرمایه گذاری ها'!$O$17</f>
        <v>0</v>
      </c>
    </row>
    <row r="19" spans="3:27" x14ac:dyDescent="0.8">
      <c r="E19" s="91"/>
      <c r="G19" s="91"/>
      <c r="I19" s="91"/>
      <c r="K19" s="91"/>
      <c r="M19" s="91"/>
      <c r="O19" s="91"/>
      <c r="Q19" s="91"/>
      <c r="S19" s="91"/>
      <c r="U19" s="91"/>
      <c r="W19" s="91"/>
      <c r="Y19" s="91"/>
      <c r="AA19" s="92">
        <f>Y19/'سرمایه گذاری ها'!$O$17</f>
        <v>0</v>
      </c>
    </row>
    <row r="20" spans="3:27" ht="33.75" thickBot="1" x14ac:dyDescent="0.85">
      <c r="C20" s="67" t="s">
        <v>91</v>
      </c>
      <c r="E20" s="94">
        <f>SUM(E11:E18)</f>
        <v>2878064</v>
      </c>
      <c r="F20" s="91"/>
      <c r="G20" s="94">
        <f>SUM(G11:G18)</f>
        <v>58619159097</v>
      </c>
      <c r="H20" s="91"/>
      <c r="I20" s="94">
        <f>SUM(I11:I18)</f>
        <v>55453198595.642998</v>
      </c>
      <c r="J20" s="91"/>
      <c r="K20" s="94">
        <f>SUM(K11:K18)</f>
        <v>0</v>
      </c>
      <c r="L20" s="91"/>
      <c r="M20" s="94">
        <f>SUM(M11:M18)</f>
        <v>0</v>
      </c>
      <c r="N20" s="91"/>
      <c r="O20" s="94">
        <f>SUM(O11:O18)</f>
        <v>-373000</v>
      </c>
      <c r="P20" s="91"/>
      <c r="Q20" s="94">
        <f>SUM(Q11:Q18)</f>
        <v>6628588951</v>
      </c>
      <c r="R20" s="91">
        <f>SUM(R11:R18)</f>
        <v>0</v>
      </c>
      <c r="S20" s="94">
        <f>SUM(S11:S18)</f>
        <v>2505064</v>
      </c>
      <c r="T20" s="91"/>
      <c r="U20" s="94">
        <f>SUM(U11:U19)</f>
        <v>215410</v>
      </c>
      <c r="V20" s="91"/>
      <c r="W20" s="94">
        <f>SUM(W11:W18)</f>
        <v>52523454628</v>
      </c>
      <c r="X20" s="91"/>
      <c r="Y20" s="94">
        <f>SUM(Y11:Y18)</f>
        <v>60295599550.727997</v>
      </c>
      <c r="Z20" s="91"/>
      <c r="AA20" s="97">
        <f>SUM(AA11:AA18)</f>
        <v>0.220999634536449</v>
      </c>
    </row>
    <row r="21" spans="3:27" ht="33.75" thickTop="1" x14ac:dyDescent="0.8"/>
    <row r="22" spans="3:27" ht="30.75" customHeight="1" x14ac:dyDescent="0.95">
      <c r="O22" s="65">
        <v>2</v>
      </c>
    </row>
  </sheetData>
  <sortState xmlns:xlrd2="http://schemas.microsoft.com/office/spreadsheetml/2017/richdata2" ref="C11:AA19">
    <sortCondition descending="1" ref="Y11:Y19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workbookViewId="0">
      <selection activeCell="F15" sqref="F15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7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2:28" ht="30" x14ac:dyDescent="0.6">
      <c r="B3" s="127" t="s">
        <v>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2:28" ht="30" x14ac:dyDescent="0.6">
      <c r="B4" s="127" t="s">
        <v>185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42" t="s">
        <v>177</v>
      </c>
      <c r="E8" s="142" t="s">
        <v>2</v>
      </c>
      <c r="F8" s="142" t="s">
        <v>2</v>
      </c>
      <c r="G8" s="142" t="s">
        <v>2</v>
      </c>
      <c r="H8" s="142" t="s">
        <v>2</v>
      </c>
      <c r="I8" s="142" t="s">
        <v>2</v>
      </c>
      <c r="J8" s="142" t="s">
        <v>2</v>
      </c>
      <c r="K8" s="15"/>
      <c r="L8" s="142" t="s">
        <v>186</v>
      </c>
      <c r="M8" s="142" t="s">
        <v>4</v>
      </c>
      <c r="N8" s="142" t="s">
        <v>4</v>
      </c>
      <c r="O8" s="142" t="s">
        <v>4</v>
      </c>
      <c r="P8" s="142" t="s">
        <v>4</v>
      </c>
      <c r="Q8" s="142" t="s">
        <v>4</v>
      </c>
      <c r="R8" s="142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103">
        <v>0</v>
      </c>
      <c r="E10" s="103"/>
      <c r="F10" s="103">
        <v>0</v>
      </c>
      <c r="G10" s="103"/>
      <c r="H10" s="103">
        <v>0</v>
      </c>
      <c r="I10" s="103"/>
      <c r="J10" s="103">
        <v>0</v>
      </c>
      <c r="K10" s="103"/>
      <c r="L10" s="103">
        <v>0</v>
      </c>
      <c r="M10" s="103"/>
      <c r="N10" s="103">
        <v>0</v>
      </c>
      <c r="O10" s="103"/>
      <c r="P10" s="103">
        <v>0</v>
      </c>
      <c r="Q10" s="103"/>
      <c r="R10" s="103">
        <v>0</v>
      </c>
    </row>
    <row r="11" spans="2:28" ht="26.25" customHeight="1" thickBot="1" x14ac:dyDescent="0.65">
      <c r="B11" s="22" t="s">
        <v>91</v>
      </c>
      <c r="D11" s="102">
        <v>0</v>
      </c>
      <c r="E11" s="103"/>
      <c r="F11" s="102">
        <v>0</v>
      </c>
      <c r="G11" s="103"/>
      <c r="H11" s="102">
        <v>0</v>
      </c>
      <c r="I11" s="103"/>
      <c r="J11" s="102">
        <v>0</v>
      </c>
      <c r="K11" s="103"/>
      <c r="L11" s="102">
        <v>0</v>
      </c>
      <c r="M11" s="103"/>
      <c r="N11" s="102">
        <v>0</v>
      </c>
      <c r="O11" s="103"/>
      <c r="P11" s="102">
        <v>0</v>
      </c>
      <c r="Q11" s="103"/>
      <c r="R11" s="102">
        <v>0</v>
      </c>
    </row>
    <row r="12" spans="2:28" ht="21.75" thickTop="1" x14ac:dyDescent="0.6"/>
    <row r="17" spans="10:10" ht="30" x14ac:dyDescent="0.75">
      <c r="J17" s="64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1"/>
  <sheetViews>
    <sheetView rightToLeft="1" view="pageBreakPreview" zoomScale="70" zoomScaleNormal="90" zoomScaleSheetLayoutView="70" workbookViewId="0">
      <selection activeCell="AL13" sqref="AL13:AL22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4" t="s">
        <v>139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2:38" ht="39" x14ac:dyDescent="0.6">
      <c r="B3" s="144" t="s">
        <v>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</row>
    <row r="4" spans="2:38" ht="39" x14ac:dyDescent="0.6">
      <c r="B4" s="144" t="s">
        <v>185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</row>
    <row r="5" spans="2:38" ht="39" x14ac:dyDescent="0.6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</row>
    <row r="6" spans="2:38" ht="39" x14ac:dyDescent="0.6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128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7" t="s">
        <v>23</v>
      </c>
      <c r="C10" s="127" t="s">
        <v>23</v>
      </c>
      <c r="D10" s="127" t="s">
        <v>23</v>
      </c>
      <c r="E10" s="127" t="s">
        <v>23</v>
      </c>
      <c r="F10" s="127" t="s">
        <v>23</v>
      </c>
      <c r="G10" s="127" t="s">
        <v>23</v>
      </c>
      <c r="H10" s="127" t="s">
        <v>23</v>
      </c>
      <c r="I10" s="127" t="s">
        <v>23</v>
      </c>
      <c r="J10" s="127" t="s">
        <v>23</v>
      </c>
      <c r="K10" s="127" t="s">
        <v>23</v>
      </c>
      <c r="L10" s="127" t="s">
        <v>23</v>
      </c>
      <c r="M10" s="127" t="s">
        <v>23</v>
      </c>
      <c r="N10" s="127" t="s">
        <v>23</v>
      </c>
      <c r="P10" s="127" t="s">
        <v>177</v>
      </c>
      <c r="Q10" s="127" t="s">
        <v>2</v>
      </c>
      <c r="R10" s="127" t="s">
        <v>2</v>
      </c>
      <c r="S10" s="127" t="s">
        <v>2</v>
      </c>
      <c r="T10" s="127" t="s">
        <v>2</v>
      </c>
      <c r="V10" s="127" t="s">
        <v>3</v>
      </c>
      <c r="W10" s="127" t="s">
        <v>3</v>
      </c>
      <c r="X10" s="127" t="s">
        <v>3</v>
      </c>
      <c r="Y10" s="127" t="s">
        <v>3</v>
      </c>
      <c r="Z10" s="127" t="s">
        <v>3</v>
      </c>
      <c r="AA10" s="127" t="s">
        <v>3</v>
      </c>
      <c r="AB10" s="127" t="s">
        <v>3</v>
      </c>
      <c r="AD10" s="127" t="s">
        <v>186</v>
      </c>
      <c r="AE10" s="127" t="s">
        <v>4</v>
      </c>
      <c r="AF10" s="127" t="s">
        <v>4</v>
      </c>
      <c r="AG10" s="127" t="s">
        <v>4</v>
      </c>
      <c r="AH10" s="127" t="s">
        <v>4</v>
      </c>
      <c r="AI10" s="127" t="s">
        <v>4</v>
      </c>
      <c r="AJ10" s="127" t="s">
        <v>4</v>
      </c>
      <c r="AK10" s="127" t="s">
        <v>4</v>
      </c>
      <c r="AL10" s="127" t="s">
        <v>4</v>
      </c>
    </row>
    <row r="11" spans="2:38" s="16" customFormat="1" ht="45.75" customHeight="1" x14ac:dyDescent="0.6">
      <c r="B11" s="130" t="s">
        <v>24</v>
      </c>
      <c r="C11" s="23"/>
      <c r="D11" s="130" t="s">
        <v>25</v>
      </c>
      <c r="E11" s="23"/>
      <c r="F11" s="130" t="s">
        <v>26</v>
      </c>
      <c r="G11" s="23"/>
      <c r="H11" s="130" t="s">
        <v>27</v>
      </c>
      <c r="I11" s="23"/>
      <c r="J11" s="130" t="s">
        <v>98</v>
      </c>
      <c r="K11" s="23"/>
      <c r="L11" s="130" t="s">
        <v>29</v>
      </c>
      <c r="M11" s="23"/>
      <c r="N11" s="130" t="s">
        <v>22</v>
      </c>
      <c r="P11" s="130" t="s">
        <v>5</v>
      </c>
      <c r="Q11" s="23"/>
      <c r="R11" s="130" t="s">
        <v>6</v>
      </c>
      <c r="S11" s="23"/>
      <c r="T11" s="130" t="s">
        <v>7</v>
      </c>
      <c r="V11" s="130" t="s">
        <v>8</v>
      </c>
      <c r="W11" s="130" t="s">
        <v>8</v>
      </c>
      <c r="X11" s="130" t="s">
        <v>8</v>
      </c>
      <c r="Z11" s="130" t="s">
        <v>9</v>
      </c>
      <c r="AA11" s="130" t="s">
        <v>9</v>
      </c>
      <c r="AB11" s="130" t="s">
        <v>9</v>
      </c>
      <c r="AD11" s="130" t="s">
        <v>5</v>
      </c>
      <c r="AE11" s="23"/>
      <c r="AF11" s="130" t="s">
        <v>30</v>
      </c>
      <c r="AG11" s="23"/>
      <c r="AH11" s="130" t="s">
        <v>6</v>
      </c>
      <c r="AI11" s="23"/>
      <c r="AJ11" s="130" t="s">
        <v>7</v>
      </c>
      <c r="AK11" s="23"/>
      <c r="AL11" s="130" t="s">
        <v>11</v>
      </c>
    </row>
    <row r="12" spans="2:38" s="16" customFormat="1" ht="45.75" customHeight="1" x14ac:dyDescent="0.6">
      <c r="B12" s="131" t="s">
        <v>24</v>
      </c>
      <c r="C12" s="25"/>
      <c r="D12" s="131" t="s">
        <v>25</v>
      </c>
      <c r="E12" s="25"/>
      <c r="F12" s="131" t="s">
        <v>26</v>
      </c>
      <c r="G12" s="25"/>
      <c r="H12" s="131" t="s">
        <v>27</v>
      </c>
      <c r="I12" s="25"/>
      <c r="J12" s="131" t="s">
        <v>28</v>
      </c>
      <c r="K12" s="25"/>
      <c r="L12" s="131" t="s">
        <v>29</v>
      </c>
      <c r="M12" s="25"/>
      <c r="N12" s="131" t="s">
        <v>22</v>
      </c>
      <c r="P12" s="131" t="s">
        <v>5</v>
      </c>
      <c r="Q12" s="25"/>
      <c r="R12" s="131" t="s">
        <v>6</v>
      </c>
      <c r="S12" s="25"/>
      <c r="T12" s="131" t="s">
        <v>7</v>
      </c>
      <c r="V12" s="131" t="s">
        <v>5</v>
      </c>
      <c r="W12" s="25"/>
      <c r="X12" s="131" t="s">
        <v>6</v>
      </c>
      <c r="Z12" s="131" t="s">
        <v>5</v>
      </c>
      <c r="AA12" s="25"/>
      <c r="AB12" s="131" t="s">
        <v>12</v>
      </c>
      <c r="AD12" s="131" t="s">
        <v>5</v>
      </c>
      <c r="AE12" s="25"/>
      <c r="AF12" s="131" t="s">
        <v>30</v>
      </c>
      <c r="AG12" s="25"/>
      <c r="AH12" s="131" t="s">
        <v>6</v>
      </c>
      <c r="AI12" s="25"/>
      <c r="AJ12" s="131" t="s">
        <v>7</v>
      </c>
      <c r="AK12" s="25"/>
      <c r="AL12" s="131" t="s">
        <v>11</v>
      </c>
    </row>
    <row r="13" spans="2:38" ht="21.75" x14ac:dyDescent="0.6">
      <c r="B13" s="3" t="s">
        <v>118</v>
      </c>
      <c r="C13" s="3"/>
      <c r="D13" s="3" t="s">
        <v>106</v>
      </c>
      <c r="E13" s="3"/>
      <c r="F13" s="3" t="s">
        <v>106</v>
      </c>
      <c r="G13" s="3"/>
      <c r="H13" s="3" t="s">
        <v>119</v>
      </c>
      <c r="I13" s="3"/>
      <c r="J13" s="3" t="s">
        <v>120</v>
      </c>
      <c r="K13" s="3"/>
      <c r="L13" s="3">
        <v>18</v>
      </c>
      <c r="M13" s="3"/>
      <c r="N13" s="3">
        <v>18</v>
      </c>
      <c r="O13" s="3"/>
      <c r="P13" s="3">
        <v>108000</v>
      </c>
      <c r="Q13" s="3"/>
      <c r="R13" s="3">
        <v>108048630837</v>
      </c>
      <c r="S13" s="3"/>
      <c r="T13" s="3">
        <v>104633031825</v>
      </c>
      <c r="U13" s="3"/>
      <c r="V13" s="3">
        <v>0</v>
      </c>
      <c r="W13" s="3"/>
      <c r="X13" s="3">
        <v>0</v>
      </c>
      <c r="Y13" s="3"/>
      <c r="Z13" s="3">
        <v>9900</v>
      </c>
      <c r="AA13" s="3"/>
      <c r="AB13" s="3">
        <v>9457285557</v>
      </c>
      <c r="AC13" s="3"/>
      <c r="AD13" s="3">
        <v>98100</v>
      </c>
      <c r="AE13" s="3"/>
      <c r="AF13" s="3">
        <v>950000</v>
      </c>
      <c r="AG13" s="3"/>
      <c r="AH13" s="3">
        <v>98144173010</v>
      </c>
      <c r="AI13" s="3"/>
      <c r="AJ13" s="3">
        <v>93178108406</v>
      </c>
      <c r="AK13" s="2"/>
      <c r="AL13" s="75">
        <f>AJ13/'سرمایه گذاری ها'!$O$17</f>
        <v>0.34152289815443088</v>
      </c>
    </row>
    <row r="14" spans="2:38" ht="21.75" x14ac:dyDescent="0.6">
      <c r="B14" s="3" t="s">
        <v>111</v>
      </c>
      <c r="C14" s="3"/>
      <c r="D14" s="3" t="s">
        <v>106</v>
      </c>
      <c r="E14" s="3"/>
      <c r="F14" s="3" t="s">
        <v>106</v>
      </c>
      <c r="G14" s="3"/>
      <c r="H14" s="3" t="s">
        <v>112</v>
      </c>
      <c r="I14" s="3"/>
      <c r="J14" s="3" t="s">
        <v>113</v>
      </c>
      <c r="K14" s="3"/>
      <c r="L14" s="3">
        <v>0</v>
      </c>
      <c r="M14" s="3"/>
      <c r="N14" s="3">
        <v>0</v>
      </c>
      <c r="O14" s="3"/>
      <c r="P14" s="3">
        <v>35087</v>
      </c>
      <c r="Q14" s="3"/>
      <c r="R14" s="3">
        <v>19449648013</v>
      </c>
      <c r="S14" s="3"/>
      <c r="T14" s="3">
        <v>21275706839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35087</v>
      </c>
      <c r="AE14" s="3"/>
      <c r="AF14" s="3">
        <v>619500</v>
      </c>
      <c r="AG14" s="3"/>
      <c r="AH14" s="3">
        <v>19449648013</v>
      </c>
      <c r="AI14" s="3"/>
      <c r="AJ14" s="3">
        <v>21732456778</v>
      </c>
      <c r="AK14" s="2"/>
      <c r="AL14" s="75">
        <f>AJ14/'سرمایه گذاری ها'!$O$17</f>
        <v>7.9655315500701165E-2</v>
      </c>
    </row>
    <row r="15" spans="2:38" ht="21.75" x14ac:dyDescent="0.6">
      <c r="B15" s="3" t="s">
        <v>114</v>
      </c>
      <c r="C15" s="3"/>
      <c r="D15" s="3" t="s">
        <v>106</v>
      </c>
      <c r="E15" s="3"/>
      <c r="F15" s="3" t="s">
        <v>106</v>
      </c>
      <c r="G15" s="3"/>
      <c r="H15" s="3" t="s">
        <v>70</v>
      </c>
      <c r="I15" s="3"/>
      <c r="J15" s="3" t="s">
        <v>115</v>
      </c>
      <c r="K15" s="3"/>
      <c r="L15" s="3">
        <v>0</v>
      </c>
      <c r="M15" s="3"/>
      <c r="N15" s="3">
        <v>0</v>
      </c>
      <c r="O15" s="3"/>
      <c r="P15" s="3">
        <v>26310</v>
      </c>
      <c r="Q15" s="3"/>
      <c r="R15" s="3">
        <v>14096504234</v>
      </c>
      <c r="S15" s="3"/>
      <c r="T15" s="3">
        <v>15426965955</v>
      </c>
      <c r="U15" s="3"/>
      <c r="V15" s="3">
        <v>11912</v>
      </c>
      <c r="W15" s="3"/>
      <c r="X15" s="3">
        <v>7086689581</v>
      </c>
      <c r="Y15" s="3"/>
      <c r="Z15" s="3">
        <v>11912</v>
      </c>
      <c r="AA15" s="3"/>
      <c r="AB15" s="3">
        <v>7094061894</v>
      </c>
      <c r="AC15" s="3"/>
      <c r="AD15" s="3">
        <v>26310</v>
      </c>
      <c r="AE15" s="3"/>
      <c r="AF15" s="3">
        <v>597980</v>
      </c>
      <c r="AG15" s="3"/>
      <c r="AH15" s="3">
        <v>14619538658</v>
      </c>
      <c r="AI15" s="3"/>
      <c r="AJ15" s="3">
        <v>15730002220</v>
      </c>
      <c r="AK15" s="2"/>
      <c r="AL15" s="75">
        <f>AJ15/'سرمایه گذاری ها'!$O$17</f>
        <v>5.7654700637860379E-2</v>
      </c>
    </row>
    <row r="16" spans="2:38" ht="21.75" x14ac:dyDescent="0.6">
      <c r="B16" s="3" t="s">
        <v>107</v>
      </c>
      <c r="C16" s="3"/>
      <c r="D16" s="3" t="s">
        <v>106</v>
      </c>
      <c r="E16" s="3"/>
      <c r="F16" s="3" t="s">
        <v>106</v>
      </c>
      <c r="G16" s="3"/>
      <c r="H16" s="3" t="s">
        <v>70</v>
      </c>
      <c r="I16" s="3"/>
      <c r="J16" s="3" t="s">
        <v>108</v>
      </c>
      <c r="K16" s="3"/>
      <c r="L16" s="3">
        <v>0</v>
      </c>
      <c r="M16" s="3"/>
      <c r="N16" s="3">
        <v>0</v>
      </c>
      <c r="O16" s="3"/>
      <c r="P16" s="3">
        <v>13618</v>
      </c>
      <c r="Q16" s="3"/>
      <c r="R16" s="3">
        <v>7113937208</v>
      </c>
      <c r="S16" s="3"/>
      <c r="T16" s="3">
        <v>7869913499</v>
      </c>
      <c r="U16" s="3"/>
      <c r="V16" s="3">
        <v>3000</v>
      </c>
      <c r="W16" s="3"/>
      <c r="X16" s="3">
        <v>1759248804</v>
      </c>
      <c r="Y16" s="3"/>
      <c r="Z16" s="3">
        <v>3000</v>
      </c>
      <c r="AA16" s="3"/>
      <c r="AB16" s="3">
        <v>1761610652</v>
      </c>
      <c r="AC16" s="3"/>
      <c r="AD16" s="3">
        <v>13618</v>
      </c>
      <c r="AE16" s="3"/>
      <c r="AF16" s="3">
        <v>588750</v>
      </c>
      <c r="AG16" s="3"/>
      <c r="AH16" s="3">
        <v>7271335125</v>
      </c>
      <c r="AI16" s="3"/>
      <c r="AJ16" s="3">
        <v>8016144310</v>
      </c>
      <c r="AK16" s="2"/>
      <c r="AL16" s="75">
        <f>AJ16/'سرمایه گذاری ها'!$O$17</f>
        <v>2.9381330911403894E-2</v>
      </c>
    </row>
    <row r="17" spans="2:38" ht="21.75" x14ac:dyDescent="0.6">
      <c r="B17" s="3" t="s">
        <v>140</v>
      </c>
      <c r="C17" s="3"/>
      <c r="D17" s="3" t="s">
        <v>106</v>
      </c>
      <c r="E17" s="3"/>
      <c r="F17" s="3" t="s">
        <v>106</v>
      </c>
      <c r="G17" s="3"/>
      <c r="H17" s="3" t="s">
        <v>141</v>
      </c>
      <c r="I17" s="3"/>
      <c r="J17" s="3" t="s">
        <v>142</v>
      </c>
      <c r="K17" s="3"/>
      <c r="L17" s="3">
        <v>0</v>
      </c>
      <c r="M17" s="3"/>
      <c r="N17" s="3">
        <v>0</v>
      </c>
      <c r="O17" s="3"/>
      <c r="P17" s="3">
        <v>9650</v>
      </c>
      <c r="Q17" s="3"/>
      <c r="R17" s="3">
        <v>5004431887</v>
      </c>
      <c r="S17" s="3"/>
      <c r="T17" s="3">
        <v>5477119092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9650</v>
      </c>
      <c r="AE17" s="3"/>
      <c r="AF17" s="3">
        <v>579360</v>
      </c>
      <c r="AG17" s="3"/>
      <c r="AH17" s="3">
        <v>5004431887</v>
      </c>
      <c r="AI17" s="3"/>
      <c r="AJ17" s="3">
        <v>5589810663</v>
      </c>
      <c r="AK17" s="2"/>
      <c r="AL17" s="75">
        <f>AJ17/'سرمایه گذاری ها'!$O$17</f>
        <v>2.0488163694460357E-2</v>
      </c>
    </row>
    <row r="18" spans="2:38" ht="21.75" x14ac:dyDescent="0.6">
      <c r="B18" s="3" t="s">
        <v>116</v>
      </c>
      <c r="C18" s="3"/>
      <c r="D18" s="3" t="s">
        <v>106</v>
      </c>
      <c r="E18" s="3"/>
      <c r="F18" s="3" t="s">
        <v>106</v>
      </c>
      <c r="G18" s="3"/>
      <c r="H18" s="3" t="s">
        <v>69</v>
      </c>
      <c r="I18" s="3"/>
      <c r="J18" s="3" t="s">
        <v>117</v>
      </c>
      <c r="K18" s="3"/>
      <c r="L18" s="3">
        <v>0</v>
      </c>
      <c r="M18" s="3"/>
      <c r="N18" s="3">
        <v>0</v>
      </c>
      <c r="O18" s="3"/>
      <c r="P18" s="3">
        <v>6161</v>
      </c>
      <c r="Q18" s="3"/>
      <c r="R18" s="3">
        <v>3310324666</v>
      </c>
      <c r="S18" s="3"/>
      <c r="T18" s="3">
        <v>3513474247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6161</v>
      </c>
      <c r="AE18" s="3"/>
      <c r="AF18" s="3">
        <v>582290</v>
      </c>
      <c r="AG18" s="3"/>
      <c r="AH18" s="3">
        <v>3310324666</v>
      </c>
      <c r="AI18" s="3"/>
      <c r="AJ18" s="3">
        <v>3586838457</v>
      </c>
      <c r="AK18" s="2"/>
      <c r="AL18" s="75">
        <f>AJ18/'سرمایه گذاری ها'!$O$17</f>
        <v>1.3146730342591144E-2</v>
      </c>
    </row>
    <row r="19" spans="2:38" ht="21.75" x14ac:dyDescent="0.6">
      <c r="B19" s="3" t="s">
        <v>109</v>
      </c>
      <c r="C19" s="3"/>
      <c r="D19" s="3" t="s">
        <v>106</v>
      </c>
      <c r="E19" s="3"/>
      <c r="F19" s="3" t="s">
        <v>106</v>
      </c>
      <c r="G19" s="3"/>
      <c r="H19" s="3" t="s">
        <v>70</v>
      </c>
      <c r="I19" s="3"/>
      <c r="J19" s="3" t="s">
        <v>110</v>
      </c>
      <c r="K19" s="3"/>
      <c r="L19" s="3">
        <v>0</v>
      </c>
      <c r="M19" s="3"/>
      <c r="N19" s="3">
        <v>0</v>
      </c>
      <c r="O19" s="3"/>
      <c r="P19" s="3">
        <v>4991</v>
      </c>
      <c r="Q19" s="3"/>
      <c r="R19" s="3">
        <v>2796550429</v>
      </c>
      <c r="S19" s="3"/>
      <c r="T19" s="3">
        <v>3094707452</v>
      </c>
      <c r="U19" s="3"/>
      <c r="V19" s="3">
        <v>950</v>
      </c>
      <c r="W19" s="3"/>
      <c r="X19" s="3">
        <v>601145435</v>
      </c>
      <c r="Y19" s="3"/>
      <c r="Z19" s="3">
        <v>950</v>
      </c>
      <c r="AA19" s="3"/>
      <c r="AB19" s="3">
        <v>601146024</v>
      </c>
      <c r="AC19" s="3"/>
      <c r="AD19" s="3">
        <v>4991</v>
      </c>
      <c r="AE19" s="3"/>
      <c r="AF19" s="3">
        <v>631350</v>
      </c>
      <c r="AG19" s="3"/>
      <c r="AH19" s="3">
        <v>2854384793</v>
      </c>
      <c r="AI19" s="3"/>
      <c r="AJ19" s="3">
        <v>3150496718</v>
      </c>
      <c r="AK19" s="2"/>
      <c r="AL19" s="75">
        <f>AJ19/'سرمایه گذاری ها'!$O$17</f>
        <v>1.1547420184461464E-2</v>
      </c>
    </row>
    <row r="20" spans="2:38" ht="21.75" x14ac:dyDescent="0.6">
      <c r="B20" s="3" t="s">
        <v>178</v>
      </c>
      <c r="C20" s="3"/>
      <c r="D20" s="3" t="s">
        <v>106</v>
      </c>
      <c r="E20" s="3"/>
      <c r="F20" s="3" t="s">
        <v>106</v>
      </c>
      <c r="G20" s="3"/>
      <c r="H20" s="3" t="s">
        <v>70</v>
      </c>
      <c r="I20" s="3"/>
      <c r="J20" s="3" t="s">
        <v>179</v>
      </c>
      <c r="K20" s="3"/>
      <c r="L20" s="3">
        <v>0</v>
      </c>
      <c r="M20" s="3"/>
      <c r="N20" s="3">
        <v>0</v>
      </c>
      <c r="O20" s="3"/>
      <c r="P20" s="3">
        <v>5000</v>
      </c>
      <c r="Q20" s="3"/>
      <c r="R20" s="3">
        <v>2784104523</v>
      </c>
      <c r="S20" s="3"/>
      <c r="T20" s="3">
        <v>2783345427</v>
      </c>
      <c r="U20" s="3"/>
      <c r="V20" s="3">
        <v>14713</v>
      </c>
      <c r="W20" s="3"/>
      <c r="X20" s="3">
        <v>8350477751</v>
      </c>
      <c r="Y20" s="3"/>
      <c r="Z20" s="3">
        <v>14713</v>
      </c>
      <c r="AA20" s="3"/>
      <c r="AB20" s="3">
        <v>8355813811</v>
      </c>
      <c r="AC20" s="3"/>
      <c r="AD20" s="3">
        <v>5000</v>
      </c>
      <c r="AE20" s="3"/>
      <c r="AF20" s="3">
        <v>568550</v>
      </c>
      <c r="AG20" s="3"/>
      <c r="AH20" s="3">
        <v>2832648381</v>
      </c>
      <c r="AI20" s="3"/>
      <c r="AJ20" s="3">
        <v>2842234751</v>
      </c>
      <c r="AK20" s="2"/>
      <c r="AL20" s="75">
        <f>AJ20/'سرمایه گذاری ها'!$O$17</f>
        <v>1.0417556934803066E-2</v>
      </c>
    </row>
    <row r="21" spans="2:38" ht="21.75" x14ac:dyDescent="0.6">
      <c r="B21" s="3" t="s">
        <v>180</v>
      </c>
      <c r="C21" s="3"/>
      <c r="D21" s="3" t="s">
        <v>106</v>
      </c>
      <c r="E21" s="3"/>
      <c r="F21" s="3" t="s">
        <v>106</v>
      </c>
      <c r="G21" s="3"/>
      <c r="H21" s="3" t="s">
        <v>181</v>
      </c>
      <c r="I21" s="3"/>
      <c r="J21" s="3" t="s">
        <v>182</v>
      </c>
      <c r="K21" s="3"/>
      <c r="L21" s="3">
        <v>0</v>
      </c>
      <c r="M21" s="3"/>
      <c r="N21" s="3">
        <v>0</v>
      </c>
      <c r="O21" s="3"/>
      <c r="P21" s="3">
        <v>2788</v>
      </c>
      <c r="Q21" s="3"/>
      <c r="R21" s="3">
        <v>2691186487</v>
      </c>
      <c r="S21" s="3"/>
      <c r="T21" s="3">
        <v>2699688592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2788</v>
      </c>
      <c r="AE21" s="3"/>
      <c r="AF21" s="3">
        <v>968500</v>
      </c>
      <c r="AG21" s="3"/>
      <c r="AH21" s="3">
        <v>2691186487</v>
      </c>
      <c r="AI21" s="3"/>
      <c r="AJ21" s="3">
        <v>2699688592</v>
      </c>
      <c r="AK21" s="2"/>
      <c r="AL21" s="75">
        <f>AJ21/'سرمایه گذاری ها'!$O$17</f>
        <v>9.895086816281885E-3</v>
      </c>
    </row>
    <row r="22" spans="2:38" ht="21.75" x14ac:dyDescent="0.6">
      <c r="B22" s="3" t="s">
        <v>183</v>
      </c>
      <c r="C22" s="3"/>
      <c r="D22" s="3" t="s">
        <v>106</v>
      </c>
      <c r="E22" s="3"/>
      <c r="F22" s="3" t="s">
        <v>106</v>
      </c>
      <c r="G22" s="3"/>
      <c r="H22" s="3" t="s">
        <v>70</v>
      </c>
      <c r="I22" s="3"/>
      <c r="J22" s="3" t="s">
        <v>179</v>
      </c>
      <c r="K22" s="3"/>
      <c r="L22" s="3">
        <v>0</v>
      </c>
      <c r="M22" s="3"/>
      <c r="N22" s="3">
        <v>0</v>
      </c>
      <c r="O22" s="3"/>
      <c r="P22" s="3">
        <v>2000</v>
      </c>
      <c r="Q22" s="3"/>
      <c r="R22" s="3">
        <v>1180233876</v>
      </c>
      <c r="S22" s="3"/>
      <c r="T22" s="3">
        <v>1189424377</v>
      </c>
      <c r="U22" s="3"/>
      <c r="V22" s="3">
        <v>8000</v>
      </c>
      <c r="W22" s="3"/>
      <c r="X22" s="3">
        <v>4854989805</v>
      </c>
      <c r="Y22" s="3"/>
      <c r="Z22" s="3">
        <v>10000</v>
      </c>
      <c r="AA22" s="3"/>
      <c r="AB22" s="3">
        <v>6072881853</v>
      </c>
      <c r="AC22" s="3"/>
      <c r="AD22" s="3">
        <v>0</v>
      </c>
      <c r="AE22" s="3"/>
      <c r="AF22" s="3">
        <v>0</v>
      </c>
      <c r="AG22" s="3"/>
      <c r="AH22" s="3">
        <v>0</v>
      </c>
      <c r="AI22" s="3"/>
      <c r="AJ22" s="3">
        <v>0</v>
      </c>
      <c r="AK22" s="2"/>
      <c r="AL22" s="75">
        <f>AJ22/'سرمایه گذاری ها'!$O$17</f>
        <v>0</v>
      </c>
    </row>
    <row r="23" spans="2:38" ht="21.75" x14ac:dyDescent="0.6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2"/>
      <c r="AL23" s="75"/>
    </row>
    <row r="24" spans="2:38" ht="27" thickBot="1" x14ac:dyDescent="0.65">
      <c r="B24" s="143" t="s">
        <v>91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2"/>
      <c r="P24" s="81">
        <f>SUM(P13:P22)</f>
        <v>213605</v>
      </c>
      <c r="Q24" s="29"/>
      <c r="R24" s="81">
        <f>SUM(R13:R22)</f>
        <v>166475552160</v>
      </c>
      <c r="S24" s="29"/>
      <c r="T24" s="81">
        <f>SUM(T13:T22)</f>
        <v>167963377305</v>
      </c>
      <c r="U24" s="29"/>
      <c r="V24" s="81">
        <f>SUM(V13:V22)</f>
        <v>38575</v>
      </c>
      <c r="W24" s="29"/>
      <c r="X24" s="81">
        <f>SUM(X13:X22)</f>
        <v>22652551376</v>
      </c>
      <c r="Y24" s="29"/>
      <c r="Z24" s="81">
        <f>SUM(Z13:Z22)</f>
        <v>50475</v>
      </c>
      <c r="AA24" s="29"/>
      <c r="AB24" s="81">
        <f>SUM(AB13:AB22)</f>
        <v>33342799791</v>
      </c>
      <c r="AC24" s="29"/>
      <c r="AD24" s="81">
        <f>SUM(AD13:AD22)</f>
        <v>201705</v>
      </c>
      <c r="AE24" s="82"/>
      <c r="AF24" s="81"/>
      <c r="AG24" s="29"/>
      <c r="AH24" s="81">
        <f>SUM(AH13:AH22)</f>
        <v>156177671020</v>
      </c>
      <c r="AI24" s="29"/>
      <c r="AJ24" s="81">
        <f>SUM(AJ13:AJ22)</f>
        <v>156525780895</v>
      </c>
      <c r="AK24" s="29"/>
      <c r="AL24" s="96">
        <f>SUM(AL13:AL22)</f>
        <v>0.57370920317699425</v>
      </c>
    </row>
    <row r="25" spans="2:38" ht="21" customHeight="1" thickTop="1" x14ac:dyDescent="0.6"/>
    <row r="31" spans="2:38" ht="33" x14ac:dyDescent="0.8">
      <c r="T31" s="67">
        <v>4</v>
      </c>
    </row>
  </sheetData>
  <sortState xmlns:xlrd2="http://schemas.microsoft.com/office/spreadsheetml/2017/richdata2" ref="B13:AL22">
    <sortCondition descending="1" ref="AJ13:AJ22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24:N2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zoomScale="70" zoomScaleNormal="70" workbookViewId="0">
      <selection activeCell="L23" sqref="L23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0.28515625" style="1" bestFit="1" customWidth="1"/>
    <col min="19" max="19" width="1" style="1" customWidth="1"/>
    <col min="20" max="20" width="14.7109375" style="1" customWidth="1"/>
    <col min="21" max="21" width="1" style="1" customWidth="1"/>
    <col min="22" max="22" width="11.7109375" style="1" bestFit="1" customWidth="1"/>
    <col min="23" max="23" width="1" style="1" customWidth="1"/>
    <col min="24" max="24" width="20.28515625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4" t="s">
        <v>139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</row>
    <row r="3" spans="2:32" ht="39" x14ac:dyDescent="0.6">
      <c r="B3" s="144" t="s">
        <v>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</row>
    <row r="4" spans="2:32" ht="39" x14ac:dyDescent="0.6">
      <c r="B4" s="144" t="s">
        <v>185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</row>
    <row r="5" spans="2:32" ht="39" x14ac:dyDescent="0.6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</row>
    <row r="6" spans="2:32" ht="39" x14ac:dyDescent="0.6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6" t="s">
        <v>36</v>
      </c>
      <c r="C10" s="146" t="s">
        <v>36</v>
      </c>
      <c r="D10" s="146" t="s">
        <v>36</v>
      </c>
      <c r="E10" s="146" t="s">
        <v>36</v>
      </c>
      <c r="F10" s="146" t="s">
        <v>36</v>
      </c>
      <c r="G10" s="146" t="s">
        <v>36</v>
      </c>
      <c r="H10" s="146" t="s">
        <v>36</v>
      </c>
      <c r="I10" s="146" t="s">
        <v>36</v>
      </c>
      <c r="J10" s="146" t="s">
        <v>36</v>
      </c>
      <c r="K10" s="24"/>
      <c r="L10" s="146" t="s">
        <v>177</v>
      </c>
      <c r="M10" s="146" t="s">
        <v>2</v>
      </c>
      <c r="N10" s="146" t="s">
        <v>2</v>
      </c>
      <c r="O10" s="146" t="s">
        <v>2</v>
      </c>
      <c r="P10" s="146" t="s">
        <v>2</v>
      </c>
      <c r="Q10" s="24"/>
      <c r="R10" s="146" t="s">
        <v>3</v>
      </c>
      <c r="S10" s="146" t="s">
        <v>3</v>
      </c>
      <c r="T10" s="146" t="s">
        <v>3</v>
      </c>
      <c r="U10" s="146" t="s">
        <v>3</v>
      </c>
      <c r="V10" s="146" t="s">
        <v>3</v>
      </c>
      <c r="W10" s="146" t="s">
        <v>3</v>
      </c>
      <c r="X10" s="146" t="s">
        <v>3</v>
      </c>
      <c r="Y10" s="24"/>
      <c r="Z10" s="146" t="s">
        <v>186</v>
      </c>
      <c r="AA10" s="146" t="s">
        <v>4</v>
      </c>
      <c r="AB10" s="146" t="s">
        <v>4</v>
      </c>
      <c r="AC10" s="146" t="s">
        <v>4</v>
      </c>
      <c r="AD10" s="146" t="s">
        <v>4</v>
      </c>
      <c r="AE10" s="146" t="s">
        <v>4</v>
      </c>
      <c r="AF10" s="146" t="s">
        <v>4</v>
      </c>
    </row>
    <row r="11" spans="2:32" s="16" customFormat="1" x14ac:dyDescent="0.6">
      <c r="B11" s="130" t="s">
        <v>37</v>
      </c>
      <c r="C11" s="23"/>
      <c r="D11" s="130" t="s">
        <v>98</v>
      </c>
      <c r="E11" s="23"/>
      <c r="F11" s="130" t="s">
        <v>29</v>
      </c>
      <c r="G11" s="23"/>
      <c r="H11" s="130" t="s">
        <v>38</v>
      </c>
      <c r="I11" s="23"/>
      <c r="J11" s="130" t="s">
        <v>26</v>
      </c>
      <c r="L11" s="130" t="s">
        <v>5</v>
      </c>
      <c r="M11" s="23"/>
      <c r="N11" s="130" t="s">
        <v>6</v>
      </c>
      <c r="O11" s="23"/>
      <c r="P11" s="130" t="s">
        <v>7</v>
      </c>
      <c r="R11" s="130" t="s">
        <v>8</v>
      </c>
      <c r="S11" s="130" t="s">
        <v>8</v>
      </c>
      <c r="T11" s="130" t="s">
        <v>8</v>
      </c>
      <c r="U11" s="23"/>
      <c r="V11" s="130" t="s">
        <v>9</v>
      </c>
      <c r="W11" s="130" t="s">
        <v>9</v>
      </c>
      <c r="X11" s="130" t="s">
        <v>9</v>
      </c>
      <c r="Z11" s="130" t="s">
        <v>5</v>
      </c>
      <c r="AA11" s="23"/>
      <c r="AB11" s="130" t="s">
        <v>6</v>
      </c>
      <c r="AC11" s="23"/>
      <c r="AD11" s="130" t="s">
        <v>7</v>
      </c>
      <c r="AE11" s="23"/>
      <c r="AF11" s="130" t="s">
        <v>39</v>
      </c>
    </row>
    <row r="12" spans="2:32" s="16" customFormat="1" ht="75.75" customHeight="1" x14ac:dyDescent="0.6">
      <c r="B12" s="131" t="s">
        <v>37</v>
      </c>
      <c r="C12" s="25"/>
      <c r="D12" s="131" t="s">
        <v>28</v>
      </c>
      <c r="E12" s="25"/>
      <c r="F12" s="131" t="s">
        <v>29</v>
      </c>
      <c r="G12" s="25"/>
      <c r="H12" s="131" t="s">
        <v>38</v>
      </c>
      <c r="I12" s="25"/>
      <c r="J12" s="131" t="s">
        <v>26</v>
      </c>
      <c r="L12" s="131" t="s">
        <v>5</v>
      </c>
      <c r="M12" s="25"/>
      <c r="N12" s="131" t="s">
        <v>6</v>
      </c>
      <c r="O12" s="25"/>
      <c r="P12" s="131" t="s">
        <v>7</v>
      </c>
      <c r="R12" s="131" t="s">
        <v>5</v>
      </c>
      <c r="S12" s="25"/>
      <c r="T12" s="131" t="s">
        <v>6</v>
      </c>
      <c r="U12" s="25"/>
      <c r="V12" s="131" t="s">
        <v>5</v>
      </c>
      <c r="W12" s="25"/>
      <c r="X12" s="131" t="s">
        <v>12</v>
      </c>
      <c r="Z12" s="131" t="s">
        <v>5</v>
      </c>
      <c r="AA12" s="25"/>
      <c r="AB12" s="131" t="s">
        <v>6</v>
      </c>
      <c r="AC12" s="25"/>
      <c r="AD12" s="131" t="s">
        <v>7</v>
      </c>
      <c r="AE12" s="25"/>
      <c r="AF12" s="131" t="s">
        <v>39</v>
      </c>
    </row>
    <row r="13" spans="2:32" s="16" customFormat="1" ht="32.25" customHeight="1" x14ac:dyDescent="0.65">
      <c r="B13" s="28" t="s">
        <v>143</v>
      </c>
      <c r="C13" s="28"/>
      <c r="D13" s="28" t="s">
        <v>144</v>
      </c>
      <c r="E13" s="28"/>
      <c r="F13" s="28">
        <v>18</v>
      </c>
      <c r="G13" s="28"/>
      <c r="H13" s="28">
        <v>0</v>
      </c>
      <c r="I13" s="28"/>
      <c r="J13" s="28" t="s">
        <v>121</v>
      </c>
      <c r="K13" s="28"/>
      <c r="L13" s="104">
        <v>34000</v>
      </c>
      <c r="M13" s="104"/>
      <c r="N13" s="104">
        <v>17000000000</v>
      </c>
      <c r="O13" s="104"/>
      <c r="P13" s="104">
        <v>17000000000</v>
      </c>
      <c r="Q13" s="104"/>
      <c r="R13" s="104">
        <v>0</v>
      </c>
      <c r="S13" s="104"/>
      <c r="T13" s="104">
        <v>0</v>
      </c>
      <c r="U13" s="104"/>
      <c r="V13" s="104">
        <v>2000</v>
      </c>
      <c r="W13" s="104"/>
      <c r="X13" s="104">
        <v>1000000000</v>
      </c>
      <c r="Y13" s="104"/>
      <c r="Z13" s="104">
        <v>32000</v>
      </c>
      <c r="AA13" s="104"/>
      <c r="AB13" s="104">
        <v>16000000000</v>
      </c>
      <c r="AC13" s="104"/>
      <c r="AD13" s="104">
        <v>16000000000</v>
      </c>
      <c r="AE13" s="28"/>
      <c r="AF13" s="105">
        <f>AD13/'سرمایه گذاری ها'!$O$17</f>
        <v>5.8644315322020725E-2</v>
      </c>
    </row>
    <row r="14" spans="2:32" s="16" customFormat="1" ht="32.25" customHeight="1" x14ac:dyDescent="0.6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28"/>
      <c r="AF14" s="105"/>
    </row>
    <row r="15" spans="2:32" ht="27" thickBot="1" x14ac:dyDescent="0.7">
      <c r="B15" s="145" t="s">
        <v>91</v>
      </c>
      <c r="C15" s="145"/>
      <c r="D15" s="145"/>
      <c r="E15" s="145"/>
      <c r="F15" s="145"/>
      <c r="G15" s="145"/>
      <c r="H15" s="145"/>
      <c r="I15" s="145"/>
      <c r="J15" s="145"/>
      <c r="K15" s="28"/>
      <c r="L15" s="106">
        <f>SUM(L13:L13)</f>
        <v>34000</v>
      </c>
      <c r="M15" s="28"/>
      <c r="N15" s="106">
        <f>SUM(N13:N13)</f>
        <v>17000000000</v>
      </c>
      <c r="O15" s="28"/>
      <c r="P15" s="106">
        <f>SUM(P13:P13)</f>
        <v>17000000000</v>
      </c>
      <c r="Q15" s="28"/>
      <c r="R15" s="106">
        <f>SUM(R13:R13)</f>
        <v>0</v>
      </c>
      <c r="S15" s="28"/>
      <c r="T15" s="106">
        <f>SUM(T13:T13)</f>
        <v>0</v>
      </c>
      <c r="U15" s="28"/>
      <c r="V15" s="106">
        <f>SUM(V13:V13)</f>
        <v>2000</v>
      </c>
      <c r="W15" s="28"/>
      <c r="X15" s="106">
        <f>SUM(X13:X13)</f>
        <v>1000000000</v>
      </c>
      <c r="Y15" s="28"/>
      <c r="Z15" s="106">
        <f>SUM(Z13:Z13)</f>
        <v>32000</v>
      </c>
      <c r="AA15" s="28"/>
      <c r="AB15" s="106">
        <f>SUM(AB13:AB13)</f>
        <v>16000000000</v>
      </c>
      <c r="AC15" s="28"/>
      <c r="AD15" s="106">
        <f>SUM(AD13:AD13)</f>
        <v>16000000000</v>
      </c>
      <c r="AE15" s="28"/>
      <c r="AF15" s="107">
        <f>SUM(AF13:AF13)</f>
        <v>5.8644315322020725E-2</v>
      </c>
    </row>
    <row r="16" spans="2:32" ht="21.75" thickTop="1" x14ac:dyDescent="0.6"/>
    <row r="21" spans="16:16" ht="33" x14ac:dyDescent="0.8">
      <c r="P21" s="67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8"/>
  <sheetViews>
    <sheetView rightToLeft="1" topLeftCell="A13" workbookViewId="0">
      <selection activeCell="Y24" sqref="Y24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7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</row>
    <row r="3" spans="2:28" ht="29.25" customHeight="1" x14ac:dyDescent="0.55000000000000004">
      <c r="B3" s="127" t="s">
        <v>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2:28" ht="29.25" customHeight="1" x14ac:dyDescent="0.55000000000000004">
      <c r="B4" s="127" t="s">
        <v>185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49" t="s">
        <v>40</v>
      </c>
      <c r="C8" s="43"/>
      <c r="D8" s="146" t="s">
        <v>41</v>
      </c>
      <c r="E8" s="146" t="s">
        <v>41</v>
      </c>
      <c r="F8" s="146" t="s">
        <v>41</v>
      </c>
      <c r="G8" s="146" t="s">
        <v>41</v>
      </c>
      <c r="H8" s="146" t="s">
        <v>41</v>
      </c>
      <c r="I8" s="146" t="s">
        <v>41</v>
      </c>
      <c r="J8" s="146" t="s">
        <v>41</v>
      </c>
      <c r="K8" s="43"/>
      <c r="L8" s="146" t="s">
        <v>177</v>
      </c>
      <c r="M8" s="43"/>
      <c r="N8" s="146" t="s">
        <v>3</v>
      </c>
      <c r="O8" s="146" t="s">
        <v>3</v>
      </c>
      <c r="P8" s="146" t="s">
        <v>3</v>
      </c>
      <c r="Q8" s="43"/>
      <c r="R8" s="146" t="s">
        <v>186</v>
      </c>
      <c r="S8" s="146" t="s">
        <v>4</v>
      </c>
      <c r="T8" s="146" t="s">
        <v>4</v>
      </c>
    </row>
    <row r="9" spans="2:28" s="4" customFormat="1" ht="63.75" customHeight="1" x14ac:dyDescent="0.55000000000000004">
      <c r="B9" s="150" t="s">
        <v>40</v>
      </c>
      <c r="C9" s="43"/>
      <c r="D9" s="147" t="s">
        <v>42</v>
      </c>
      <c r="E9" s="44"/>
      <c r="F9" s="147" t="s">
        <v>43</v>
      </c>
      <c r="G9" s="44"/>
      <c r="H9" s="147" t="s">
        <v>44</v>
      </c>
      <c r="I9" s="44"/>
      <c r="J9" s="147" t="s">
        <v>29</v>
      </c>
      <c r="K9" s="43"/>
      <c r="L9" s="147" t="s">
        <v>45</v>
      </c>
      <c r="M9" s="43"/>
      <c r="N9" s="147" t="s">
        <v>46</v>
      </c>
      <c r="O9" s="44"/>
      <c r="P9" s="147" t="s">
        <v>47</v>
      </c>
      <c r="Q9" s="43"/>
      <c r="R9" s="147" t="s">
        <v>45</v>
      </c>
      <c r="S9" s="44"/>
      <c r="T9" s="148" t="s">
        <v>39</v>
      </c>
    </row>
    <row r="10" spans="2:28" s="4" customFormat="1" ht="21.75" customHeight="1" x14ac:dyDescent="0.55000000000000004">
      <c r="B10" s="5" t="s">
        <v>126</v>
      </c>
      <c r="C10" s="5"/>
      <c r="D10" s="31" t="s">
        <v>165</v>
      </c>
      <c r="E10" s="5"/>
      <c r="F10" s="5" t="s">
        <v>123</v>
      </c>
      <c r="G10" s="5"/>
      <c r="H10" s="5" t="s">
        <v>166</v>
      </c>
      <c r="I10" s="5"/>
      <c r="J10" s="32">
        <v>18</v>
      </c>
      <c r="K10" s="5"/>
      <c r="L10" s="32">
        <v>26000000000</v>
      </c>
      <c r="M10" s="5"/>
      <c r="N10" s="32">
        <v>0</v>
      </c>
      <c r="O10" s="5"/>
      <c r="P10" s="32">
        <v>2000000000</v>
      </c>
      <c r="Q10" s="5"/>
      <c r="R10" s="32">
        <v>24000000000</v>
      </c>
      <c r="S10" s="5"/>
      <c r="T10" s="35">
        <f>R10/'سرمایه گذاری ها'!$O$17</f>
        <v>8.7966472983031091E-2</v>
      </c>
    </row>
    <row r="11" spans="2:28" s="4" customFormat="1" ht="21.75" customHeight="1" x14ac:dyDescent="0.55000000000000004">
      <c r="B11" s="5" t="s">
        <v>122</v>
      </c>
      <c r="C11" s="5"/>
      <c r="D11" s="31" t="s">
        <v>172</v>
      </c>
      <c r="E11" s="5"/>
      <c r="F11" s="5" t="s">
        <v>123</v>
      </c>
      <c r="G11" s="5"/>
      <c r="H11" s="5" t="s">
        <v>173</v>
      </c>
      <c r="I11" s="5"/>
      <c r="J11" s="32">
        <v>18</v>
      </c>
      <c r="K11" s="5"/>
      <c r="L11" s="32">
        <v>12500000000</v>
      </c>
      <c r="M11" s="5"/>
      <c r="N11" s="32">
        <v>0</v>
      </c>
      <c r="O11" s="5"/>
      <c r="P11" s="32">
        <v>0</v>
      </c>
      <c r="Q11" s="5"/>
      <c r="R11" s="32">
        <v>12500000000</v>
      </c>
      <c r="S11" s="5"/>
      <c r="T11" s="35">
        <f>R11/'سرمایه گذاری ها'!$O$17</f>
        <v>4.5815871345328697E-2</v>
      </c>
    </row>
    <row r="12" spans="2:28" s="4" customFormat="1" ht="21.75" customHeight="1" x14ac:dyDescent="0.55000000000000004">
      <c r="B12" s="5" t="s">
        <v>49</v>
      </c>
      <c r="C12" s="5"/>
      <c r="D12" s="31" t="s">
        <v>148</v>
      </c>
      <c r="E12" s="5"/>
      <c r="F12" s="5" t="s">
        <v>48</v>
      </c>
      <c r="G12" s="5"/>
      <c r="H12" s="5" t="s">
        <v>149</v>
      </c>
      <c r="I12" s="5"/>
      <c r="J12" s="32">
        <v>0</v>
      </c>
      <c r="K12" s="5"/>
      <c r="L12" s="32">
        <v>954921185</v>
      </c>
      <c r="M12" s="5"/>
      <c r="N12" s="32">
        <v>54559656109</v>
      </c>
      <c r="O12" s="5"/>
      <c r="P12" s="32">
        <v>52201377417</v>
      </c>
      <c r="Q12" s="5"/>
      <c r="R12" s="32">
        <v>3313199877</v>
      </c>
      <c r="S12" s="5"/>
      <c r="T12" s="35">
        <f>R12/'سرمایه گذاری ها'!$O$17</f>
        <v>1.2143771144479268E-2</v>
      </c>
    </row>
    <row r="13" spans="2:28" s="4" customFormat="1" ht="21.75" customHeight="1" x14ac:dyDescent="0.55000000000000004">
      <c r="B13" s="5" t="s">
        <v>150</v>
      </c>
      <c r="C13" s="5"/>
      <c r="D13" s="31" t="s">
        <v>151</v>
      </c>
      <c r="E13" s="5"/>
      <c r="F13" s="5" t="s">
        <v>51</v>
      </c>
      <c r="G13" s="5"/>
      <c r="H13" s="5" t="s">
        <v>152</v>
      </c>
      <c r="I13" s="5"/>
      <c r="J13" s="32">
        <v>0</v>
      </c>
      <c r="K13" s="5"/>
      <c r="L13" s="32">
        <v>88090555</v>
      </c>
      <c r="M13" s="5"/>
      <c r="N13" s="32">
        <v>814754</v>
      </c>
      <c r="O13" s="5"/>
      <c r="P13" s="32">
        <v>420000</v>
      </c>
      <c r="Q13" s="5"/>
      <c r="R13" s="32">
        <v>88485309</v>
      </c>
      <c r="S13" s="5"/>
      <c r="T13" s="35">
        <f>R13/'سرمایه گذاری ها'!$O$17</f>
        <v>3.2432252264765241E-4</v>
      </c>
    </row>
    <row r="14" spans="2:28" s="4" customFormat="1" ht="21.75" customHeight="1" x14ac:dyDescent="0.55000000000000004">
      <c r="B14" s="5" t="s">
        <v>154</v>
      </c>
      <c r="C14" s="5"/>
      <c r="D14" s="31" t="s">
        <v>155</v>
      </c>
      <c r="E14" s="5"/>
      <c r="F14" s="5" t="s">
        <v>123</v>
      </c>
      <c r="G14" s="5"/>
      <c r="H14" s="5" t="s">
        <v>156</v>
      </c>
      <c r="I14" s="5"/>
      <c r="J14" s="32">
        <v>0</v>
      </c>
      <c r="K14" s="5"/>
      <c r="L14" s="32">
        <v>56970356</v>
      </c>
      <c r="M14" s="5"/>
      <c r="N14" s="32">
        <v>0</v>
      </c>
      <c r="O14" s="5"/>
      <c r="P14" s="32">
        <v>0</v>
      </c>
      <c r="Q14" s="5"/>
      <c r="R14" s="32">
        <v>56970356</v>
      </c>
      <c r="S14" s="5"/>
      <c r="T14" s="35">
        <f>R14/'سرمایه گذاری ها'!$O$17</f>
        <v>2.0881172007948596E-4</v>
      </c>
    </row>
    <row r="15" spans="2:28" s="4" customFormat="1" ht="21.75" customHeight="1" x14ac:dyDescent="0.55000000000000004">
      <c r="B15" s="5" t="s">
        <v>49</v>
      </c>
      <c r="C15" s="5"/>
      <c r="D15" s="31" t="s">
        <v>145</v>
      </c>
      <c r="E15" s="5"/>
      <c r="F15" s="5" t="s">
        <v>51</v>
      </c>
      <c r="G15" s="5"/>
      <c r="H15" s="5" t="s">
        <v>146</v>
      </c>
      <c r="I15" s="5"/>
      <c r="J15" s="32">
        <v>0</v>
      </c>
      <c r="K15" s="5"/>
      <c r="L15" s="32">
        <v>20000000</v>
      </c>
      <c r="M15" s="5"/>
      <c r="N15" s="32">
        <v>0</v>
      </c>
      <c r="O15" s="5"/>
      <c r="P15" s="32">
        <v>0</v>
      </c>
      <c r="Q15" s="5"/>
      <c r="R15" s="32">
        <v>20000000</v>
      </c>
      <c r="S15" s="5"/>
      <c r="T15" s="35">
        <f>R15/'سرمایه گذاری ها'!$O$17</f>
        <v>7.3305394152525915E-5</v>
      </c>
    </row>
    <row r="16" spans="2:28" s="4" customFormat="1" ht="21.75" customHeight="1" x14ac:dyDescent="0.55000000000000004">
      <c r="B16" s="5" t="s">
        <v>122</v>
      </c>
      <c r="C16" s="5"/>
      <c r="D16" s="31" t="s">
        <v>157</v>
      </c>
      <c r="E16" s="5"/>
      <c r="F16" s="5" t="s">
        <v>48</v>
      </c>
      <c r="G16" s="5"/>
      <c r="H16" s="5" t="s">
        <v>158</v>
      </c>
      <c r="I16" s="5"/>
      <c r="J16" s="32">
        <v>0</v>
      </c>
      <c r="K16" s="5"/>
      <c r="L16" s="32">
        <v>32995133</v>
      </c>
      <c r="M16" s="5"/>
      <c r="N16" s="32">
        <v>198678776</v>
      </c>
      <c r="O16" s="5"/>
      <c r="P16" s="32">
        <v>221702000</v>
      </c>
      <c r="Q16" s="5"/>
      <c r="R16" s="32">
        <v>9971909</v>
      </c>
      <c r="S16" s="5"/>
      <c r="T16" s="35">
        <f>R16/'سرمایه گذاری ها'!$O$17</f>
        <v>3.6549735984906027E-5</v>
      </c>
    </row>
    <row r="17" spans="2:20" s="4" customFormat="1" ht="21.75" customHeight="1" x14ac:dyDescent="0.55000000000000004">
      <c r="B17" s="5" t="s">
        <v>127</v>
      </c>
      <c r="C17" s="5"/>
      <c r="D17" s="31" t="s">
        <v>171</v>
      </c>
      <c r="E17" s="5"/>
      <c r="F17" s="5" t="s">
        <v>48</v>
      </c>
      <c r="G17" s="5"/>
      <c r="H17" s="5" t="s">
        <v>170</v>
      </c>
      <c r="I17" s="5"/>
      <c r="J17" s="32">
        <v>0</v>
      </c>
      <c r="K17" s="5"/>
      <c r="L17" s="32">
        <v>118765788</v>
      </c>
      <c r="M17" s="5"/>
      <c r="N17" s="32">
        <v>1519401506</v>
      </c>
      <c r="O17" s="5"/>
      <c r="P17" s="32">
        <v>1628273000</v>
      </c>
      <c r="Q17" s="5"/>
      <c r="R17" s="32">
        <v>9894294</v>
      </c>
      <c r="S17" s="5"/>
      <c r="T17" s="35">
        <f>R17/'سرمایه گذاری ها'!$O$17</f>
        <v>3.626525607654861E-5</v>
      </c>
    </row>
    <row r="18" spans="2:20" s="4" customFormat="1" ht="21.75" customHeight="1" x14ac:dyDescent="0.55000000000000004">
      <c r="B18" s="5" t="s">
        <v>126</v>
      </c>
      <c r="C18" s="5"/>
      <c r="D18" s="31" t="s">
        <v>164</v>
      </c>
      <c r="E18" s="5"/>
      <c r="F18" s="5" t="s">
        <v>48</v>
      </c>
      <c r="G18" s="5"/>
      <c r="H18" s="5" t="s">
        <v>124</v>
      </c>
      <c r="I18" s="5"/>
      <c r="J18" s="32">
        <v>0</v>
      </c>
      <c r="K18" s="5"/>
      <c r="L18" s="32">
        <v>399466</v>
      </c>
      <c r="M18" s="5"/>
      <c r="N18" s="32">
        <v>2395619611</v>
      </c>
      <c r="O18" s="5"/>
      <c r="P18" s="32">
        <v>2390075000</v>
      </c>
      <c r="Q18" s="5"/>
      <c r="R18" s="32">
        <v>5944077</v>
      </c>
      <c r="S18" s="5"/>
      <c r="T18" s="35">
        <f>R18/'سرمایه گذاری ها'!$O$17</f>
        <v>2.1786645367898188E-5</v>
      </c>
    </row>
    <row r="19" spans="2:20" s="4" customFormat="1" ht="21.75" customHeight="1" x14ac:dyDescent="0.55000000000000004">
      <c r="B19" s="5" t="s">
        <v>161</v>
      </c>
      <c r="C19" s="5"/>
      <c r="D19" s="31" t="s">
        <v>162</v>
      </c>
      <c r="E19" s="5"/>
      <c r="F19" s="5" t="s">
        <v>48</v>
      </c>
      <c r="G19" s="5"/>
      <c r="H19" s="5" t="s">
        <v>163</v>
      </c>
      <c r="I19" s="5"/>
      <c r="J19" s="32">
        <v>0</v>
      </c>
      <c r="K19" s="5"/>
      <c r="L19" s="32">
        <v>821773</v>
      </c>
      <c r="M19" s="5"/>
      <c r="N19" s="32">
        <v>1006476</v>
      </c>
      <c r="O19" s="5"/>
      <c r="P19" s="32">
        <v>420000</v>
      </c>
      <c r="Q19" s="5"/>
      <c r="R19" s="32">
        <v>1408249</v>
      </c>
      <c r="S19" s="5"/>
      <c r="T19" s="35">
        <f>R19/'سرمایه گذاری ها'!$O$17</f>
        <v>5.1616124004950229E-6</v>
      </c>
    </row>
    <row r="20" spans="2:20" s="4" customFormat="1" ht="21.75" customHeight="1" x14ac:dyDescent="0.55000000000000004">
      <c r="B20" s="5" t="s">
        <v>125</v>
      </c>
      <c r="C20" s="5"/>
      <c r="D20" s="31" t="s">
        <v>167</v>
      </c>
      <c r="E20" s="5"/>
      <c r="F20" s="5" t="s">
        <v>48</v>
      </c>
      <c r="G20" s="5"/>
      <c r="H20" s="5" t="s">
        <v>168</v>
      </c>
      <c r="I20" s="5"/>
      <c r="J20" s="32">
        <v>0</v>
      </c>
      <c r="K20" s="5"/>
      <c r="L20" s="32">
        <v>106916</v>
      </c>
      <c r="M20" s="5"/>
      <c r="N20" s="32">
        <v>1000849</v>
      </c>
      <c r="O20" s="5"/>
      <c r="P20" s="32">
        <v>0</v>
      </c>
      <c r="Q20" s="5"/>
      <c r="R20" s="32">
        <v>1107765</v>
      </c>
      <c r="S20" s="5"/>
      <c r="T20" s="35">
        <f>R20/'سرمایه گذاری ها'!$O$17</f>
        <v>4.0602574976686429E-6</v>
      </c>
    </row>
    <row r="21" spans="2:20" s="4" customFormat="1" ht="21.75" customHeight="1" x14ac:dyDescent="0.55000000000000004">
      <c r="B21" s="5" t="s">
        <v>52</v>
      </c>
      <c r="C21" s="5"/>
      <c r="D21" s="31" t="s">
        <v>169</v>
      </c>
      <c r="E21" s="5"/>
      <c r="F21" s="5" t="s">
        <v>48</v>
      </c>
      <c r="G21" s="5"/>
      <c r="H21" s="5" t="s">
        <v>170</v>
      </c>
      <c r="I21" s="5"/>
      <c r="J21" s="32">
        <v>0</v>
      </c>
      <c r="K21" s="5"/>
      <c r="L21" s="32">
        <v>92915</v>
      </c>
      <c r="M21" s="5"/>
      <c r="N21" s="32">
        <v>1000000</v>
      </c>
      <c r="O21" s="5"/>
      <c r="P21" s="32">
        <v>0</v>
      </c>
      <c r="Q21" s="5"/>
      <c r="R21" s="32">
        <v>1092915</v>
      </c>
      <c r="S21" s="5"/>
      <c r="T21" s="35">
        <f>R21/'سرمایه گذاری ها'!$O$17</f>
        <v>4.0058282425103928E-6</v>
      </c>
    </row>
    <row r="22" spans="2:20" s="4" customFormat="1" ht="21.75" customHeight="1" x14ac:dyDescent="0.55000000000000004">
      <c r="B22" s="5" t="s">
        <v>49</v>
      </c>
      <c r="C22" s="5"/>
      <c r="D22" s="31" t="s">
        <v>147</v>
      </c>
      <c r="E22" s="5"/>
      <c r="F22" s="5" t="s">
        <v>48</v>
      </c>
      <c r="G22" s="5"/>
      <c r="H22" s="5" t="s">
        <v>146</v>
      </c>
      <c r="I22" s="5"/>
      <c r="J22" s="32">
        <v>0</v>
      </c>
      <c r="K22" s="5"/>
      <c r="L22" s="32">
        <v>1050926784</v>
      </c>
      <c r="M22" s="5"/>
      <c r="N22" s="32">
        <v>475004361</v>
      </c>
      <c r="O22" s="5"/>
      <c r="P22" s="32">
        <v>1525000000</v>
      </c>
      <c r="Q22" s="5"/>
      <c r="R22" s="32">
        <v>931145</v>
      </c>
      <c r="S22" s="5"/>
      <c r="T22" s="35">
        <f>R22/'سرمایه گذاری ها'!$O$17</f>
        <v>3.4128975619076868E-6</v>
      </c>
    </row>
    <row r="23" spans="2:20" s="4" customFormat="1" ht="21.75" customHeight="1" x14ac:dyDescent="0.55000000000000004">
      <c r="B23" s="5" t="s">
        <v>50</v>
      </c>
      <c r="C23" s="5"/>
      <c r="D23" s="31" t="s">
        <v>159</v>
      </c>
      <c r="E23" s="5"/>
      <c r="F23" s="5" t="s">
        <v>48</v>
      </c>
      <c r="G23" s="5"/>
      <c r="H23" s="5" t="s">
        <v>160</v>
      </c>
      <c r="I23" s="5"/>
      <c r="J23" s="32">
        <v>0</v>
      </c>
      <c r="K23" s="5"/>
      <c r="L23" s="32">
        <v>706600</v>
      </c>
      <c r="M23" s="5"/>
      <c r="N23" s="32">
        <v>0</v>
      </c>
      <c r="O23" s="5"/>
      <c r="P23" s="32">
        <v>0</v>
      </c>
      <c r="Q23" s="5"/>
      <c r="R23" s="32">
        <v>706600</v>
      </c>
      <c r="S23" s="5"/>
      <c r="T23" s="35">
        <f>R23/'سرمایه گذاری ها'!$O$17</f>
        <v>2.5898795754087405E-6</v>
      </c>
    </row>
    <row r="24" spans="2:20" s="4" customFormat="1" ht="21.75" customHeight="1" x14ac:dyDescent="0.55000000000000004">
      <c r="B24" s="5" t="s">
        <v>150</v>
      </c>
      <c r="C24" s="5"/>
      <c r="D24" s="31" t="s">
        <v>153</v>
      </c>
      <c r="E24" s="5"/>
      <c r="F24" s="5" t="s">
        <v>48</v>
      </c>
      <c r="G24" s="5"/>
      <c r="H24" s="5" t="s">
        <v>152</v>
      </c>
      <c r="I24" s="5"/>
      <c r="J24" s="32">
        <v>0</v>
      </c>
      <c r="K24" s="5"/>
      <c r="L24" s="32">
        <v>124443</v>
      </c>
      <c r="M24" s="5"/>
      <c r="N24" s="32">
        <v>989</v>
      </c>
      <c r="O24" s="5"/>
      <c r="P24" s="32">
        <v>0</v>
      </c>
      <c r="Q24" s="5"/>
      <c r="R24" s="32">
        <v>125432</v>
      </c>
      <c r="S24" s="5"/>
      <c r="T24" s="35">
        <f>R24/'سرمایه گذاری ها'!$O$17</f>
        <v>4.5974210996698148E-7</v>
      </c>
    </row>
    <row r="25" spans="2:20" s="4" customFormat="1" ht="21.75" customHeight="1" x14ac:dyDescent="0.55000000000000004">
      <c r="B25" s="5"/>
      <c r="C25" s="5"/>
      <c r="D25" s="31"/>
      <c r="E25" s="5"/>
      <c r="F25" s="5"/>
      <c r="G25" s="5"/>
      <c r="H25" s="5"/>
      <c r="I25" s="5"/>
      <c r="J25" s="32"/>
      <c r="K25" s="5"/>
      <c r="L25" s="32"/>
      <c r="M25" s="5"/>
      <c r="N25" s="32"/>
      <c r="O25" s="5"/>
      <c r="P25" s="32"/>
      <c r="Q25" s="5"/>
      <c r="R25" s="32"/>
      <c r="S25" s="5"/>
      <c r="T25" s="35"/>
    </row>
    <row r="26" spans="2:20" ht="21.75" customHeight="1" thickBot="1" x14ac:dyDescent="0.6">
      <c r="B26" s="77" t="s">
        <v>91</v>
      </c>
      <c r="C26" s="77"/>
      <c r="D26" s="77"/>
      <c r="E26" s="77"/>
      <c r="F26" s="77"/>
      <c r="G26" s="77"/>
      <c r="H26" s="77"/>
      <c r="I26" s="77"/>
      <c r="J26" s="77"/>
      <c r="L26" s="10">
        <f>SUM(L10:L24)</f>
        <v>40824921914</v>
      </c>
      <c r="N26" s="10">
        <f>SUM(N10:N24)</f>
        <v>59152183431</v>
      </c>
      <c r="P26" s="10">
        <f>SUM(P10:P24)</f>
        <v>59967267417</v>
      </c>
      <c r="R26" s="10">
        <f>SUM(R10:R24)</f>
        <v>40009837928</v>
      </c>
      <c r="T26" s="34">
        <f>SUM(T10:T24)</f>
        <v>0.14664684696453603</v>
      </c>
    </row>
    <row r="27" spans="2:20" ht="21.75" customHeight="1" thickTop="1" x14ac:dyDescent="0.55000000000000004"/>
    <row r="28" spans="2:20" ht="35.25" customHeight="1" x14ac:dyDescent="0.8">
      <c r="J28" s="67">
        <v>6</v>
      </c>
    </row>
  </sheetData>
  <sortState xmlns:xlrd2="http://schemas.microsoft.com/office/spreadsheetml/2017/richdata2" ref="B10:T24">
    <sortCondition descending="1" ref="R10:R24"/>
  </sortState>
  <mergeCells count="17">
    <mergeCell ref="D9"/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</mergeCells>
  <printOptions horizontalCentered="1" verticalCentered="1"/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4"/>
  <sheetViews>
    <sheetView rightToLeft="1" topLeftCell="A5" workbookViewId="0">
      <selection activeCell="L8" sqref="L8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5.140625" style="1" bestFit="1" customWidth="1"/>
    <col min="5" max="5" width="1" style="1" customWidth="1"/>
    <col min="6" max="6" width="16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27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2:28" ht="30" x14ac:dyDescent="0.6">
      <c r="B3" s="127" t="s">
        <v>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28" ht="30" x14ac:dyDescent="0.6">
      <c r="B4" s="127" t="s">
        <v>185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2:28" ht="117" customHeight="1" x14ac:dyDescent="0.6"/>
    <row r="6" spans="2:28" s="2" customFormat="1" ht="30" x14ac:dyDescent="0.55000000000000004">
      <c r="B6" s="14" t="s">
        <v>105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61" t="s">
        <v>97</v>
      </c>
      <c r="D7" s="127" t="s">
        <v>186</v>
      </c>
      <c r="E7" s="127" t="s">
        <v>4</v>
      </c>
      <c r="F7" s="127" t="s">
        <v>4</v>
      </c>
      <c r="G7" s="127" t="s">
        <v>4</v>
      </c>
      <c r="H7" s="127" t="s">
        <v>4</v>
      </c>
      <c r="I7" s="127" t="s">
        <v>4</v>
      </c>
      <c r="J7" s="127" t="s">
        <v>4</v>
      </c>
      <c r="K7" s="127" t="s">
        <v>4</v>
      </c>
      <c r="L7" s="127" t="s">
        <v>4</v>
      </c>
      <c r="M7" s="127" t="s">
        <v>4</v>
      </c>
      <c r="N7" s="127" t="s">
        <v>4</v>
      </c>
    </row>
    <row r="8" spans="2:28" ht="52.5" customHeight="1" x14ac:dyDescent="0.6">
      <c r="B8" s="161" t="s">
        <v>1</v>
      </c>
      <c r="D8" s="160" t="s">
        <v>5</v>
      </c>
      <c r="E8" s="26"/>
      <c r="F8" s="160" t="s">
        <v>31</v>
      </c>
      <c r="G8" s="26"/>
      <c r="H8" s="160" t="s">
        <v>32</v>
      </c>
      <c r="I8" s="26"/>
      <c r="J8" s="160" t="s">
        <v>33</v>
      </c>
      <c r="K8" s="26"/>
      <c r="L8" s="147" t="s">
        <v>34</v>
      </c>
      <c r="M8" s="26"/>
      <c r="N8" s="160" t="s">
        <v>35</v>
      </c>
    </row>
    <row r="9" spans="2:28" ht="30" customHeight="1" x14ac:dyDescent="0.6">
      <c r="B9" s="155" t="s">
        <v>118</v>
      </c>
      <c r="D9" s="151">
        <v>98100</v>
      </c>
      <c r="E9" s="113"/>
      <c r="F9" s="151">
        <v>960000</v>
      </c>
      <c r="G9" s="113"/>
      <c r="H9" s="157">
        <v>950000</v>
      </c>
      <c r="I9" s="98"/>
      <c r="J9" s="156">
        <v>-1.04E-2</v>
      </c>
      <c r="K9" s="98"/>
      <c r="L9" s="151">
        <v>93195000000</v>
      </c>
      <c r="M9" s="98"/>
      <c r="N9" s="153" t="s">
        <v>184</v>
      </c>
    </row>
    <row r="10" spans="2:28" ht="20.25" customHeight="1" x14ac:dyDescent="0.6">
      <c r="B10" s="155"/>
      <c r="D10" s="152"/>
      <c r="E10" s="113"/>
      <c r="F10" s="152"/>
      <c r="G10" s="113"/>
      <c r="H10" s="158"/>
      <c r="I10" s="98"/>
      <c r="J10" s="154"/>
      <c r="K10" s="98"/>
      <c r="L10" s="152"/>
      <c r="M10" s="98"/>
      <c r="N10" s="154"/>
    </row>
    <row r="11" spans="2:28" x14ac:dyDescent="0.6">
      <c r="B11" s="159" t="s">
        <v>180</v>
      </c>
      <c r="D11" s="151">
        <v>2788</v>
      </c>
      <c r="E11" s="113"/>
      <c r="F11" s="151">
        <v>985390</v>
      </c>
      <c r="G11" s="113"/>
      <c r="H11" s="151">
        <v>968500</v>
      </c>
      <c r="I11" s="98"/>
      <c r="J11" s="156">
        <v>-1.7100000000000001E-2</v>
      </c>
      <c r="K11" s="98"/>
      <c r="L11" s="151">
        <v>2700178000</v>
      </c>
      <c r="M11" s="98"/>
      <c r="N11" s="153" t="s">
        <v>184</v>
      </c>
    </row>
    <row r="12" spans="2:28" x14ac:dyDescent="0.6">
      <c r="B12" s="159"/>
      <c r="D12" s="152"/>
      <c r="E12" s="113"/>
      <c r="F12" s="152"/>
      <c r="G12" s="113"/>
      <c r="H12" s="152"/>
      <c r="I12" s="98"/>
      <c r="J12" s="154"/>
      <c r="K12" s="98"/>
      <c r="L12" s="152"/>
      <c r="M12" s="98"/>
      <c r="N12" s="154"/>
    </row>
    <row r="13" spans="2:28" ht="31.5" customHeight="1" thickBot="1" x14ac:dyDescent="0.9">
      <c r="B13" s="110" t="s">
        <v>91</v>
      </c>
      <c r="D13" s="111">
        <v>0</v>
      </c>
      <c r="E13" s="112"/>
      <c r="F13" s="111">
        <v>0</v>
      </c>
      <c r="G13" s="112"/>
      <c r="H13" s="111">
        <v>0</v>
      </c>
      <c r="I13" s="109"/>
      <c r="J13" s="108">
        <f>SUM(J9:J12)</f>
        <v>-2.75E-2</v>
      </c>
      <c r="K13" s="109"/>
      <c r="L13" s="111">
        <f>SUM(L9:L12)</f>
        <v>95895178000</v>
      </c>
      <c r="M13" s="109"/>
      <c r="N13" s="108">
        <v>0</v>
      </c>
    </row>
    <row r="14" spans="2:28" ht="21.75" thickTop="1" x14ac:dyDescent="0.6"/>
    <row r="24" spans="8:8" ht="30" x14ac:dyDescent="0.75">
      <c r="H24" s="68">
        <v>7</v>
      </c>
    </row>
  </sheetData>
  <mergeCells count="25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  <mergeCell ref="D11:D12"/>
    <mergeCell ref="L11:L12"/>
    <mergeCell ref="N11:N12"/>
    <mergeCell ref="B9:B10"/>
    <mergeCell ref="D9:D10"/>
    <mergeCell ref="L9:L10"/>
    <mergeCell ref="J9:J10"/>
    <mergeCell ref="H9:H10"/>
    <mergeCell ref="F9:F10"/>
    <mergeCell ref="B11:B12"/>
    <mergeCell ref="N9:N10"/>
    <mergeCell ref="J11:J12"/>
    <mergeCell ref="H11:H12"/>
    <mergeCell ref="F11:F12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7"/>
  <sheetViews>
    <sheetView rightToLeft="1" workbookViewId="0">
      <selection activeCell="M12" sqref="M12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7" t="s">
        <v>139</v>
      </c>
      <c r="C2" s="127"/>
      <c r="D2" s="127"/>
      <c r="E2" s="127"/>
      <c r="F2" s="127"/>
      <c r="G2" s="127"/>
      <c r="H2" s="127"/>
    </row>
    <row r="3" spans="2:28" ht="30" x14ac:dyDescent="0.55000000000000004">
      <c r="B3" s="127" t="s">
        <v>53</v>
      </c>
      <c r="C3" s="127"/>
      <c r="D3" s="127"/>
      <c r="E3" s="127"/>
      <c r="F3" s="127"/>
      <c r="G3" s="127"/>
      <c r="H3" s="127"/>
    </row>
    <row r="4" spans="2:28" ht="30" x14ac:dyDescent="0.55000000000000004">
      <c r="B4" s="127" t="s">
        <v>185</v>
      </c>
      <c r="C4" s="127"/>
      <c r="D4" s="127"/>
      <c r="E4" s="127"/>
      <c r="F4" s="127"/>
      <c r="G4" s="127"/>
      <c r="H4" s="127"/>
    </row>
    <row r="5" spans="2:28" ht="64.5" customHeight="1" x14ac:dyDescent="0.55000000000000004"/>
    <row r="6" spans="2:28" ht="30" x14ac:dyDescent="0.55000000000000004">
      <c r="B6" s="14" t="s">
        <v>130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2" t="s">
        <v>57</v>
      </c>
      <c r="C8" s="47"/>
      <c r="D8" s="162" t="s">
        <v>45</v>
      </c>
      <c r="E8" s="47"/>
      <c r="F8" s="162" t="s">
        <v>79</v>
      </c>
      <c r="G8" s="47"/>
      <c r="H8" s="162" t="s">
        <v>11</v>
      </c>
    </row>
    <row r="9" spans="2:28" s="4" customFormat="1" x14ac:dyDescent="0.55000000000000004">
      <c r="B9" s="4" t="s">
        <v>88</v>
      </c>
      <c r="D9" s="114">
        <v>11470989906</v>
      </c>
      <c r="F9" s="49">
        <f>D9/$D$12</f>
        <v>0.87430749226455728</v>
      </c>
      <c r="G9" s="6"/>
      <c r="H9" s="49">
        <v>3.9899999999999998E-2</v>
      </c>
    </row>
    <row r="10" spans="2:28" s="4" customFormat="1" x14ac:dyDescent="0.55000000000000004">
      <c r="B10" s="4" t="s">
        <v>90</v>
      </c>
      <c r="D10" s="114">
        <v>886026487</v>
      </c>
      <c r="F10" s="49">
        <f t="shared" ref="F10:F11" si="0">D10/$D$12</f>
        <v>6.7532061511426572E-2</v>
      </c>
      <c r="G10" s="6"/>
      <c r="H10" s="49">
        <v>3.0999999999999999E-3</v>
      </c>
    </row>
    <row r="11" spans="2:28" s="4" customFormat="1" x14ac:dyDescent="0.55000000000000004">
      <c r="B11" s="4" t="s">
        <v>89</v>
      </c>
      <c r="D11" s="114">
        <v>763070084</v>
      </c>
      <c r="F11" s="49">
        <f t="shared" si="0"/>
        <v>5.816044622401615E-2</v>
      </c>
      <c r="G11" s="6"/>
      <c r="H11" s="49">
        <v>2.7000000000000001E-3</v>
      </c>
    </row>
    <row r="12" spans="2:28" ht="24.75" thickBot="1" x14ac:dyDescent="0.65">
      <c r="B12" s="33" t="s">
        <v>91</v>
      </c>
      <c r="D12" s="115">
        <f>SUM(D9:D11)</f>
        <v>13120086477</v>
      </c>
      <c r="E12" s="27"/>
      <c r="F12" s="83">
        <f>SUM(F9:F11)</f>
        <v>1</v>
      </c>
      <c r="G12" s="76"/>
      <c r="H12" s="84">
        <f>SUM(H9:H11)</f>
        <v>4.5699999999999998E-2</v>
      </c>
    </row>
    <row r="13" spans="2:28" ht="21.75" thickTop="1" x14ac:dyDescent="0.55000000000000004">
      <c r="D13" s="3"/>
    </row>
    <row r="17" spans="4:4" ht="27" customHeight="1" x14ac:dyDescent="0.75">
      <c r="D17" s="6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2022-03-27T10:48:58Z</cp:lastPrinted>
  <dcterms:created xsi:type="dcterms:W3CDTF">2021-12-28T12:49:50Z</dcterms:created>
  <dcterms:modified xsi:type="dcterms:W3CDTF">2022-04-26T08:53:20Z</dcterms:modified>
</cp:coreProperties>
</file>