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f.mansouri\Desktop\"/>
    </mc:Choice>
  </mc:AlternateContent>
  <xr:revisionPtr revIDLastSave="0" documentId="13_ncr:1_{ADCCCFBD-F8DC-4DE8-85B0-143A827F773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صفحه اول" sheetId="17" r:id="rId1"/>
    <sheet name="سرمایه گذاری ها" sheetId="16" r:id="rId2"/>
    <sheet name="سهام" sheetId="1" r:id="rId3"/>
    <sheet name="تبعی" sheetId="2" r:id="rId4"/>
    <sheet name="اوراق مشارکت" sheetId="3" r:id="rId5"/>
    <sheet name="گواهی سپرده" sheetId="5" r:id="rId6"/>
    <sheet name="سپرده" sheetId="6" r:id="rId7"/>
    <sheet name="تعدیل قیمت" sheetId="4" r:id="rId8"/>
    <sheet name="جمع درآمدها" sheetId="15" r:id="rId9"/>
    <sheet name="سود اوراق بهادار و سپرده بانکی" sheetId="7" r:id="rId10"/>
    <sheet name="سرمایه‌گذاری در سهام" sheetId="11" r:id="rId11"/>
    <sheet name="درآمد سود سهام" sheetId="8" r:id="rId12"/>
    <sheet name="درآمد ناشی از تغییر قیمت اوراق" sheetId="9" r:id="rId13"/>
    <sheet name="درآمد ناشی از فروش" sheetId="10" r:id="rId14"/>
    <sheet name="سرمایه‌گذاری در اوراق بهادار" sheetId="12" r:id="rId15"/>
    <sheet name="درآمد سپرده بانکی" sheetId="13" r:id="rId16"/>
    <sheet name="سایر درآمدها" sheetId="14" r:id="rId17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3" i="15" l="1"/>
  <c r="AL29" i="3"/>
  <c r="AL27" i="3"/>
  <c r="F13" i="14"/>
  <c r="J29" i="13"/>
  <c r="F29" i="13"/>
  <c r="D38" i="12"/>
  <c r="F38" i="12"/>
  <c r="H38" i="12"/>
  <c r="J38" i="12"/>
  <c r="D10" i="15" s="1"/>
  <c r="L38" i="12"/>
  <c r="N38" i="12"/>
  <c r="P38" i="12"/>
  <c r="R38" i="12"/>
  <c r="D75" i="10"/>
  <c r="F75" i="10"/>
  <c r="H75" i="10"/>
  <c r="J75" i="10"/>
  <c r="L75" i="10"/>
  <c r="N75" i="10"/>
  <c r="P75" i="10"/>
  <c r="R75" i="10"/>
  <c r="V60" i="11"/>
  <c r="L26" i="6"/>
  <c r="E13" i="16" s="1"/>
  <c r="G13" i="16" s="1"/>
  <c r="N26" i="6"/>
  <c r="I13" i="16" s="1"/>
  <c r="P26" i="6"/>
  <c r="K13" i="16" s="1"/>
  <c r="R26" i="6"/>
  <c r="M13" i="16" s="1"/>
  <c r="O13" i="16" s="1"/>
  <c r="AB18" i="5"/>
  <c r="M15" i="16" s="1"/>
  <c r="Z18" i="5"/>
  <c r="X18" i="5"/>
  <c r="V18" i="5"/>
  <c r="L18" i="5"/>
  <c r="N18" i="5"/>
  <c r="E15" i="16" s="1"/>
  <c r="P18" i="5"/>
  <c r="R18" i="5"/>
  <c r="T18" i="5"/>
  <c r="AD18" i="5"/>
  <c r="O15" i="16" s="1"/>
  <c r="E31" i="1"/>
  <c r="F31" i="1"/>
  <c r="G31" i="1"/>
  <c r="E14" i="16" s="1"/>
  <c r="H31" i="1"/>
  <c r="I31" i="1"/>
  <c r="G14" i="16" s="1"/>
  <c r="J31" i="1"/>
  <c r="K31" i="1"/>
  <c r="L31" i="1"/>
  <c r="M31" i="1"/>
  <c r="N31" i="1"/>
  <c r="O31" i="1"/>
  <c r="P31" i="1"/>
  <c r="Q31" i="1"/>
  <c r="K14" i="16" s="1"/>
  <c r="R31" i="1"/>
  <c r="S31" i="1"/>
  <c r="T31" i="1"/>
  <c r="V31" i="1"/>
  <c r="W31" i="1"/>
  <c r="X31" i="1"/>
  <c r="Y31" i="1"/>
  <c r="O14" i="16" s="1"/>
  <c r="Z31" i="1"/>
  <c r="H60" i="11"/>
  <c r="J60" i="11"/>
  <c r="D11" i="15" s="1"/>
  <c r="F60" i="11"/>
  <c r="T60" i="11"/>
  <c r="J28" i="7"/>
  <c r="K15" i="16"/>
  <c r="I15" i="16"/>
  <c r="AJ29" i="3"/>
  <c r="O12" i="16" s="1"/>
  <c r="AH29" i="3"/>
  <c r="M12" i="16" s="1"/>
  <c r="AD29" i="3"/>
  <c r="AB29" i="3"/>
  <c r="K12" i="16" s="1"/>
  <c r="Z29" i="3"/>
  <c r="X29" i="3"/>
  <c r="I12" i="16" s="1"/>
  <c r="V29" i="3"/>
  <c r="T29" i="3"/>
  <c r="G12" i="16" s="1"/>
  <c r="R29" i="3"/>
  <c r="E12" i="16" s="1"/>
  <c r="P29" i="3"/>
  <c r="D13" i="14"/>
  <c r="D12" i="15" s="1"/>
  <c r="R45" i="9"/>
  <c r="P45" i="9"/>
  <c r="N45" i="9"/>
  <c r="L45" i="9"/>
  <c r="J45" i="9"/>
  <c r="H45" i="9"/>
  <c r="F45" i="9"/>
  <c r="D45" i="9"/>
  <c r="T26" i="8"/>
  <c r="R26" i="8"/>
  <c r="P26" i="8"/>
  <c r="N26" i="8"/>
  <c r="L26" i="8"/>
  <c r="J26" i="8"/>
  <c r="D9" i="15"/>
  <c r="R60" i="11"/>
  <c r="P60" i="11"/>
  <c r="N60" i="11"/>
  <c r="L60" i="11"/>
  <c r="D60" i="11"/>
  <c r="L28" i="7"/>
  <c r="R28" i="7"/>
  <c r="T28" i="7"/>
  <c r="P28" i="7"/>
  <c r="N28" i="7"/>
  <c r="G15" i="16"/>
  <c r="P18" i="16"/>
  <c r="N18" i="16"/>
  <c r="L18" i="16"/>
  <c r="J18" i="16"/>
  <c r="H18" i="16"/>
  <c r="F18" i="16"/>
  <c r="D18" i="16"/>
  <c r="I14" i="16"/>
  <c r="M14" i="16"/>
  <c r="D13" i="15" l="1"/>
  <c r="F11" i="15" s="1"/>
  <c r="E18" i="16"/>
  <c r="G18" i="16"/>
  <c r="K18" i="16"/>
  <c r="O18" i="16"/>
  <c r="M18" i="16"/>
  <c r="I18" i="16"/>
  <c r="T16" i="6" l="1"/>
  <c r="T14" i="6"/>
  <c r="T17" i="6"/>
  <c r="T12" i="6"/>
  <c r="T24" i="6"/>
  <c r="T18" i="6"/>
  <c r="T22" i="6"/>
  <c r="T10" i="6"/>
  <c r="T11" i="6"/>
  <c r="T21" i="6"/>
  <c r="T25" i="6"/>
  <c r="T15" i="6"/>
  <c r="T23" i="6"/>
  <c r="T13" i="6"/>
  <c r="AF15" i="5"/>
  <c r="AF13" i="5"/>
  <c r="AF14" i="5"/>
  <c r="AF16" i="5"/>
  <c r="AL17" i="3"/>
  <c r="AL21" i="3"/>
  <c r="AL25" i="3"/>
  <c r="AL24" i="3"/>
  <c r="AL14" i="3"/>
  <c r="AL18" i="3"/>
  <c r="AL22" i="3"/>
  <c r="AL26" i="3"/>
  <c r="AL16" i="3"/>
  <c r="AL15" i="3"/>
  <c r="AL19" i="3"/>
  <c r="AL23" i="3"/>
  <c r="AL20" i="3"/>
  <c r="AL13" i="3"/>
  <c r="AA19" i="1"/>
  <c r="AA16" i="1"/>
  <c r="AA14" i="1"/>
  <c r="AA18" i="1"/>
  <c r="AA27" i="1"/>
  <c r="AA22" i="1"/>
  <c r="AA17" i="1"/>
  <c r="AA26" i="1"/>
  <c r="AA28" i="1"/>
  <c r="AA30" i="1"/>
  <c r="AA29" i="1"/>
  <c r="AA11" i="1"/>
  <c r="AA24" i="1"/>
  <c r="AA25" i="1"/>
  <c r="AA21" i="1"/>
  <c r="AA15" i="1"/>
  <c r="AA13" i="1"/>
  <c r="AA23" i="1"/>
  <c r="AA12" i="1"/>
  <c r="AA20" i="1"/>
  <c r="H9" i="15"/>
  <c r="H10" i="15"/>
  <c r="H11" i="15"/>
  <c r="H12" i="15"/>
  <c r="Q18" i="16"/>
  <c r="F10" i="15"/>
  <c r="F9" i="15"/>
  <c r="F12" i="15"/>
  <c r="Q15" i="16"/>
  <c r="Q16" i="16"/>
  <c r="Q17" i="16"/>
  <c r="Q14" i="16"/>
  <c r="Q13" i="16"/>
  <c r="Q12" i="16"/>
  <c r="AF18" i="5" l="1"/>
  <c r="T26" i="6"/>
  <c r="AA31" i="1"/>
  <c r="F13" i="15"/>
</calcChain>
</file>

<file path=xl/sharedStrings.xml><?xml version="1.0" encoding="utf-8"?>
<sst xmlns="http://schemas.openxmlformats.org/spreadsheetml/2006/main" count="1086" uniqueCount="305">
  <si>
    <t>صورت وضعیت پورتفوی</t>
  </si>
  <si>
    <t>برای ماه منتهی به 1400/09/30</t>
  </si>
  <si>
    <t>نام شرکت</t>
  </si>
  <si>
    <t>1400/08/30</t>
  </si>
  <si>
    <t>تغییرات طی دوره</t>
  </si>
  <si>
    <t>1400/09/30</t>
  </si>
  <si>
    <t>تعداد</t>
  </si>
  <si>
    <t>بهای تمام شده</t>
  </si>
  <si>
    <t>خالص ارزش فروش</t>
  </si>
  <si>
    <t>خرید طی دوره</t>
  </si>
  <si>
    <t>فروش طی دوره</t>
  </si>
  <si>
    <t>قیمت بازار</t>
  </si>
  <si>
    <t>درصد به کل دارایی‌های صندوق</t>
  </si>
  <si>
    <t>مبلغ فروش</t>
  </si>
  <si>
    <t>پالایش نفت بندرعباس</t>
  </si>
  <si>
    <t>پلی پروپیلن جم - جم پیلن</t>
  </si>
  <si>
    <t>پمپ‌ سازی‌ ایران‌</t>
  </si>
  <si>
    <t>توسعه سامانه ی نرم افزاری نگین</t>
  </si>
  <si>
    <t>توسعه‌معادن‌وفلزات‌</t>
  </si>
  <si>
    <t>س. نفت و گاز و پتروشیمی تأمین</t>
  </si>
  <si>
    <t>سهامی ذوب آهن  اصفهان</t>
  </si>
  <si>
    <t>سیمان فارس نو</t>
  </si>
  <si>
    <t>سیمان‌ صوفیان‌</t>
  </si>
  <si>
    <t>سیمان‌شاهرود</t>
  </si>
  <si>
    <t>صنایع شیمیایی کیمیاگران امروز</t>
  </si>
  <si>
    <t>صنعت غذایی کورش</t>
  </si>
  <si>
    <t>فولاد مبارکه اصفهان</t>
  </si>
  <si>
    <t>معادن‌ بافق‌</t>
  </si>
  <si>
    <t>نفت‌ پارس‌</t>
  </si>
  <si>
    <t>حفاری شمال</t>
  </si>
  <si>
    <t>تعداد اوراق تبعی</t>
  </si>
  <si>
    <t>قیمت اعمال</t>
  </si>
  <si>
    <t>تاریخ اعمال</t>
  </si>
  <si>
    <t>نرخ موثر</t>
  </si>
  <si>
    <t>اطلاعات اوراق بهادار با درآمد ثابت</t>
  </si>
  <si>
    <t>نام اوراق</t>
  </si>
  <si>
    <t>دارای مجوز از سازمان</t>
  </si>
  <si>
    <t>بورسی یا فرابورسی</t>
  </si>
  <si>
    <t>تاریخ انتشار</t>
  </si>
  <si>
    <t>تاریخ سر رسید</t>
  </si>
  <si>
    <t>نرخ سود</t>
  </si>
  <si>
    <t>قیمت بازار هر ورقه</t>
  </si>
  <si>
    <t>قیمت پایانی</t>
  </si>
  <si>
    <t>قیمت پس از تعدیل</t>
  </si>
  <si>
    <t>درصد تعدیل</t>
  </si>
  <si>
    <t>ارزش ناشی از تعدیل قیمت</t>
  </si>
  <si>
    <t>دلایل</t>
  </si>
  <si>
    <t>اطلاعات اوراق گواهی سپرده</t>
  </si>
  <si>
    <t>سرمایه‌گذاری در اوراق گواهی سپرده بانکی</t>
  </si>
  <si>
    <t>نرخ فروش</t>
  </si>
  <si>
    <t>درصد به کل دارایی‌ها</t>
  </si>
  <si>
    <t>سپرده</t>
  </si>
  <si>
    <t>مشخصات حساب بانکی</t>
  </si>
  <si>
    <t>شماره حساب</t>
  </si>
  <si>
    <t>نوع حساب</t>
  </si>
  <si>
    <t>تاریخ افتتاح</t>
  </si>
  <si>
    <t>مبلغ</t>
  </si>
  <si>
    <t>افزایش</t>
  </si>
  <si>
    <t>کاهش</t>
  </si>
  <si>
    <t>سپرده کوتاه مدت</t>
  </si>
  <si>
    <t>بانک پارسیان ملاصدرا</t>
  </si>
  <si>
    <t>بانک آینده بخارست</t>
  </si>
  <si>
    <t>حساب جاری</t>
  </si>
  <si>
    <t>بانک قرض الحسنه رسالت بانکداری اجتماعی</t>
  </si>
  <si>
    <t>صورت وضعیت درآمدها</t>
  </si>
  <si>
    <t>مشخصات</t>
  </si>
  <si>
    <t>طی ماه</t>
  </si>
  <si>
    <t>از ابتدای سال مالی تا پایان ماه</t>
  </si>
  <si>
    <t>توضیحات</t>
  </si>
  <si>
    <t>روز دریافت سود</t>
  </si>
  <si>
    <t>درآمد سود</t>
  </si>
  <si>
    <t>هزینه تنزیل</t>
  </si>
  <si>
    <t>خالص درآمد</t>
  </si>
  <si>
    <t/>
  </si>
  <si>
    <t>اطلاعات مجمع</t>
  </si>
  <si>
    <t>تاریخ مجمع</t>
  </si>
  <si>
    <t>تعداد سهام متعلقه در زمان مجمع</t>
  </si>
  <si>
    <t>سود متعلق به هر سهم</t>
  </si>
  <si>
    <t>جمع درآمد سود سهام</t>
  </si>
  <si>
    <t>خالص درآمد سود سهام</t>
  </si>
  <si>
    <t>فولاد امیرکبیرکاشان</t>
  </si>
  <si>
    <t>1400/03/04</t>
  </si>
  <si>
    <t>گروه‌صنعتی‌سپاهان‌</t>
  </si>
  <si>
    <t>1400/04/26</t>
  </si>
  <si>
    <t>سیمان‌ داراب‌</t>
  </si>
  <si>
    <t>1400/04/14</t>
  </si>
  <si>
    <t>تولیدمواداولیه‌داروپخش‌</t>
  </si>
  <si>
    <t>1400/03/26</t>
  </si>
  <si>
    <t>باما</t>
  </si>
  <si>
    <t>1400/04/10</t>
  </si>
  <si>
    <t>1400/07/27</t>
  </si>
  <si>
    <t>1400/05/11</t>
  </si>
  <si>
    <t>فولاد  خوزستان</t>
  </si>
  <si>
    <t>1400/04/09</t>
  </si>
  <si>
    <t>پتروشیمی‌ خارک‌</t>
  </si>
  <si>
    <t>بانک ملت</t>
  </si>
  <si>
    <t>1400/04/29</t>
  </si>
  <si>
    <t>1400/04/27</t>
  </si>
  <si>
    <t>1400/02/20</t>
  </si>
  <si>
    <t>فرآوری معدنی اپال کانی پارس</t>
  </si>
  <si>
    <t>1400/02/22</t>
  </si>
  <si>
    <t>پتروشیمی غدیر</t>
  </si>
  <si>
    <t>1400/03/18</t>
  </si>
  <si>
    <t>بهای فروش</t>
  </si>
  <si>
    <t>ارزش دفتری</t>
  </si>
  <si>
    <t>سود و زیان ناشی از تغییر قیمت</t>
  </si>
  <si>
    <t>سود و زیان ناشی از فروش</t>
  </si>
  <si>
    <t>مس‌ شهیدباهنر</t>
  </si>
  <si>
    <t>ملی‌ صنایع‌ مس‌ ایران‌</t>
  </si>
  <si>
    <t>پارس فولاد سبزوار</t>
  </si>
  <si>
    <t>گروه مپنا (سهامی عام)</t>
  </si>
  <si>
    <t>پالایش نفت اصفهان</t>
  </si>
  <si>
    <t>پالایش نفت تهران</t>
  </si>
  <si>
    <t>تولید ژلاتین کپسول ایران</t>
  </si>
  <si>
    <t>سپید ماکیان</t>
  </si>
  <si>
    <t>صنایع پتروشیمی خلیج فارس</t>
  </si>
  <si>
    <t>تولیدات پتروشیمی قائد بصیر</t>
  </si>
  <si>
    <t>پتروشیمی پردیس</t>
  </si>
  <si>
    <t>سیمان خوزستان</t>
  </si>
  <si>
    <t>کشتیرانی جمهوری اسلامی ایران</t>
  </si>
  <si>
    <t>ح . توسعه‌معادن‌وفلزات‌</t>
  </si>
  <si>
    <t>زامیاد</t>
  </si>
  <si>
    <t>گسترش‌سرمایه‌گذاری‌ایران‌خودرو</t>
  </si>
  <si>
    <t>بانک صادرات ایران</t>
  </si>
  <si>
    <t>درآمد سود سهام</t>
  </si>
  <si>
    <t>درآمد تغییر ارزش</t>
  </si>
  <si>
    <t>درآمد فروش</t>
  </si>
  <si>
    <t>درصد از کل درآمدها</t>
  </si>
  <si>
    <t>درآمد سود اوراق</t>
  </si>
  <si>
    <t>جمع</t>
  </si>
  <si>
    <t>نام سپرده بانکی</t>
  </si>
  <si>
    <t>نام سپرده</t>
  </si>
  <si>
    <t>سود سپرده بانکی و گواهی سپرده</t>
  </si>
  <si>
    <t>درصد سود به میانگین سپرده</t>
  </si>
  <si>
    <t>سایر درآمدها</t>
  </si>
  <si>
    <t>تعدیل کارمزد کارگزار</t>
  </si>
  <si>
    <t>سرمایه‌گذاری در سهام</t>
  </si>
  <si>
    <t>سرمایه‌گذاری در اوراق بهادار</t>
  </si>
  <si>
    <t>درآمد سپرده بانکی</t>
  </si>
  <si>
    <t>جمع کل</t>
  </si>
  <si>
    <t>1. سرمایه گذاری ها</t>
  </si>
  <si>
    <t>1.1. سرمایه گذاری در سهام و حق تقدم سهام</t>
  </si>
  <si>
    <t>سهام و حق تقدم</t>
  </si>
  <si>
    <t>اوراق تبعی</t>
  </si>
  <si>
    <t>اوراق بدهی</t>
  </si>
  <si>
    <t>سپرده های مدت دار</t>
  </si>
  <si>
    <t>سپرده های جاری/ کوتاه مدت</t>
  </si>
  <si>
    <t>نام دارایی</t>
  </si>
  <si>
    <t>تاریخ سررسید</t>
  </si>
  <si>
    <t>گواهی سپرده</t>
  </si>
  <si>
    <t>طبقه دارایی</t>
  </si>
  <si>
    <t>افزایش طی دوره</t>
  </si>
  <si>
    <t>کاهش طی دوره</t>
  </si>
  <si>
    <t>1.2. سرمایه گذاری در اوراق تبعی</t>
  </si>
  <si>
    <t>1.5. سرمایه گذاری در سپرده های بانکی</t>
  </si>
  <si>
    <t>2. اوراق بهاداری که ارزش آنها در تاریخ گزارش تعدیل شده اند</t>
  </si>
  <si>
    <t>بله</t>
  </si>
  <si>
    <t>اسنادخزانه-م10بودجه99-020807</t>
  </si>
  <si>
    <t>1399/11/21</t>
  </si>
  <si>
    <t>1402/08/07</t>
  </si>
  <si>
    <t>اسنادخزانه-م1بودجه00-030821</t>
  </si>
  <si>
    <t>1403/08/21</t>
  </si>
  <si>
    <t>اسنادخزانه-م3بودجه00-030418</t>
  </si>
  <si>
    <t>1403/04/18</t>
  </si>
  <si>
    <t>اسنادخزانه-م4بودجه00-030522</t>
  </si>
  <si>
    <t>1400/03/11</t>
  </si>
  <si>
    <t>1403/05/22</t>
  </si>
  <si>
    <t>اسنادخزانه-م6بودجه00-030723</t>
  </si>
  <si>
    <t>1403/07/23</t>
  </si>
  <si>
    <t>اسنادخزانه-م7بودجه00-030912</t>
  </si>
  <si>
    <t>1403/09/12</t>
  </si>
  <si>
    <t>اسنادخزانه-م8بودجه99-020606</t>
  </si>
  <si>
    <t>1399/09/25</t>
  </si>
  <si>
    <t>1402/06/06</t>
  </si>
  <si>
    <t>اسنادخزانه-م9بودجه99-020316</t>
  </si>
  <si>
    <t>1399/10/15</t>
  </si>
  <si>
    <t>1402/03/16</t>
  </si>
  <si>
    <t>مرابحه عام دولت2-ش.خ سایر0212</t>
  </si>
  <si>
    <t>1398/12/25</t>
  </si>
  <si>
    <t>1402/12/25</t>
  </si>
  <si>
    <t>خیر</t>
  </si>
  <si>
    <t>بانک آینده سمنان</t>
  </si>
  <si>
    <t>سپرده بلند مدت</t>
  </si>
  <si>
    <t>1399/02/15</t>
  </si>
  <si>
    <t>موسسه مالی و اعتباری نور ملاصدرا</t>
  </si>
  <si>
    <t>بانک ایران زمین انقلاب</t>
  </si>
  <si>
    <t>بانک دی ناصرخسرو</t>
  </si>
  <si>
    <t>مشارکت دولتی1-شرایط خاص001026</t>
  </si>
  <si>
    <t>1400/10/26</t>
  </si>
  <si>
    <t>سایپا</t>
  </si>
  <si>
    <t>پتروشیمی نوری</t>
  </si>
  <si>
    <t>سرمایه گذاری سیمان تامین</t>
  </si>
  <si>
    <t>گ.مدیریت ارزش سرمایه ص ب کشوری</t>
  </si>
  <si>
    <t>اسنادخزانه-م23بودجه97-000824</t>
  </si>
  <si>
    <t>اسنادخزانه-م6بودجه99-020321</t>
  </si>
  <si>
    <t>اسنادخزانه-م21بودجه97-000728</t>
  </si>
  <si>
    <t>اسنادخزانه-م8بودجه98-000817</t>
  </si>
  <si>
    <t>اسنادخزانه-م7بودجه98-000719</t>
  </si>
  <si>
    <t>1.3. سرمایه گذاری در اوراق بهادار با درآمد ثابت یا علل الحساب</t>
  </si>
  <si>
    <t>1.4. سرمایه گذاری در  گواهی سپرده بانکی</t>
  </si>
  <si>
    <t>3. درآمد حاصل از سرمایه گذاری ها</t>
  </si>
  <si>
    <t>3.1. سود اوراق بدهی و سپرده های بانکی</t>
  </si>
  <si>
    <t>3.2. درآمد حاصل سرمایه گذاری در سهام و حق تقدم</t>
  </si>
  <si>
    <t>3.2.1. درآمد حاصل از سود سهام</t>
  </si>
  <si>
    <t>3.3. درآمد حاصل از تغییر قیمت اوراق بهادار</t>
  </si>
  <si>
    <t>3.4. درآمد حاصل از فروش اوراق بهادار</t>
  </si>
  <si>
    <t>3.5. درآمد حاصل از سرمایه گذاری در اوراق بهادار با درآمد ثابت</t>
  </si>
  <si>
    <t>3.6. درآمد حاصل از سپرده های بانکی</t>
  </si>
  <si>
    <t>3.7.  سایر درآمدها</t>
  </si>
  <si>
    <t>صندوق سرمایه‌گذاری مشترک گنجینه الماس پایدار</t>
  </si>
  <si>
    <t>0.00%</t>
  </si>
  <si>
    <t>اسنادخزانه-م11بودجه99-020906</t>
  </si>
  <si>
    <t>1400/01/11</t>
  </si>
  <si>
    <t>1402/09/06</t>
  </si>
  <si>
    <t>اسنادخزانه-م14بودجه99-021025</t>
  </si>
  <si>
    <t>1400/01/08</t>
  </si>
  <si>
    <t>1402/10/25</t>
  </si>
  <si>
    <t>اسنادخزانه-م20بودجه98-020806</t>
  </si>
  <si>
    <t>1399/02/20</t>
  </si>
  <si>
    <t>1402/08/06</t>
  </si>
  <si>
    <t>اسنادخزانه-م7بودجه99-020704</t>
  </si>
  <si>
    <t>1402/07/04</t>
  </si>
  <si>
    <t>اسنادخزانه-م8بودجه00-030919</t>
  </si>
  <si>
    <t>1400/06/16</t>
  </si>
  <si>
    <t>1403/09/19</t>
  </si>
  <si>
    <t>اسنادخزانه-م9بودجه98-000923</t>
  </si>
  <si>
    <t>1398/07/23</t>
  </si>
  <si>
    <t>1400/09/23</t>
  </si>
  <si>
    <t>گواهی سپرده بلند مدت به تاریخ 1402/08/20</t>
  </si>
  <si>
    <t>1402/08/20</t>
  </si>
  <si>
    <t>گواهی سپرده بلندمدت بانک دی به تاریخ 1402.06.15</t>
  </si>
  <si>
    <t>1402/06/15</t>
  </si>
  <si>
    <t>گواهی سپرده بلند مدت به تاریخ 1402/06/10</t>
  </si>
  <si>
    <t>1402/06/10</t>
  </si>
  <si>
    <t xml:space="preserve">گواهی سپرده بلند مدت به تاریخ 1402/04/26	</t>
  </si>
  <si>
    <t>1402/04/26</t>
  </si>
  <si>
    <t>20100036908606</t>
  </si>
  <si>
    <t>1395/06/27</t>
  </si>
  <si>
    <t>47000235398602</t>
  </si>
  <si>
    <t>0401037759000</t>
  </si>
  <si>
    <t>1396/09/01</t>
  </si>
  <si>
    <t>47000682641602</t>
  </si>
  <si>
    <t>1397/04/27</t>
  </si>
  <si>
    <t>بانک آینده شهید بهشتی</t>
  </si>
  <si>
    <t>0100306754006</t>
  </si>
  <si>
    <t>1397/11/14</t>
  </si>
  <si>
    <t>0203287125000</t>
  </si>
  <si>
    <t>بانک آینده بهشتی- کاوسی فر</t>
  </si>
  <si>
    <t>0801132999004</t>
  </si>
  <si>
    <t>1398/01/17</t>
  </si>
  <si>
    <t>0203367028007</t>
  </si>
  <si>
    <t>1398/03/19</t>
  </si>
  <si>
    <t>0301966828009</t>
  </si>
  <si>
    <t>1398/04/26</t>
  </si>
  <si>
    <t xml:space="preserve">بانک توسعه تعاون ساوه </t>
  </si>
  <si>
    <t>3501-311-4782812-1</t>
  </si>
  <si>
    <t>1398/09/18</t>
  </si>
  <si>
    <t>114-840-1396320-1</t>
  </si>
  <si>
    <t>114-985-1396320-1</t>
  </si>
  <si>
    <t>1399/02/30</t>
  </si>
  <si>
    <t>0201283315002</t>
  </si>
  <si>
    <t>1399/08/18</t>
  </si>
  <si>
    <t>10-8575179-1</t>
  </si>
  <si>
    <t>1400/04/21</t>
  </si>
  <si>
    <t>0205494378008</t>
  </si>
  <si>
    <t>0402666195009</t>
  </si>
  <si>
    <t>1400/09/08</t>
  </si>
  <si>
    <t>مشارکت رایان سایپا-3ماهه16%</t>
  </si>
  <si>
    <t>1401/06/05</t>
  </si>
  <si>
    <t>بانک سرمایه جنت آباد شمالی</t>
  </si>
  <si>
    <t>بانک رفاه مرکزی پردیس</t>
  </si>
  <si>
    <t>117.90%</t>
  </si>
  <si>
    <t>14.46%</t>
  </si>
  <si>
    <t>سرمایه‌گذاری‌غدیر(هلدینگ‌</t>
  </si>
  <si>
    <t>-12.27%</t>
  </si>
  <si>
    <t>-6.25%</t>
  </si>
  <si>
    <t>پالایش نفت تبریز</t>
  </si>
  <si>
    <t>39.99%</t>
  </si>
  <si>
    <t>-74.70%</t>
  </si>
  <si>
    <t>-24.13%</t>
  </si>
  <si>
    <t>-79.44%</t>
  </si>
  <si>
    <t>-54.49%</t>
  </si>
  <si>
    <t>-52.56%</t>
  </si>
  <si>
    <t>2.01%</t>
  </si>
  <si>
    <t>-26.42%</t>
  </si>
  <si>
    <t>7.14%</t>
  </si>
  <si>
    <t>76.70%</t>
  </si>
  <si>
    <t>-46.88%</t>
  </si>
  <si>
    <t>-59.39%</t>
  </si>
  <si>
    <t>-117.67%</t>
  </si>
  <si>
    <t>0.86%</t>
  </si>
  <si>
    <t>-108.54%</t>
  </si>
  <si>
    <t>-1.74%</t>
  </si>
  <si>
    <t>1400/07/14</t>
  </si>
  <si>
    <t>1400/07/25</t>
  </si>
  <si>
    <t>اسنادخزانه-م13بودجه97-000518</t>
  </si>
  <si>
    <t>اسنادخزانه-م22بودجه97-000428</t>
  </si>
  <si>
    <t>اسنادخزانه-م5بودجه98-000422</t>
  </si>
  <si>
    <t>اسنادخزانه-م2بودجه99-011019</t>
  </si>
  <si>
    <t>اسنادخزانه-م20بودجه97-000324</t>
  </si>
  <si>
    <t>اسنادخزانه-م21بودجه98-020906</t>
  </si>
  <si>
    <t>105384513241181</t>
  </si>
  <si>
    <t>226996165</t>
  </si>
  <si>
    <t>0401313567005</t>
  </si>
  <si>
    <t>تنزیل سود بانک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</si>
</sst>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0.0%"/>
    <numFmt numFmtId="165" formatCode="_(* #,##0_);_(* \(#,##0\);_(* &quot;-&quot;??_);_(@_)"/>
  </numFmts>
  <fonts count="19" x14ac:knownFonts="1">
    <font>
      <sz val="11"/>
      <name val="Calibri"/>
    </font>
    <font>
      <sz val="11"/>
      <name val="Calibri"/>
    </font>
    <font>
      <sz val="12"/>
      <name val="B Zar"/>
      <charset val="178"/>
    </font>
    <font>
      <b/>
      <sz val="18"/>
      <color rgb="FF000000"/>
      <name val="B Zar"/>
      <charset val="178"/>
    </font>
    <font>
      <b/>
      <sz val="12"/>
      <name val="B Zar"/>
      <charset val="178"/>
    </font>
    <font>
      <sz val="12"/>
      <name val="B Nazanin"/>
      <charset val="178"/>
    </font>
    <font>
      <b/>
      <sz val="18"/>
      <color rgb="FF000000"/>
      <name val="B Nazanin"/>
      <charset val="178"/>
    </font>
    <font>
      <b/>
      <sz val="24"/>
      <color rgb="FF000000"/>
      <name val="B Zar"/>
      <charset val="178"/>
    </font>
    <font>
      <b/>
      <sz val="16"/>
      <color rgb="FF000000"/>
      <name val="B Zar"/>
      <charset val="178"/>
    </font>
    <font>
      <b/>
      <sz val="14"/>
      <name val="B Zar"/>
      <charset val="178"/>
    </font>
    <font>
      <b/>
      <sz val="16"/>
      <name val="B Zar"/>
      <charset val="178"/>
    </font>
    <font>
      <b/>
      <sz val="14"/>
      <color rgb="FF000000"/>
      <name val="B Zar"/>
      <charset val="178"/>
    </font>
    <font>
      <b/>
      <sz val="12"/>
      <color rgb="FF000000"/>
      <name val="B Zar"/>
      <charset val="178"/>
    </font>
    <font>
      <sz val="15"/>
      <name val="B Zar"/>
      <charset val="178"/>
    </font>
    <font>
      <b/>
      <sz val="15"/>
      <color rgb="FF000000"/>
      <name val="B Zar"/>
      <charset val="178"/>
    </font>
    <font>
      <b/>
      <sz val="18"/>
      <name val="B Zar"/>
      <charset val="178"/>
    </font>
    <font>
      <sz val="20"/>
      <name val="B Zar"/>
      <charset val="178"/>
    </font>
    <font>
      <b/>
      <sz val="20"/>
      <name val="B Zar"/>
      <charset val="178"/>
    </font>
    <font>
      <b/>
      <sz val="36"/>
      <color rgb="FF000000"/>
      <name val="B Zar"/>
      <charset val="178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2">
    <xf numFmtId="0" fontId="0" fillId="0" borderId="0" xfId="0"/>
    <xf numFmtId="0" fontId="2" fillId="0" borderId="0" xfId="0" applyFont="1"/>
    <xf numFmtId="0" fontId="4" fillId="0" borderId="0" xfId="0" applyFont="1"/>
    <xf numFmtId="3" fontId="4" fillId="0" borderId="0" xfId="0" applyNumberFormat="1" applyFont="1"/>
    <xf numFmtId="0" fontId="4" fillId="0" borderId="0" xfId="0" applyFont="1" applyAlignment="1">
      <alignment wrapText="1"/>
    </xf>
    <xf numFmtId="0" fontId="4" fillId="0" borderId="0" xfId="0" applyFont="1" applyAlignment="1">
      <alignment vertical="center" wrapText="1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right"/>
    </xf>
    <xf numFmtId="10" fontId="4" fillId="0" borderId="0" xfId="0" applyNumberFormat="1" applyFont="1" applyAlignment="1">
      <alignment horizontal="right"/>
    </xf>
    <xf numFmtId="3" fontId="4" fillId="0" borderId="3" xfId="0" applyNumberFormat="1" applyFont="1" applyBorder="1"/>
    <xf numFmtId="3" fontId="4" fillId="0" borderId="4" xfId="0" applyNumberFormat="1" applyFont="1" applyBorder="1"/>
    <xf numFmtId="0" fontId="4" fillId="0" borderId="1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right" vertical="center" indent="1" readingOrder="2"/>
    </xf>
    <xf numFmtId="0" fontId="5" fillId="0" borderId="0" xfId="0" applyFont="1"/>
    <xf numFmtId="0" fontId="2" fillId="0" borderId="0" xfId="0" applyFont="1" applyAlignment="1">
      <alignment wrapText="1"/>
    </xf>
    <xf numFmtId="0" fontId="3" fillId="0" borderId="0" xfId="0" applyFont="1" applyAlignment="1">
      <alignment vertical="center"/>
    </xf>
    <xf numFmtId="0" fontId="6" fillId="0" borderId="2" xfId="0" applyFont="1" applyBorder="1" applyAlignment="1">
      <alignment horizontal="center" vertical="center"/>
    </xf>
    <xf numFmtId="0" fontId="5" fillId="0" borderId="2" xfId="0" applyFont="1" applyBorder="1"/>
    <xf numFmtId="0" fontId="6" fillId="0" borderId="0" xfId="0" applyFont="1" applyBorder="1" applyAlignment="1">
      <alignment vertical="center"/>
    </xf>
    <xf numFmtId="0" fontId="6" fillId="0" borderId="2" xfId="0" applyFont="1" applyBorder="1" applyAlignment="1">
      <alignment vertical="center"/>
    </xf>
    <xf numFmtId="0" fontId="2" fillId="0" borderId="4" xfId="0" applyFont="1" applyBorder="1"/>
    <xf numFmtId="0" fontId="6" fillId="0" borderId="4" xfId="0" applyFont="1" applyBorder="1" applyAlignment="1">
      <alignment horizontal="center" vertical="center"/>
    </xf>
    <xf numFmtId="0" fontId="2" fillId="0" borderId="3" xfId="0" applyFont="1" applyBorder="1" applyAlignment="1">
      <alignment wrapText="1"/>
    </xf>
    <xf numFmtId="0" fontId="2" fillId="0" borderId="0" xfId="0" applyFont="1" applyBorder="1" applyAlignment="1">
      <alignment wrapText="1"/>
    </xf>
    <xf numFmtId="0" fontId="2" fillId="0" borderId="1" xfId="0" applyFont="1" applyBorder="1" applyAlignment="1">
      <alignment wrapText="1"/>
    </xf>
    <xf numFmtId="0" fontId="2" fillId="0" borderId="2" xfId="0" applyFont="1" applyBorder="1"/>
    <xf numFmtId="0" fontId="9" fillId="0" borderId="0" xfId="0" applyFont="1"/>
    <xf numFmtId="0" fontId="10" fillId="0" borderId="0" xfId="0" applyFont="1"/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wrapText="1"/>
    </xf>
    <xf numFmtId="0" fontId="4" fillId="0" borderId="0" xfId="0" applyFont="1" applyAlignment="1">
      <alignment horizontal="right" vertical="center" wrapText="1"/>
    </xf>
    <xf numFmtId="3" fontId="4" fillId="0" borderId="0" xfId="0" applyNumberFormat="1" applyFont="1" applyAlignment="1">
      <alignment vertical="center" wrapText="1"/>
    </xf>
    <xf numFmtId="0" fontId="4" fillId="0" borderId="4" xfId="0" applyFont="1" applyBorder="1"/>
    <xf numFmtId="164" fontId="4" fillId="0" borderId="4" xfId="2" applyNumberFormat="1" applyFont="1" applyBorder="1"/>
    <xf numFmtId="10" fontId="4" fillId="0" borderId="4" xfId="2" applyNumberFormat="1" applyFont="1" applyBorder="1"/>
    <xf numFmtId="10" fontId="4" fillId="0" borderId="0" xfId="0" applyNumberFormat="1" applyFont="1" applyAlignment="1">
      <alignment vertical="center" wrapText="1"/>
    </xf>
    <xf numFmtId="0" fontId="4" fillId="0" borderId="0" xfId="0" applyFont="1" applyAlignment="1">
      <alignment horizontal="center" vertical="center" readingOrder="2"/>
    </xf>
    <xf numFmtId="0" fontId="4" fillId="0" borderId="0" xfId="0" applyFont="1" applyAlignment="1">
      <alignment horizontal="center" vertical="center" wrapText="1" readingOrder="2"/>
    </xf>
    <xf numFmtId="3" fontId="4" fillId="0" borderId="0" xfId="0" applyNumberFormat="1" applyFont="1" applyAlignment="1">
      <alignment horizontal="center" vertical="center" wrapText="1" readingOrder="2"/>
    </xf>
    <xf numFmtId="0" fontId="10" fillId="0" borderId="0" xfId="0" applyFont="1" applyAlignment="1">
      <alignment horizontal="center" vertical="center" wrapText="1" readingOrder="2"/>
    </xf>
    <xf numFmtId="3" fontId="4" fillId="0" borderId="0" xfId="0" applyNumberFormat="1" applyFont="1" applyAlignment="1">
      <alignment horizontal="left" vertical="center" wrapText="1" readingOrder="1"/>
    </xf>
    <xf numFmtId="0" fontId="4" fillId="0" borderId="0" xfId="0" applyFont="1" applyAlignment="1">
      <alignment horizontal="left" vertical="center" wrapText="1" readingOrder="1"/>
    </xf>
    <xf numFmtId="0" fontId="10" fillId="0" borderId="2" xfId="0" applyFont="1" applyBorder="1" applyAlignment="1">
      <alignment horizontal="center" vertical="center" wrapText="1" readingOrder="2"/>
    </xf>
    <xf numFmtId="0" fontId="4" fillId="0" borderId="0" xfId="0" applyFont="1" applyBorder="1" applyAlignment="1">
      <alignment wrapText="1"/>
    </xf>
    <xf numFmtId="0" fontId="4" fillId="0" borderId="2" xfId="0" applyFont="1" applyBorder="1" applyAlignment="1">
      <alignment wrapText="1"/>
    </xf>
    <xf numFmtId="3" fontId="4" fillId="0" borderId="4" xfId="0" applyNumberFormat="1" applyFont="1" applyBorder="1" applyAlignment="1">
      <alignment horizontal="center" vertical="center" wrapText="1" readingOrder="2"/>
    </xf>
    <xf numFmtId="0" fontId="10" fillId="0" borderId="0" xfId="0" applyFont="1" applyAlignment="1">
      <alignment wrapText="1"/>
    </xf>
    <xf numFmtId="0" fontId="9" fillId="0" borderId="0" xfId="0" applyFont="1" applyAlignment="1">
      <alignment wrapText="1"/>
    </xf>
    <xf numFmtId="0" fontId="4" fillId="0" borderId="3" xfId="0" applyFont="1" applyBorder="1"/>
    <xf numFmtId="10" fontId="4" fillId="0" borderId="0" xfId="0" applyNumberFormat="1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wrapText="1"/>
    </xf>
    <xf numFmtId="0" fontId="4" fillId="0" borderId="4" xfId="0" applyFont="1" applyBorder="1" applyAlignment="1">
      <alignment horizontal="center" wrapText="1"/>
    </xf>
    <xf numFmtId="0" fontId="4" fillId="0" borderId="4" xfId="0" applyFont="1" applyBorder="1" applyAlignment="1">
      <alignment wrapText="1"/>
    </xf>
    <xf numFmtId="3" fontId="4" fillId="0" borderId="4" xfId="0" applyNumberFormat="1" applyFont="1" applyBorder="1" applyAlignment="1">
      <alignment wrapText="1"/>
    </xf>
    <xf numFmtId="10" fontId="4" fillId="0" borderId="0" xfId="0" applyNumberFormat="1" applyFont="1" applyAlignment="1">
      <alignment wrapText="1"/>
    </xf>
    <xf numFmtId="9" fontId="4" fillId="0" borderId="4" xfId="2" applyFont="1" applyBorder="1" applyAlignment="1">
      <alignment wrapText="1"/>
    </xf>
    <xf numFmtId="0" fontId="13" fillId="0" borderId="0" xfId="0" applyFont="1" applyAlignment="1">
      <alignment wrapText="1"/>
    </xf>
    <xf numFmtId="0" fontId="13" fillId="0" borderId="3" xfId="0" applyFont="1" applyBorder="1" applyAlignment="1">
      <alignment wrapText="1"/>
    </xf>
    <xf numFmtId="3" fontId="4" fillId="0" borderId="3" xfId="0" applyNumberFormat="1" applyFont="1" applyBorder="1" applyAlignment="1">
      <alignment wrapText="1"/>
    </xf>
    <xf numFmtId="0" fontId="10" fillId="0" borderId="3" xfId="0" applyFont="1" applyBorder="1" applyAlignment="1">
      <alignment wrapText="1"/>
    </xf>
    <xf numFmtId="3" fontId="4" fillId="0" borderId="0" xfId="0" applyNumberFormat="1" applyFont="1" applyBorder="1" applyAlignment="1">
      <alignment wrapText="1"/>
    </xf>
    <xf numFmtId="0" fontId="4" fillId="0" borderId="0" xfId="0" applyFont="1" applyBorder="1"/>
    <xf numFmtId="3" fontId="4" fillId="0" borderId="0" xfId="0" applyNumberFormat="1" applyFont="1" applyBorder="1"/>
    <xf numFmtId="0" fontId="3" fillId="0" borderId="0" xfId="0" applyFont="1" applyAlignment="1">
      <alignment horizontal="left" vertical="center" readingOrder="2"/>
    </xf>
    <xf numFmtId="0" fontId="15" fillId="0" borderId="0" xfId="0" applyFont="1"/>
    <xf numFmtId="0" fontId="16" fillId="0" borderId="0" xfId="0" applyFont="1"/>
    <xf numFmtId="0" fontId="7" fillId="0" borderId="0" xfId="0" applyFont="1" applyAlignment="1">
      <alignment horizontal="center" vertical="center"/>
    </xf>
    <xf numFmtId="0" fontId="17" fillId="0" borderId="0" xfId="0" applyFont="1"/>
    <xf numFmtId="0" fontId="15" fillId="0" borderId="0" xfId="0" applyFont="1" applyAlignment="1">
      <alignment horizontal="left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wrapText="1"/>
    </xf>
    <xf numFmtId="0" fontId="9" fillId="0" borderId="3" xfId="0" applyFont="1" applyBorder="1" applyAlignment="1">
      <alignment wrapText="1"/>
    </xf>
    <xf numFmtId="0" fontId="15" fillId="0" borderId="0" xfId="0" applyFont="1" applyAlignment="1">
      <alignment horizontal="center" vertical="center" readingOrder="2"/>
    </xf>
    <xf numFmtId="0" fontId="11" fillId="0" borderId="0" xfId="0" applyFont="1" applyAlignment="1">
      <alignment horizontal="right" vertical="center" indent="1" readingOrder="2"/>
    </xf>
    <xf numFmtId="0" fontId="11" fillId="0" borderId="0" xfId="0" applyFont="1" applyAlignment="1">
      <alignment horizontal="center" vertical="center"/>
    </xf>
    <xf numFmtId="10" fontId="4" fillId="0" borderId="0" xfId="0" applyNumberFormat="1" applyFont="1" applyAlignment="1">
      <alignment horizontal="center"/>
    </xf>
    <xf numFmtId="165" fontId="9" fillId="0" borderId="0" xfId="1" applyNumberFormat="1" applyFont="1"/>
    <xf numFmtId="165" fontId="9" fillId="0" borderId="4" xfId="0" applyNumberFormat="1" applyFont="1" applyBorder="1"/>
    <xf numFmtId="10" fontId="9" fillId="0" borderId="0" xfId="2" applyNumberFormat="1" applyFont="1"/>
    <xf numFmtId="0" fontId="10" fillId="0" borderId="4" xfId="0" applyFont="1" applyBorder="1" applyAlignment="1">
      <alignment vertical="center"/>
    </xf>
    <xf numFmtId="10" fontId="4" fillId="0" borderId="3" xfId="0" applyNumberFormat="1" applyFont="1" applyBorder="1" applyAlignment="1">
      <alignment wrapText="1"/>
    </xf>
    <xf numFmtId="0" fontId="4" fillId="0" borderId="0" xfId="0" applyFont="1" applyBorder="1" applyAlignment="1">
      <alignment horizontal="right" wrapText="1"/>
    </xf>
    <xf numFmtId="0" fontId="4" fillId="0" borderId="0" xfId="0" applyFont="1" applyAlignment="1">
      <alignment horizontal="right" wrapText="1"/>
    </xf>
    <xf numFmtId="0" fontId="4" fillId="0" borderId="3" xfId="0" applyFont="1" applyBorder="1" applyAlignment="1">
      <alignment horizontal="right" wrapText="1"/>
    </xf>
    <xf numFmtId="3" fontId="4" fillId="0" borderId="4" xfId="0" applyNumberFormat="1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164" fontId="9" fillId="0" borderId="4" xfId="2" applyNumberFormat="1" applyFont="1" applyBorder="1"/>
    <xf numFmtId="3" fontId="9" fillId="0" borderId="4" xfId="0" applyNumberFormat="1" applyFont="1" applyBorder="1"/>
    <xf numFmtId="9" fontId="9" fillId="0" borderId="4" xfId="2" applyFont="1" applyBorder="1" applyAlignment="1">
      <alignment horizontal="center"/>
    </xf>
    <xf numFmtId="10" fontId="9" fillId="0" borderId="4" xfId="2" applyNumberFormat="1" applyFont="1" applyBorder="1" applyAlignment="1">
      <alignment horizontal="center"/>
    </xf>
    <xf numFmtId="10" fontId="4" fillId="0" borderId="0" xfId="0" applyNumberFormat="1" applyFont="1" applyBorder="1" applyAlignment="1">
      <alignment wrapText="1"/>
    </xf>
    <xf numFmtId="164" fontId="4" fillId="0" borderId="4" xfId="2" applyNumberFormat="1" applyFont="1" applyBorder="1" applyAlignment="1">
      <alignment horizont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wrapText="1"/>
    </xf>
    <xf numFmtId="0" fontId="3" fillId="0" borderId="0" xfId="0" applyFont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8" fillId="0" borderId="4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10" fillId="0" borderId="4" xfId="0" applyFont="1" applyBorder="1" applyAlignment="1">
      <alignment horizontal="center"/>
    </xf>
    <xf numFmtId="0" fontId="3" fillId="0" borderId="0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wrapText="1"/>
    </xf>
    <xf numFmtId="0" fontId="3" fillId="0" borderId="1" xfId="0" applyFont="1" applyBorder="1" applyAlignment="1">
      <alignment horizontal="center" wrapText="1"/>
    </xf>
    <xf numFmtId="0" fontId="3" fillId="0" borderId="2" xfId="0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11" fillId="0" borderId="1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 readingOrder="2"/>
    </xf>
    <xf numFmtId="0" fontId="3" fillId="0" borderId="0" xfId="0" applyFont="1" applyAlignment="1">
      <alignment horizontal="center" vertical="center" wrapText="1" readingOrder="2"/>
    </xf>
    <xf numFmtId="0" fontId="3" fillId="0" borderId="0" xfId="0" applyFont="1" applyAlignment="1">
      <alignment horizontal="center" vertical="center" readingOrder="2"/>
    </xf>
    <xf numFmtId="0" fontId="4" fillId="0" borderId="4" xfId="0" applyFont="1" applyBorder="1" applyAlignment="1">
      <alignment horizontal="center" vertical="center" wrapText="1" readingOrder="2"/>
    </xf>
    <xf numFmtId="0" fontId="18" fillId="0" borderId="0" xfId="0" applyFont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4" fillId="0" borderId="4" xfId="0" applyFont="1" applyBorder="1" applyAlignment="1">
      <alignment horizontal="center"/>
    </xf>
    <xf numFmtId="0" fontId="11" fillId="0" borderId="0" xfId="0" applyFont="1" applyAlignment="1">
      <alignment horizontal="center" wrapText="1"/>
    </xf>
    <xf numFmtId="0" fontId="14" fillId="0" borderId="3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vertical="center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111125</xdr:colOff>
      <xdr:row>0</xdr:row>
      <xdr:rowOff>31750</xdr:rowOff>
    </xdr:from>
    <xdr:to>
      <xdr:col>12</xdr:col>
      <xdr:colOff>568325</xdr:colOff>
      <xdr:row>52</xdr:row>
      <xdr:rowOff>184150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00406B2-50C1-4D51-B961-E39ED924C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5840675" y="31750"/>
          <a:ext cx="7696200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77AC16-07F7-469A-9178-6B090C25A09C}">
  <dimension ref="A1"/>
  <sheetViews>
    <sheetView rightToLeft="1" tabSelected="1" view="pageBreakPreview" zoomScale="60" zoomScaleNormal="100" workbookViewId="0"/>
  </sheetViews>
  <sheetFormatPr defaultRowHeight="15" x14ac:dyDescent="0.25"/>
  <sheetData/>
  <pageMargins left="0.7" right="0.7" top="0.75" bottom="0.75" header="0.3" footer="0.3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B2:AB31"/>
  <sheetViews>
    <sheetView rightToLeft="1" workbookViewId="0">
      <selection activeCell="T31" sqref="B2:T31"/>
    </sheetView>
  </sheetViews>
  <sheetFormatPr defaultRowHeight="21.75" customHeight="1" x14ac:dyDescent="0.25"/>
  <cols>
    <col min="1" max="1" width="2.7109375" style="38" customWidth="1"/>
    <col min="2" max="2" width="53.85546875" style="38" customWidth="1"/>
    <col min="3" max="3" width="1" style="38" customWidth="1"/>
    <col min="4" max="4" width="14.85546875" style="38" bestFit="1" customWidth="1"/>
    <col min="5" max="5" width="1" style="38" customWidth="1"/>
    <col min="6" max="6" width="11.7109375" style="38" customWidth="1"/>
    <col min="7" max="7" width="1" style="38" customWidth="1"/>
    <col min="8" max="8" width="6" style="38" bestFit="1" customWidth="1"/>
    <col min="9" max="9" width="1" style="38" customWidth="1"/>
    <col min="10" max="10" width="15.42578125" style="38" bestFit="1" customWidth="1"/>
    <col min="11" max="11" width="1" style="38" customWidth="1"/>
    <col min="12" max="12" width="11.28515625" style="38" bestFit="1" customWidth="1"/>
    <col min="13" max="13" width="1" style="38" customWidth="1"/>
    <col min="14" max="14" width="15.42578125" style="38" bestFit="1" customWidth="1"/>
    <col min="15" max="15" width="1" style="38" customWidth="1"/>
    <col min="16" max="16" width="16.5703125" style="38" bestFit="1" customWidth="1"/>
    <col min="17" max="17" width="1" style="38" customWidth="1"/>
    <col min="18" max="18" width="11.28515625" style="38" customWidth="1"/>
    <col min="19" max="19" width="1" style="38" customWidth="1"/>
    <col min="20" max="20" width="16.5703125" style="38" bestFit="1" customWidth="1"/>
    <col min="21" max="21" width="1" style="38" customWidth="1"/>
    <col min="22" max="22" width="9.140625" style="38" customWidth="1"/>
    <col min="23" max="16384" width="9.140625" style="38"/>
  </cols>
  <sheetData>
    <row r="2" spans="2:28" ht="27" customHeight="1" x14ac:dyDescent="0.25">
      <c r="B2" s="120" t="s">
        <v>209</v>
      </c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</row>
    <row r="3" spans="2:28" ht="27" customHeight="1" x14ac:dyDescent="0.25">
      <c r="B3" s="120" t="s">
        <v>64</v>
      </c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  <c r="P3" s="120"/>
      <c r="Q3" s="120"/>
      <c r="R3" s="120"/>
      <c r="S3" s="120"/>
      <c r="T3" s="120"/>
    </row>
    <row r="4" spans="2:28" ht="27" customHeight="1" x14ac:dyDescent="0.25">
      <c r="B4" s="120" t="s">
        <v>1</v>
      </c>
      <c r="C4" s="120"/>
      <c r="D4" s="120"/>
      <c r="E4" s="120"/>
      <c r="F4" s="120"/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</row>
    <row r="5" spans="2:28" s="39" customFormat="1" ht="21.75" customHeight="1" x14ac:dyDescent="0.25"/>
    <row r="6" spans="2:28" s="2" customFormat="1" ht="21.75" customHeight="1" x14ac:dyDescent="0.55000000000000004">
      <c r="B6" s="14" t="s">
        <v>201</v>
      </c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</row>
    <row r="7" spans="2:28" s="2" customFormat="1" ht="21.75" customHeight="1" x14ac:dyDescent="0.55000000000000004">
      <c r="B7" s="14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</row>
    <row r="8" spans="2:28" s="39" customFormat="1" ht="21.75" customHeight="1" x14ac:dyDescent="0.25">
      <c r="B8" s="119" t="s">
        <v>65</v>
      </c>
      <c r="C8" s="119" t="s">
        <v>65</v>
      </c>
      <c r="D8" s="119" t="s">
        <v>65</v>
      </c>
      <c r="E8" s="119" t="s">
        <v>65</v>
      </c>
      <c r="F8" s="119" t="s">
        <v>65</v>
      </c>
      <c r="G8" s="119" t="s">
        <v>65</v>
      </c>
      <c r="H8" s="119" t="s">
        <v>65</v>
      </c>
      <c r="J8" s="119" t="s">
        <v>66</v>
      </c>
      <c r="K8" s="119" t="s">
        <v>66</v>
      </c>
      <c r="L8" s="119" t="s">
        <v>66</v>
      </c>
      <c r="M8" s="119" t="s">
        <v>66</v>
      </c>
      <c r="N8" s="119" t="s">
        <v>66</v>
      </c>
      <c r="P8" s="119" t="s">
        <v>67</v>
      </c>
      <c r="Q8" s="119" t="s">
        <v>67</v>
      </c>
      <c r="R8" s="119" t="s">
        <v>67</v>
      </c>
      <c r="S8" s="119" t="s">
        <v>67</v>
      </c>
      <c r="T8" s="119" t="s">
        <v>67</v>
      </c>
    </row>
    <row r="9" spans="2:28" s="41" customFormat="1" ht="58.5" customHeight="1" x14ac:dyDescent="0.25">
      <c r="B9" s="118" t="s">
        <v>68</v>
      </c>
      <c r="C9" s="44"/>
      <c r="D9" s="118" t="s">
        <v>69</v>
      </c>
      <c r="E9" s="44"/>
      <c r="F9" s="118" t="s">
        <v>39</v>
      </c>
      <c r="G9" s="44"/>
      <c r="H9" s="118" t="s">
        <v>40</v>
      </c>
      <c r="J9" s="118" t="s">
        <v>70</v>
      </c>
      <c r="K9" s="44"/>
      <c r="L9" s="118" t="s">
        <v>71</v>
      </c>
      <c r="M9" s="44"/>
      <c r="N9" s="118" t="s">
        <v>72</v>
      </c>
      <c r="P9" s="118" t="s">
        <v>70</v>
      </c>
      <c r="Q9" s="44"/>
      <c r="R9" s="118" t="s">
        <v>71</v>
      </c>
      <c r="S9" s="44"/>
      <c r="T9" s="118" t="s">
        <v>72</v>
      </c>
    </row>
    <row r="10" spans="2:28" s="39" customFormat="1" ht="21.75" customHeight="1" x14ac:dyDescent="0.25">
      <c r="B10" s="39" t="s">
        <v>177</v>
      </c>
      <c r="D10" s="40" t="s">
        <v>73</v>
      </c>
      <c r="F10" s="39" t="s">
        <v>179</v>
      </c>
      <c r="H10" s="40">
        <v>18</v>
      </c>
      <c r="J10" s="42">
        <v>2455140986</v>
      </c>
      <c r="K10" s="43"/>
      <c r="L10" s="42" t="s">
        <v>73</v>
      </c>
      <c r="M10" s="43"/>
      <c r="N10" s="42">
        <v>2455140986</v>
      </c>
      <c r="O10" s="43"/>
      <c r="P10" s="42">
        <v>22503204848</v>
      </c>
      <c r="Q10" s="43"/>
      <c r="R10" s="42" t="s">
        <v>73</v>
      </c>
      <c r="S10" s="43"/>
      <c r="T10" s="42">
        <v>22503204848</v>
      </c>
    </row>
    <row r="11" spans="2:28" s="39" customFormat="1" ht="21.75" customHeight="1" x14ac:dyDescent="0.25">
      <c r="B11" s="39" t="s">
        <v>185</v>
      </c>
      <c r="D11" s="40">
        <v>23</v>
      </c>
      <c r="F11" s="39" t="s">
        <v>73</v>
      </c>
      <c r="H11" s="40">
        <v>18</v>
      </c>
      <c r="J11" s="42">
        <v>2113945200</v>
      </c>
      <c r="K11" s="43"/>
      <c r="L11" s="42">
        <v>2860508</v>
      </c>
      <c r="M11" s="43"/>
      <c r="N11" s="42">
        <v>2111084692</v>
      </c>
      <c r="O11" s="43"/>
      <c r="P11" s="42">
        <v>19008308556</v>
      </c>
      <c r="Q11" s="43"/>
      <c r="R11" s="42">
        <v>9407386</v>
      </c>
      <c r="S11" s="43"/>
      <c r="T11" s="42">
        <v>18998901170</v>
      </c>
    </row>
    <row r="12" spans="2:28" s="39" customFormat="1" ht="21.75" customHeight="1" x14ac:dyDescent="0.25">
      <c r="B12" s="39" t="s">
        <v>184</v>
      </c>
      <c r="D12" s="40">
        <v>18</v>
      </c>
      <c r="F12" s="39" t="s">
        <v>73</v>
      </c>
      <c r="H12" s="40">
        <v>18</v>
      </c>
      <c r="J12" s="42">
        <v>6794520</v>
      </c>
      <c r="K12" s="43"/>
      <c r="L12" s="42">
        <v>66359</v>
      </c>
      <c r="M12" s="43"/>
      <c r="N12" s="42">
        <v>6728161</v>
      </c>
      <c r="O12" s="43"/>
      <c r="P12" s="42">
        <v>6257151606</v>
      </c>
      <c r="Q12" s="43"/>
      <c r="R12" s="42">
        <v>2092478</v>
      </c>
      <c r="S12" s="43"/>
      <c r="T12" s="42">
        <v>6255059128</v>
      </c>
    </row>
    <row r="13" spans="2:28" s="39" customFormat="1" ht="21.75" customHeight="1" x14ac:dyDescent="0.25">
      <c r="B13" s="39" t="s">
        <v>61</v>
      </c>
      <c r="D13" s="40">
        <v>3</v>
      </c>
      <c r="F13" s="39" t="s">
        <v>73</v>
      </c>
      <c r="H13" s="40">
        <v>18</v>
      </c>
      <c r="J13" s="42">
        <v>0</v>
      </c>
      <c r="K13" s="43"/>
      <c r="L13" s="42">
        <v>0</v>
      </c>
      <c r="M13" s="43"/>
      <c r="N13" s="42">
        <v>0</v>
      </c>
      <c r="O13" s="43"/>
      <c r="P13" s="42">
        <v>3671083184</v>
      </c>
      <c r="Q13" s="43"/>
      <c r="R13" s="42">
        <v>0</v>
      </c>
      <c r="S13" s="43"/>
      <c r="T13" s="42">
        <v>3671083184</v>
      </c>
    </row>
    <row r="14" spans="2:28" s="39" customFormat="1" ht="21.75" customHeight="1" x14ac:dyDescent="0.25">
      <c r="B14" s="39" t="s">
        <v>187</v>
      </c>
      <c r="D14" s="40" t="s">
        <v>73</v>
      </c>
      <c r="F14" s="39" t="s">
        <v>188</v>
      </c>
      <c r="H14" s="40">
        <v>17</v>
      </c>
      <c r="J14" s="42">
        <v>0</v>
      </c>
      <c r="K14" s="43"/>
      <c r="L14" s="42" t="s">
        <v>73</v>
      </c>
      <c r="M14" s="43"/>
      <c r="N14" s="42">
        <v>0</v>
      </c>
      <c r="O14" s="43"/>
      <c r="P14" s="42">
        <v>1663220427</v>
      </c>
      <c r="Q14" s="43"/>
      <c r="R14" s="42" t="s">
        <v>73</v>
      </c>
      <c r="S14" s="43"/>
      <c r="T14" s="42">
        <v>1663220427</v>
      </c>
    </row>
    <row r="15" spans="2:28" s="39" customFormat="1" ht="21.75" customHeight="1" x14ac:dyDescent="0.25">
      <c r="B15" s="39" t="s">
        <v>181</v>
      </c>
      <c r="D15" s="40">
        <v>8</v>
      </c>
      <c r="F15" s="39" t="s">
        <v>73</v>
      </c>
      <c r="H15" s="40">
        <v>18</v>
      </c>
      <c r="J15" s="42">
        <v>195287664</v>
      </c>
      <c r="K15" s="43"/>
      <c r="L15" s="42">
        <v>767422</v>
      </c>
      <c r="M15" s="43"/>
      <c r="N15" s="42">
        <v>194520242</v>
      </c>
      <c r="O15" s="43"/>
      <c r="P15" s="42">
        <v>195287664</v>
      </c>
      <c r="Q15" s="43"/>
      <c r="R15" s="42">
        <v>767422</v>
      </c>
      <c r="S15" s="43"/>
      <c r="T15" s="42">
        <v>194520242</v>
      </c>
    </row>
    <row r="16" spans="2:28" s="39" customFormat="1" ht="21.75" customHeight="1" x14ac:dyDescent="0.25">
      <c r="B16" s="39" t="s">
        <v>267</v>
      </c>
      <c r="D16" s="40" t="s">
        <v>73</v>
      </c>
      <c r="F16" s="39" t="s">
        <v>268</v>
      </c>
      <c r="H16" s="40">
        <v>16</v>
      </c>
      <c r="J16" s="42">
        <v>0</v>
      </c>
      <c r="K16" s="43"/>
      <c r="L16" s="42" t="s">
        <v>73</v>
      </c>
      <c r="M16" s="43"/>
      <c r="N16" s="42">
        <v>0</v>
      </c>
      <c r="O16" s="43"/>
      <c r="P16" s="42">
        <v>160891661</v>
      </c>
      <c r="Q16" s="43"/>
      <c r="R16" s="42" t="s">
        <v>73</v>
      </c>
      <c r="S16" s="43"/>
      <c r="T16" s="42">
        <v>160891661</v>
      </c>
    </row>
    <row r="17" spans="2:20" s="39" customFormat="1" ht="21.75" customHeight="1" x14ac:dyDescent="0.25">
      <c r="B17" s="39" t="s">
        <v>60</v>
      </c>
      <c r="D17" s="40">
        <v>27</v>
      </c>
      <c r="F17" s="39" t="s">
        <v>73</v>
      </c>
      <c r="H17" s="40">
        <v>0</v>
      </c>
      <c r="J17" s="42">
        <v>1131144</v>
      </c>
      <c r="K17" s="43"/>
      <c r="L17" s="42">
        <v>0</v>
      </c>
      <c r="M17" s="43"/>
      <c r="N17" s="42">
        <v>1131144</v>
      </c>
      <c r="O17" s="43"/>
      <c r="P17" s="42">
        <v>35171002</v>
      </c>
      <c r="Q17" s="43"/>
      <c r="R17" s="42">
        <v>0</v>
      </c>
      <c r="S17" s="43"/>
      <c r="T17" s="42">
        <v>35171002</v>
      </c>
    </row>
    <row r="18" spans="2:20" s="39" customFormat="1" ht="21.75" customHeight="1" x14ac:dyDescent="0.25">
      <c r="B18" s="39" t="s">
        <v>61</v>
      </c>
      <c r="D18" s="40">
        <v>18</v>
      </c>
      <c r="F18" s="39" t="s">
        <v>73</v>
      </c>
      <c r="H18" s="40">
        <v>0</v>
      </c>
      <c r="J18" s="42">
        <v>566764</v>
      </c>
      <c r="K18" s="43"/>
      <c r="L18" s="42">
        <v>0</v>
      </c>
      <c r="M18" s="43"/>
      <c r="N18" s="42">
        <v>566764</v>
      </c>
      <c r="O18" s="43"/>
      <c r="P18" s="42">
        <v>17840889</v>
      </c>
      <c r="Q18" s="43"/>
      <c r="R18" s="42">
        <v>0</v>
      </c>
      <c r="S18" s="43"/>
      <c r="T18" s="42">
        <v>17840889</v>
      </c>
    </row>
    <row r="19" spans="2:20" s="39" customFormat="1" ht="21.75" customHeight="1" x14ac:dyDescent="0.25">
      <c r="B19" s="39" t="s">
        <v>60</v>
      </c>
      <c r="D19" s="40">
        <v>24</v>
      </c>
      <c r="F19" s="39" t="s">
        <v>73</v>
      </c>
      <c r="H19" s="40">
        <v>0</v>
      </c>
      <c r="J19" s="42">
        <v>4922</v>
      </c>
      <c r="K19" s="43"/>
      <c r="L19" s="42">
        <v>0</v>
      </c>
      <c r="M19" s="43"/>
      <c r="N19" s="42">
        <v>4922</v>
      </c>
      <c r="O19" s="43"/>
      <c r="P19" s="42">
        <v>8264328</v>
      </c>
      <c r="Q19" s="43"/>
      <c r="R19" s="42">
        <v>0</v>
      </c>
      <c r="S19" s="43"/>
      <c r="T19" s="42">
        <v>8264328</v>
      </c>
    </row>
    <row r="20" spans="2:20" s="39" customFormat="1" ht="21.75" customHeight="1" x14ac:dyDescent="0.25">
      <c r="B20" s="39" t="s">
        <v>247</v>
      </c>
      <c r="D20" s="40">
        <v>13</v>
      </c>
      <c r="F20" s="39" t="s">
        <v>73</v>
      </c>
      <c r="H20" s="40">
        <v>0</v>
      </c>
      <c r="J20" s="42">
        <v>842849</v>
      </c>
      <c r="K20" s="43"/>
      <c r="L20" s="42">
        <v>0</v>
      </c>
      <c r="M20" s="43"/>
      <c r="N20" s="42">
        <v>842849</v>
      </c>
      <c r="O20" s="43"/>
      <c r="P20" s="42">
        <v>7752906</v>
      </c>
      <c r="Q20" s="43"/>
      <c r="R20" s="42">
        <v>0</v>
      </c>
      <c r="S20" s="43"/>
      <c r="T20" s="42">
        <v>7752906</v>
      </c>
    </row>
    <row r="21" spans="2:20" s="39" customFormat="1" ht="21.75" customHeight="1" x14ac:dyDescent="0.25">
      <c r="B21" s="39" t="s">
        <v>269</v>
      </c>
      <c r="D21" s="40">
        <v>19</v>
      </c>
      <c r="F21" s="39" t="s">
        <v>73</v>
      </c>
      <c r="H21" s="40">
        <v>0</v>
      </c>
      <c r="J21" s="42">
        <v>0</v>
      </c>
      <c r="K21" s="43"/>
      <c r="L21" s="42">
        <v>0</v>
      </c>
      <c r="M21" s="43"/>
      <c r="N21" s="42">
        <v>0</v>
      </c>
      <c r="O21" s="43"/>
      <c r="P21" s="42">
        <v>1195419</v>
      </c>
      <c r="Q21" s="43"/>
      <c r="R21" s="42">
        <v>0</v>
      </c>
      <c r="S21" s="43"/>
      <c r="T21" s="42">
        <v>1195419</v>
      </c>
    </row>
    <row r="22" spans="2:20" s="39" customFormat="1" ht="21.75" customHeight="1" x14ac:dyDescent="0.25">
      <c r="B22" s="39" t="s">
        <v>184</v>
      </c>
      <c r="D22" s="40">
        <v>18</v>
      </c>
      <c r="F22" s="39" t="s">
        <v>73</v>
      </c>
      <c r="H22" s="40">
        <v>0</v>
      </c>
      <c r="J22" s="42">
        <v>850</v>
      </c>
      <c r="K22" s="43"/>
      <c r="L22" s="42">
        <v>0</v>
      </c>
      <c r="M22" s="43"/>
      <c r="N22" s="42">
        <v>850</v>
      </c>
      <c r="O22" s="43"/>
      <c r="P22" s="42">
        <v>362542</v>
      </c>
      <c r="Q22" s="43"/>
      <c r="R22" s="42">
        <v>0</v>
      </c>
      <c r="S22" s="43"/>
      <c r="T22" s="42">
        <v>362542</v>
      </c>
    </row>
    <row r="23" spans="2:20" s="39" customFormat="1" ht="21.75" customHeight="1" x14ac:dyDescent="0.25">
      <c r="B23" s="39" t="s">
        <v>186</v>
      </c>
      <c r="D23" s="40">
        <v>21</v>
      </c>
      <c r="F23" s="39" t="s">
        <v>73</v>
      </c>
      <c r="H23" s="40">
        <v>0</v>
      </c>
      <c r="J23" s="42">
        <v>0</v>
      </c>
      <c r="K23" s="43"/>
      <c r="L23" s="42">
        <v>0</v>
      </c>
      <c r="M23" s="43"/>
      <c r="N23" s="42">
        <v>0</v>
      </c>
      <c r="O23" s="43"/>
      <c r="P23" s="42">
        <v>251114</v>
      </c>
      <c r="Q23" s="43"/>
      <c r="R23" s="42">
        <v>0</v>
      </c>
      <c r="S23" s="43"/>
      <c r="T23" s="42">
        <v>251114</v>
      </c>
    </row>
    <row r="24" spans="2:20" s="39" customFormat="1" ht="21.75" customHeight="1" x14ac:dyDescent="0.25">
      <c r="B24" s="39" t="s">
        <v>254</v>
      </c>
      <c r="D24" s="40">
        <v>17</v>
      </c>
      <c r="F24" s="39" t="s">
        <v>73</v>
      </c>
      <c r="H24" s="40">
        <v>0</v>
      </c>
      <c r="J24" s="42">
        <v>6485</v>
      </c>
      <c r="K24" s="43"/>
      <c r="L24" s="42">
        <v>0</v>
      </c>
      <c r="M24" s="43"/>
      <c r="N24" s="42">
        <v>6485</v>
      </c>
      <c r="O24" s="43"/>
      <c r="P24" s="42">
        <v>73483</v>
      </c>
      <c r="Q24" s="43"/>
      <c r="R24" s="42">
        <v>0</v>
      </c>
      <c r="S24" s="43"/>
      <c r="T24" s="42">
        <v>73483</v>
      </c>
    </row>
    <row r="25" spans="2:20" s="39" customFormat="1" ht="21.75" customHeight="1" x14ac:dyDescent="0.25">
      <c r="B25" s="39" t="s">
        <v>185</v>
      </c>
      <c r="D25" s="40">
        <v>23</v>
      </c>
      <c r="F25" s="39" t="s">
        <v>73</v>
      </c>
      <c r="H25" s="40">
        <v>0</v>
      </c>
      <c r="J25" s="42">
        <v>2579</v>
      </c>
      <c r="K25" s="43"/>
      <c r="L25" s="42">
        <v>0</v>
      </c>
      <c r="M25" s="43"/>
      <c r="N25" s="42">
        <v>2579</v>
      </c>
      <c r="O25" s="43"/>
      <c r="P25" s="42">
        <v>63909</v>
      </c>
      <c r="Q25" s="43"/>
      <c r="R25" s="42">
        <v>0</v>
      </c>
      <c r="S25" s="43"/>
      <c r="T25" s="42">
        <v>63909</v>
      </c>
    </row>
    <row r="26" spans="2:20" s="39" customFormat="1" ht="21.75" customHeight="1" x14ac:dyDescent="0.25">
      <c r="B26" s="39" t="s">
        <v>270</v>
      </c>
      <c r="D26" s="40">
        <v>1</v>
      </c>
      <c r="F26" s="39" t="s">
        <v>73</v>
      </c>
      <c r="H26" s="40">
        <v>0</v>
      </c>
      <c r="J26" s="42">
        <v>0</v>
      </c>
      <c r="K26" s="43"/>
      <c r="L26" s="42">
        <v>0</v>
      </c>
      <c r="M26" s="43"/>
      <c r="N26" s="42">
        <v>0</v>
      </c>
      <c r="O26" s="43"/>
      <c r="P26" s="42">
        <v>50869</v>
      </c>
      <c r="Q26" s="43"/>
      <c r="R26" s="42">
        <v>0</v>
      </c>
      <c r="S26" s="43"/>
      <c r="T26" s="42">
        <v>50869</v>
      </c>
    </row>
    <row r="27" spans="2:20" s="39" customFormat="1" ht="21.75" customHeight="1" x14ac:dyDescent="0.25">
      <c r="B27" s="39" t="s">
        <v>243</v>
      </c>
      <c r="D27" s="40">
        <v>13</v>
      </c>
      <c r="F27" s="39" t="s">
        <v>73</v>
      </c>
      <c r="H27" s="40">
        <v>0</v>
      </c>
      <c r="J27" s="42">
        <v>990</v>
      </c>
      <c r="K27" s="43"/>
      <c r="L27" s="42">
        <v>0</v>
      </c>
      <c r="M27" s="43"/>
      <c r="N27" s="42">
        <v>990</v>
      </c>
      <c r="O27" s="43"/>
      <c r="P27" s="42">
        <v>8807</v>
      </c>
      <c r="Q27" s="43"/>
      <c r="R27" s="42">
        <v>0</v>
      </c>
      <c r="S27" s="43"/>
      <c r="T27" s="42">
        <v>8807</v>
      </c>
    </row>
    <row r="28" spans="2:20" s="39" customFormat="1" ht="21.75" customHeight="1" thickBot="1" x14ac:dyDescent="0.3">
      <c r="B28" s="121" t="s">
        <v>139</v>
      </c>
      <c r="C28" s="121"/>
      <c r="D28" s="121"/>
      <c r="E28" s="121"/>
      <c r="F28" s="121"/>
      <c r="G28" s="121"/>
      <c r="H28" s="121"/>
      <c r="J28" s="47">
        <f>SUM(J10:J27)</f>
        <v>4773724953</v>
      </c>
      <c r="L28" s="47">
        <f>SUM(L10:L27)</f>
        <v>3694289</v>
      </c>
      <c r="N28" s="47">
        <f>SUM(N10:N27)</f>
        <v>4770030664</v>
      </c>
      <c r="P28" s="47">
        <f>SUM(P10:P27)</f>
        <v>53530183214</v>
      </c>
      <c r="R28" s="47">
        <f>SUM(R10:R27)</f>
        <v>12267286</v>
      </c>
      <c r="T28" s="47">
        <f>SUM(T10:T27)</f>
        <v>53517915928</v>
      </c>
    </row>
    <row r="29" spans="2:20" ht="21.75" customHeight="1" thickTop="1" x14ac:dyDescent="0.25"/>
    <row r="31" spans="2:20" ht="21.75" customHeight="1" x14ac:dyDescent="0.25">
      <c r="J31" s="76">
        <v>9</v>
      </c>
    </row>
  </sheetData>
  <sortState xmlns:xlrd2="http://schemas.microsoft.com/office/spreadsheetml/2017/richdata2" ref="B10:T27">
    <sortCondition descending="1" ref="T10:T27"/>
  </sortState>
  <mergeCells count="17">
    <mergeCell ref="B28:H28"/>
    <mergeCell ref="R9"/>
    <mergeCell ref="T9"/>
    <mergeCell ref="P8:T8"/>
    <mergeCell ref="J9"/>
    <mergeCell ref="L9"/>
    <mergeCell ref="N9"/>
    <mergeCell ref="J8:N8"/>
    <mergeCell ref="P9"/>
    <mergeCell ref="B9"/>
    <mergeCell ref="D9"/>
    <mergeCell ref="F9"/>
    <mergeCell ref="H9"/>
    <mergeCell ref="B8:H8"/>
    <mergeCell ref="B2:T2"/>
    <mergeCell ref="B3:T3"/>
    <mergeCell ref="B4:T4"/>
  </mergeCells>
  <pageMargins left="0.7" right="0.7" top="0.75" bottom="0.75" header="0.3" footer="0.3"/>
  <pageSetup paperSize="9" scale="6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B2:AB62"/>
  <sheetViews>
    <sheetView rightToLeft="1" workbookViewId="0">
      <selection activeCell="V62" sqref="B2:V62"/>
    </sheetView>
  </sheetViews>
  <sheetFormatPr defaultRowHeight="21" x14ac:dyDescent="0.55000000000000004"/>
  <cols>
    <col min="1" max="1" width="2.85546875" style="4" customWidth="1"/>
    <col min="2" max="2" width="33.42578125" style="4" customWidth="1"/>
    <col min="3" max="3" width="1" style="4" customWidth="1"/>
    <col min="4" max="4" width="13.85546875" style="4" customWidth="1"/>
    <col min="5" max="5" width="1" style="4" customWidth="1"/>
    <col min="6" max="6" width="16.5703125" style="4" bestFit="1" customWidth="1"/>
    <col min="7" max="7" width="1" style="4" customWidth="1"/>
    <col min="8" max="8" width="16" style="4" bestFit="1" customWidth="1"/>
    <col min="9" max="9" width="1" style="4" customWidth="1"/>
    <col min="10" max="10" width="17" style="4" customWidth="1"/>
    <col min="11" max="11" width="1" style="4" customWidth="1"/>
    <col min="12" max="12" width="15" style="4" customWidth="1"/>
    <col min="13" max="13" width="1" style="4" customWidth="1"/>
    <col min="14" max="14" width="15.85546875" style="4" customWidth="1"/>
    <col min="15" max="15" width="1" style="4" customWidth="1"/>
    <col min="16" max="16" width="18.7109375" style="4" customWidth="1"/>
    <col min="17" max="17" width="1" style="4" customWidth="1"/>
    <col min="18" max="18" width="16.7109375" style="4" bestFit="1" customWidth="1"/>
    <col min="19" max="19" width="1" style="4" customWidth="1"/>
    <col min="20" max="20" width="16.7109375" style="4" bestFit="1" customWidth="1"/>
    <col min="21" max="21" width="1" style="4" customWidth="1"/>
    <col min="22" max="22" width="13.42578125" style="4" customWidth="1"/>
    <col min="23" max="23" width="1" style="4" customWidth="1"/>
    <col min="24" max="24" width="9.140625" style="4" customWidth="1"/>
    <col min="25" max="16384" width="9.140625" style="4"/>
  </cols>
  <sheetData>
    <row r="2" spans="2:28" ht="59.25" x14ac:dyDescent="0.55000000000000004">
      <c r="B2" s="122" t="s">
        <v>209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</row>
    <row r="3" spans="2:28" ht="59.25" x14ac:dyDescent="0.55000000000000004">
      <c r="B3" s="122" t="s">
        <v>64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</row>
    <row r="4" spans="2:28" ht="59.25" x14ac:dyDescent="0.55000000000000004">
      <c r="B4" s="122" t="s">
        <v>1</v>
      </c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</row>
    <row r="7" spans="2:28" s="2" customFormat="1" ht="30" x14ac:dyDescent="0.55000000000000004">
      <c r="B7" s="14" t="s">
        <v>202</v>
      </c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</row>
    <row r="8" spans="2:28" ht="31.5" customHeight="1" x14ac:dyDescent="0.55000000000000004">
      <c r="B8" s="97" t="s">
        <v>2</v>
      </c>
      <c r="D8" s="98" t="s">
        <v>66</v>
      </c>
      <c r="E8" s="98" t="s">
        <v>66</v>
      </c>
      <c r="F8" s="98" t="s">
        <v>66</v>
      </c>
      <c r="G8" s="98" t="s">
        <v>66</v>
      </c>
      <c r="H8" s="98" t="s">
        <v>66</v>
      </c>
      <c r="I8" s="98" t="s">
        <v>66</v>
      </c>
      <c r="J8" s="98" t="s">
        <v>66</v>
      </c>
      <c r="K8" s="98" t="s">
        <v>66</v>
      </c>
      <c r="L8" s="98" t="s">
        <v>66</v>
      </c>
      <c r="N8" s="98" t="s">
        <v>67</v>
      </c>
      <c r="O8" s="98" t="s">
        <v>67</v>
      </c>
      <c r="P8" s="98" t="s">
        <v>67</v>
      </c>
      <c r="Q8" s="98" t="s">
        <v>67</v>
      </c>
      <c r="R8" s="98" t="s">
        <v>67</v>
      </c>
      <c r="S8" s="98" t="s">
        <v>67</v>
      </c>
      <c r="T8" s="98" t="s">
        <v>67</v>
      </c>
      <c r="U8" s="98" t="s">
        <v>67</v>
      </c>
      <c r="V8" s="98" t="s">
        <v>67</v>
      </c>
    </row>
    <row r="9" spans="2:28" s="52" customFormat="1" ht="55.5" customHeight="1" x14ac:dyDescent="0.25">
      <c r="B9" s="97" t="s">
        <v>2</v>
      </c>
      <c r="D9" s="123" t="s">
        <v>124</v>
      </c>
      <c r="E9" s="53"/>
      <c r="F9" s="123" t="s">
        <v>125</v>
      </c>
      <c r="G9" s="53"/>
      <c r="H9" s="123" t="s">
        <v>126</v>
      </c>
      <c r="I9" s="53"/>
      <c r="J9" s="123" t="s">
        <v>56</v>
      </c>
      <c r="K9" s="53"/>
      <c r="L9" s="123" t="s">
        <v>127</v>
      </c>
      <c r="N9" s="123" t="s">
        <v>124</v>
      </c>
      <c r="O9" s="53"/>
      <c r="P9" s="123" t="s">
        <v>125</v>
      </c>
      <c r="Q9" s="53"/>
      <c r="R9" s="123" t="s">
        <v>126</v>
      </c>
      <c r="S9" s="53"/>
      <c r="T9" s="123" t="s">
        <v>56</v>
      </c>
      <c r="U9" s="53"/>
      <c r="V9" s="123" t="s">
        <v>127</v>
      </c>
    </row>
    <row r="10" spans="2:28" x14ac:dyDescent="0.55000000000000004">
      <c r="B10" s="4" t="s">
        <v>24</v>
      </c>
      <c r="D10" s="31">
        <v>0</v>
      </c>
      <c r="F10" s="31">
        <v>-900049664</v>
      </c>
      <c r="H10" s="31">
        <v>0</v>
      </c>
      <c r="J10" s="31">
        <v>-900049664</v>
      </c>
      <c r="L10" s="58" t="s">
        <v>280</v>
      </c>
      <c r="N10" s="31">
        <v>0</v>
      </c>
      <c r="P10" s="31">
        <v>2784975667</v>
      </c>
      <c r="R10" s="31">
        <v>4206758502</v>
      </c>
      <c r="T10" s="31">
        <v>6991734169</v>
      </c>
      <c r="V10" s="58">
        <v>5.3100000000000001E-2</v>
      </c>
    </row>
    <row r="11" spans="2:28" x14ac:dyDescent="0.55000000000000004">
      <c r="B11" s="4" t="s">
        <v>101</v>
      </c>
      <c r="D11" s="31">
        <v>0</v>
      </c>
      <c r="F11" s="31">
        <v>0</v>
      </c>
      <c r="H11" s="31">
        <v>0</v>
      </c>
      <c r="J11" s="31">
        <v>0</v>
      </c>
      <c r="L11" s="58" t="s">
        <v>210</v>
      </c>
      <c r="N11" s="31">
        <v>1750000000</v>
      </c>
      <c r="P11" s="31">
        <v>0</v>
      </c>
      <c r="R11" s="31">
        <v>3602536117</v>
      </c>
      <c r="T11" s="31">
        <v>5352536117</v>
      </c>
      <c r="V11" s="58">
        <v>1.6999999999999999E-3</v>
      </c>
    </row>
    <row r="12" spans="2:28" x14ac:dyDescent="0.55000000000000004">
      <c r="B12" s="4" t="s">
        <v>17</v>
      </c>
      <c r="D12" s="31">
        <v>0</v>
      </c>
      <c r="F12" s="31">
        <v>-595498814</v>
      </c>
      <c r="H12" s="31">
        <v>0</v>
      </c>
      <c r="J12" s="31">
        <v>-595498814</v>
      </c>
      <c r="L12" s="58" t="s">
        <v>282</v>
      </c>
      <c r="N12" s="31">
        <v>0</v>
      </c>
      <c r="P12" s="31">
        <v>3560817755</v>
      </c>
      <c r="R12" s="31">
        <v>1097633024</v>
      </c>
      <c r="T12" s="31">
        <v>4658450779</v>
      </c>
      <c r="V12" s="58">
        <v>1.2699999999999999E-2</v>
      </c>
    </row>
    <row r="13" spans="2:28" x14ac:dyDescent="0.55000000000000004">
      <c r="B13" s="4" t="s">
        <v>15</v>
      </c>
      <c r="D13" s="31">
        <v>0</v>
      </c>
      <c r="F13" s="31">
        <v>-2087333513</v>
      </c>
      <c r="H13" s="31">
        <v>3423113054</v>
      </c>
      <c r="J13" s="31">
        <v>1335779541</v>
      </c>
      <c r="L13" s="58" t="s">
        <v>271</v>
      </c>
      <c r="N13" s="31">
        <v>750000000</v>
      </c>
      <c r="P13" s="31">
        <v>0</v>
      </c>
      <c r="R13" s="31">
        <v>3248829002</v>
      </c>
      <c r="T13" s="31">
        <v>3998829002</v>
      </c>
      <c r="V13" s="58">
        <v>9.4999999999999998E-3</v>
      </c>
    </row>
    <row r="14" spans="2:28" x14ac:dyDescent="0.55000000000000004">
      <c r="B14" s="4" t="s">
        <v>116</v>
      </c>
      <c r="D14" s="31">
        <v>0</v>
      </c>
      <c r="F14" s="31">
        <v>0</v>
      </c>
      <c r="H14" s="31">
        <v>0</v>
      </c>
      <c r="J14" s="31">
        <v>0</v>
      </c>
      <c r="L14" s="58" t="s">
        <v>210</v>
      </c>
      <c r="N14" s="31">
        <v>0</v>
      </c>
      <c r="P14" s="31">
        <v>0</v>
      </c>
      <c r="R14" s="31">
        <v>3507275104</v>
      </c>
      <c r="T14" s="31">
        <v>3507275104</v>
      </c>
      <c r="V14" s="58">
        <v>3.5999999999999999E-3</v>
      </c>
    </row>
    <row r="15" spans="2:28" x14ac:dyDescent="0.55000000000000004">
      <c r="B15" s="4" t="s">
        <v>86</v>
      </c>
      <c r="D15" s="31">
        <v>0</v>
      </c>
      <c r="F15" s="31">
        <v>0</v>
      </c>
      <c r="H15" s="31">
        <v>0</v>
      </c>
      <c r="J15" s="31">
        <v>0</v>
      </c>
      <c r="L15" s="58" t="s">
        <v>210</v>
      </c>
      <c r="N15" s="31">
        <v>593347561</v>
      </c>
      <c r="P15" s="31">
        <v>0</v>
      </c>
      <c r="R15" s="31">
        <v>1114276567</v>
      </c>
      <c r="T15" s="31">
        <v>1707624128</v>
      </c>
      <c r="V15" s="58">
        <v>8.0000000000000004E-4</v>
      </c>
    </row>
    <row r="16" spans="2:28" x14ac:dyDescent="0.55000000000000004">
      <c r="B16" s="4" t="s">
        <v>114</v>
      </c>
      <c r="D16" s="31">
        <v>0</v>
      </c>
      <c r="F16" s="31">
        <v>0</v>
      </c>
      <c r="H16" s="31">
        <v>0</v>
      </c>
      <c r="J16" s="31">
        <v>0</v>
      </c>
      <c r="L16" s="58" t="s">
        <v>210</v>
      </c>
      <c r="N16" s="31">
        <v>0</v>
      </c>
      <c r="P16" s="31">
        <v>0</v>
      </c>
      <c r="R16" s="31">
        <v>1664799183</v>
      </c>
      <c r="T16" s="31">
        <v>1664799183</v>
      </c>
      <c r="V16" s="58">
        <v>5.0000000000000001E-4</v>
      </c>
    </row>
    <row r="17" spans="2:22" x14ac:dyDescent="0.55000000000000004">
      <c r="B17" s="4" t="s">
        <v>107</v>
      </c>
      <c r="D17" s="31">
        <v>0</v>
      </c>
      <c r="F17" s="31">
        <v>0</v>
      </c>
      <c r="H17" s="31">
        <v>0</v>
      </c>
      <c r="J17" s="31">
        <v>0</v>
      </c>
      <c r="L17" s="58" t="s">
        <v>210</v>
      </c>
      <c r="N17" s="31">
        <v>0</v>
      </c>
      <c r="P17" s="31">
        <v>0</v>
      </c>
      <c r="R17" s="31">
        <v>1614358525</v>
      </c>
      <c r="T17" s="31">
        <v>1614358525</v>
      </c>
      <c r="V17" s="58">
        <v>1.7999999999999999E-2</v>
      </c>
    </row>
    <row r="18" spans="2:22" x14ac:dyDescent="0.55000000000000004">
      <c r="B18" s="4" t="s">
        <v>117</v>
      </c>
      <c r="D18" s="31">
        <v>0</v>
      </c>
      <c r="F18" s="31">
        <v>0</v>
      </c>
      <c r="H18" s="31">
        <v>0</v>
      </c>
      <c r="J18" s="31">
        <v>0</v>
      </c>
      <c r="L18" s="58" t="s">
        <v>210</v>
      </c>
      <c r="N18" s="31">
        <v>0</v>
      </c>
      <c r="P18" s="31">
        <v>0</v>
      </c>
      <c r="R18" s="31">
        <v>1564798852</v>
      </c>
      <c r="T18" s="31">
        <v>1564798852</v>
      </c>
      <c r="V18" s="58">
        <v>1.18E-2</v>
      </c>
    </row>
    <row r="19" spans="2:22" x14ac:dyDescent="0.55000000000000004">
      <c r="B19" s="4" t="s">
        <v>276</v>
      </c>
      <c r="D19" s="31">
        <v>0</v>
      </c>
      <c r="F19" s="31">
        <v>0</v>
      </c>
      <c r="H19" s="31">
        <v>0</v>
      </c>
      <c r="J19" s="31">
        <v>0</v>
      </c>
      <c r="L19" s="58" t="s">
        <v>210</v>
      </c>
      <c r="N19" s="31">
        <v>0</v>
      </c>
      <c r="P19" s="31">
        <v>0</v>
      </c>
      <c r="R19" s="31">
        <v>1352331734</v>
      </c>
      <c r="T19" s="31">
        <v>1352331734</v>
      </c>
      <c r="V19" s="58">
        <v>-2.4799999999999999E-2</v>
      </c>
    </row>
    <row r="20" spans="2:22" x14ac:dyDescent="0.55000000000000004">
      <c r="B20" s="4" t="s">
        <v>84</v>
      </c>
      <c r="D20" s="31">
        <v>0</v>
      </c>
      <c r="F20" s="31">
        <v>22756131</v>
      </c>
      <c r="H20" s="31">
        <v>0</v>
      </c>
      <c r="J20" s="31">
        <v>22756131</v>
      </c>
      <c r="L20" s="58" t="s">
        <v>283</v>
      </c>
      <c r="N20" s="31">
        <v>0</v>
      </c>
      <c r="P20" s="31">
        <v>-134131247</v>
      </c>
      <c r="R20" s="31">
        <v>1460926358</v>
      </c>
      <c r="T20" s="31">
        <v>1326795111</v>
      </c>
      <c r="V20" s="58">
        <v>6.4000000000000003E-3</v>
      </c>
    </row>
    <row r="21" spans="2:22" x14ac:dyDescent="0.55000000000000004">
      <c r="B21" s="4" t="s">
        <v>82</v>
      </c>
      <c r="D21" s="31">
        <v>0</v>
      </c>
      <c r="F21" s="31">
        <v>0</v>
      </c>
      <c r="H21" s="31">
        <v>0</v>
      </c>
      <c r="J21" s="31">
        <v>0</v>
      </c>
      <c r="L21" s="58" t="s">
        <v>210</v>
      </c>
      <c r="N21" s="31">
        <v>719921105</v>
      </c>
      <c r="P21" s="31">
        <v>0</v>
      </c>
      <c r="R21" s="31">
        <v>497808091</v>
      </c>
      <c r="T21" s="31">
        <v>1217729196</v>
      </c>
      <c r="V21" s="58">
        <v>-1.11E-2</v>
      </c>
    </row>
    <row r="22" spans="2:22" x14ac:dyDescent="0.55000000000000004">
      <c r="B22" s="4" t="s">
        <v>110</v>
      </c>
      <c r="D22" s="31">
        <v>0</v>
      </c>
      <c r="F22" s="31">
        <v>0</v>
      </c>
      <c r="H22" s="31">
        <v>0</v>
      </c>
      <c r="J22" s="31">
        <v>0</v>
      </c>
      <c r="L22" s="58" t="s">
        <v>210</v>
      </c>
      <c r="N22" s="31">
        <v>144079</v>
      </c>
      <c r="P22" s="31">
        <v>0</v>
      </c>
      <c r="R22" s="31">
        <v>1019874223</v>
      </c>
      <c r="T22" s="31">
        <v>1020018302</v>
      </c>
      <c r="V22" s="58">
        <v>-1.4E-3</v>
      </c>
    </row>
    <row r="23" spans="2:22" x14ac:dyDescent="0.55000000000000004">
      <c r="B23" s="4" t="s">
        <v>80</v>
      </c>
      <c r="D23" s="31">
        <v>0</v>
      </c>
      <c r="F23" s="31">
        <v>0</v>
      </c>
      <c r="H23" s="31">
        <v>0</v>
      </c>
      <c r="J23" s="31">
        <v>0</v>
      </c>
      <c r="L23" s="58" t="s">
        <v>210</v>
      </c>
      <c r="N23" s="31">
        <v>211500000</v>
      </c>
      <c r="P23" s="31">
        <v>0</v>
      </c>
      <c r="R23" s="31">
        <v>764291777</v>
      </c>
      <c r="T23" s="31">
        <v>975791777</v>
      </c>
      <c r="V23" s="58">
        <v>2.2100000000000002E-2</v>
      </c>
    </row>
    <row r="24" spans="2:22" x14ac:dyDescent="0.55000000000000004">
      <c r="B24" s="4" t="s">
        <v>189</v>
      </c>
      <c r="D24" s="31">
        <v>0</v>
      </c>
      <c r="F24" s="31">
        <v>0</v>
      </c>
      <c r="H24" s="31">
        <v>0</v>
      </c>
      <c r="J24" s="31">
        <v>0</v>
      </c>
      <c r="L24" s="58" t="s">
        <v>210</v>
      </c>
      <c r="N24" s="31">
        <v>0</v>
      </c>
      <c r="P24" s="31">
        <v>0</v>
      </c>
      <c r="R24" s="31">
        <v>954288429</v>
      </c>
      <c r="T24" s="31">
        <v>954288429</v>
      </c>
      <c r="V24" s="58">
        <v>7.1999999999999998E-3</v>
      </c>
    </row>
    <row r="25" spans="2:22" x14ac:dyDescent="0.55000000000000004">
      <c r="B25" s="4" t="s">
        <v>28</v>
      </c>
      <c r="D25" s="31">
        <v>0</v>
      </c>
      <c r="F25" s="31">
        <v>453038685</v>
      </c>
      <c r="H25" s="31">
        <v>0</v>
      </c>
      <c r="J25" s="31">
        <v>453038685</v>
      </c>
      <c r="L25" s="58" t="s">
        <v>277</v>
      </c>
      <c r="N25" s="31">
        <v>0</v>
      </c>
      <c r="P25" s="31">
        <v>677538109</v>
      </c>
      <c r="R25" s="31">
        <v>214162419</v>
      </c>
      <c r="T25" s="31">
        <v>891700528</v>
      </c>
      <c r="V25" s="58">
        <v>7.1099999999999997E-2</v>
      </c>
    </row>
    <row r="26" spans="2:22" x14ac:dyDescent="0.55000000000000004">
      <c r="B26" s="4" t="s">
        <v>273</v>
      </c>
      <c r="D26" s="31">
        <v>0</v>
      </c>
      <c r="F26" s="31">
        <v>0</v>
      </c>
      <c r="H26" s="31">
        <v>0</v>
      </c>
      <c r="J26" s="31">
        <v>0</v>
      </c>
      <c r="L26" s="58" t="s">
        <v>210</v>
      </c>
      <c r="N26" s="31">
        <v>0</v>
      </c>
      <c r="P26" s="31">
        <v>0</v>
      </c>
      <c r="R26" s="31">
        <v>717038557</v>
      </c>
      <c r="T26" s="31">
        <v>717038557</v>
      </c>
      <c r="V26" s="58">
        <v>9.2799999999999994E-2</v>
      </c>
    </row>
    <row r="27" spans="2:22" x14ac:dyDescent="0.55000000000000004">
      <c r="B27" s="4" t="s">
        <v>190</v>
      </c>
      <c r="D27" s="31">
        <v>0</v>
      </c>
      <c r="F27" s="31">
        <v>0</v>
      </c>
      <c r="H27" s="31">
        <v>0</v>
      </c>
      <c r="J27" s="31">
        <v>0</v>
      </c>
      <c r="L27" s="58" t="s">
        <v>210</v>
      </c>
      <c r="N27" s="31">
        <v>0</v>
      </c>
      <c r="P27" s="31">
        <v>0</v>
      </c>
      <c r="R27" s="31">
        <v>706957335</v>
      </c>
      <c r="T27" s="31">
        <v>706957335</v>
      </c>
      <c r="V27" s="58">
        <v>2.1399999999999999E-2</v>
      </c>
    </row>
    <row r="28" spans="2:22" x14ac:dyDescent="0.55000000000000004">
      <c r="B28" s="4" t="s">
        <v>113</v>
      </c>
      <c r="D28" s="31">
        <v>0</v>
      </c>
      <c r="F28" s="31">
        <v>0</v>
      </c>
      <c r="H28" s="31">
        <v>0</v>
      </c>
      <c r="J28" s="31">
        <v>0</v>
      </c>
      <c r="L28" s="58" t="s">
        <v>210</v>
      </c>
      <c r="N28" s="31">
        <v>0</v>
      </c>
      <c r="P28" s="31">
        <v>0</v>
      </c>
      <c r="R28" s="31">
        <v>572326678</v>
      </c>
      <c r="T28" s="31">
        <v>572326678</v>
      </c>
      <c r="V28" s="58">
        <v>1.2999999999999999E-2</v>
      </c>
    </row>
    <row r="29" spans="2:22" x14ac:dyDescent="0.55000000000000004">
      <c r="B29" s="4" t="s">
        <v>99</v>
      </c>
      <c r="D29" s="31">
        <v>0</v>
      </c>
      <c r="F29" s="31">
        <v>0</v>
      </c>
      <c r="H29" s="31">
        <v>0</v>
      </c>
      <c r="J29" s="31">
        <v>0</v>
      </c>
      <c r="L29" s="58" t="s">
        <v>210</v>
      </c>
      <c r="N29" s="31">
        <v>110250000</v>
      </c>
      <c r="P29" s="31">
        <v>0</v>
      </c>
      <c r="R29" s="31">
        <v>432939442</v>
      </c>
      <c r="T29" s="31">
        <v>543189442</v>
      </c>
      <c r="V29" s="58">
        <v>1.35E-2</v>
      </c>
    </row>
    <row r="30" spans="2:22" x14ac:dyDescent="0.55000000000000004">
      <c r="B30" s="4" t="s">
        <v>122</v>
      </c>
      <c r="D30" s="31">
        <v>0</v>
      </c>
      <c r="F30" s="31">
        <v>0</v>
      </c>
      <c r="H30" s="31">
        <v>0</v>
      </c>
      <c r="J30" s="31">
        <v>0</v>
      </c>
      <c r="L30" s="58" t="s">
        <v>210</v>
      </c>
      <c r="N30" s="31">
        <v>0</v>
      </c>
      <c r="P30" s="31">
        <v>0</v>
      </c>
      <c r="R30" s="31">
        <v>481120703</v>
      </c>
      <c r="T30" s="31">
        <v>481120703</v>
      </c>
      <c r="V30" s="58">
        <v>-6.0000000000000001E-3</v>
      </c>
    </row>
    <row r="31" spans="2:22" x14ac:dyDescent="0.55000000000000004">
      <c r="B31" s="4" t="s">
        <v>18</v>
      </c>
      <c r="D31" s="31">
        <v>0</v>
      </c>
      <c r="F31" s="31">
        <v>-139044493</v>
      </c>
      <c r="H31" s="31">
        <v>0</v>
      </c>
      <c r="J31" s="31">
        <v>-139044493</v>
      </c>
      <c r="L31" s="58" t="s">
        <v>274</v>
      </c>
      <c r="N31" s="31">
        <v>102600000</v>
      </c>
      <c r="P31" s="31">
        <v>176318706</v>
      </c>
      <c r="R31" s="31">
        <v>-4944449</v>
      </c>
      <c r="T31" s="31">
        <v>273974257</v>
      </c>
      <c r="V31" s="58">
        <v>1.1999999999999999E-3</v>
      </c>
    </row>
    <row r="32" spans="2:22" x14ac:dyDescent="0.55000000000000004">
      <c r="B32" s="4" t="s">
        <v>118</v>
      </c>
      <c r="D32" s="31">
        <v>0</v>
      </c>
      <c r="F32" s="31">
        <v>0</v>
      </c>
      <c r="H32" s="31">
        <v>0</v>
      </c>
      <c r="J32" s="31">
        <v>0</v>
      </c>
      <c r="L32" s="58" t="s">
        <v>210</v>
      </c>
      <c r="N32" s="31">
        <v>0</v>
      </c>
      <c r="P32" s="31">
        <v>0</v>
      </c>
      <c r="R32" s="31">
        <v>210677164</v>
      </c>
      <c r="T32" s="31">
        <v>210677164</v>
      </c>
      <c r="V32" s="58">
        <v>2.2700000000000001E-2</v>
      </c>
    </row>
    <row r="33" spans="2:22" x14ac:dyDescent="0.55000000000000004">
      <c r="B33" s="4" t="s">
        <v>25</v>
      </c>
      <c r="D33" s="31">
        <v>0</v>
      </c>
      <c r="F33" s="31">
        <v>35773400</v>
      </c>
      <c r="H33" s="31">
        <v>128088983</v>
      </c>
      <c r="J33" s="31">
        <v>163862383</v>
      </c>
      <c r="L33" s="58" t="s">
        <v>272</v>
      </c>
      <c r="N33" s="31">
        <v>0</v>
      </c>
      <c r="P33" s="31">
        <v>0</v>
      </c>
      <c r="R33" s="31">
        <v>128088983</v>
      </c>
      <c r="T33" s="31">
        <v>128088983</v>
      </c>
      <c r="V33" s="58">
        <v>-2.2499999999999999E-2</v>
      </c>
    </row>
    <row r="34" spans="2:22" x14ac:dyDescent="0.55000000000000004">
      <c r="B34" s="4" t="s">
        <v>119</v>
      </c>
      <c r="D34" s="31">
        <v>0</v>
      </c>
      <c r="F34" s="31">
        <v>0</v>
      </c>
      <c r="H34" s="31">
        <v>0</v>
      </c>
      <c r="J34" s="31">
        <v>0</v>
      </c>
      <c r="L34" s="58" t="s">
        <v>210</v>
      </c>
      <c r="N34" s="31">
        <v>0</v>
      </c>
      <c r="P34" s="31">
        <v>0</v>
      </c>
      <c r="R34" s="31">
        <v>93941539</v>
      </c>
      <c r="T34" s="31">
        <v>93941539</v>
      </c>
      <c r="V34" s="58">
        <v>-6.1000000000000004E-3</v>
      </c>
    </row>
    <row r="35" spans="2:22" x14ac:dyDescent="0.55000000000000004">
      <c r="B35" s="4" t="s">
        <v>109</v>
      </c>
      <c r="D35" s="31">
        <v>0</v>
      </c>
      <c r="F35" s="31">
        <v>80888571</v>
      </c>
      <c r="H35" s="31">
        <v>0</v>
      </c>
      <c r="J35" s="31">
        <v>80888571</v>
      </c>
      <c r="L35" s="58" t="s">
        <v>285</v>
      </c>
      <c r="N35" s="31">
        <v>0</v>
      </c>
      <c r="P35" s="31">
        <v>80888571</v>
      </c>
      <c r="R35" s="31">
        <v>-9168593</v>
      </c>
      <c r="T35" s="31">
        <v>71719978</v>
      </c>
      <c r="V35" s="58">
        <v>-3.6200000000000003E-2</v>
      </c>
    </row>
    <row r="36" spans="2:22" x14ac:dyDescent="0.55000000000000004">
      <c r="B36" s="4" t="s">
        <v>92</v>
      </c>
      <c r="D36" s="31">
        <v>0</v>
      </c>
      <c r="F36" s="31">
        <v>-70855884</v>
      </c>
      <c r="H36" s="31">
        <v>0</v>
      </c>
      <c r="J36" s="31">
        <v>-70855884</v>
      </c>
      <c r="L36" s="58" t="s">
        <v>275</v>
      </c>
      <c r="N36" s="31">
        <v>164000000</v>
      </c>
      <c r="P36" s="31">
        <v>-67256431</v>
      </c>
      <c r="R36" s="31">
        <v>-38869405</v>
      </c>
      <c r="T36" s="31">
        <v>57874164</v>
      </c>
      <c r="V36" s="58">
        <v>4.6600000000000003E-2</v>
      </c>
    </row>
    <row r="37" spans="2:22" ht="42" x14ac:dyDescent="0.55000000000000004">
      <c r="B37" s="4" t="s">
        <v>192</v>
      </c>
      <c r="D37" s="31">
        <v>0</v>
      </c>
      <c r="F37" s="31">
        <v>0</v>
      </c>
      <c r="H37" s="31">
        <v>0</v>
      </c>
      <c r="J37" s="31">
        <v>0</v>
      </c>
      <c r="L37" s="58" t="s">
        <v>210</v>
      </c>
      <c r="N37" s="31">
        <v>0</v>
      </c>
      <c r="P37" s="31">
        <v>0</v>
      </c>
      <c r="R37" s="31">
        <v>35940480</v>
      </c>
      <c r="T37" s="31">
        <v>35940480</v>
      </c>
      <c r="V37" s="58">
        <v>9.4000000000000004E-3</v>
      </c>
    </row>
    <row r="38" spans="2:22" x14ac:dyDescent="0.55000000000000004">
      <c r="B38" s="4" t="s">
        <v>22</v>
      </c>
      <c r="D38" s="31">
        <v>0</v>
      </c>
      <c r="F38" s="31">
        <v>9781782</v>
      </c>
      <c r="H38" s="31">
        <v>0</v>
      </c>
      <c r="J38" s="31">
        <v>9781782</v>
      </c>
      <c r="L38" s="58" t="s">
        <v>290</v>
      </c>
      <c r="N38" s="31">
        <v>0</v>
      </c>
      <c r="P38" s="31">
        <v>9781782</v>
      </c>
      <c r="R38" s="31">
        <v>0</v>
      </c>
      <c r="T38" s="31">
        <v>9781782</v>
      </c>
      <c r="V38" s="58">
        <v>6.1800000000000001E-2</v>
      </c>
    </row>
    <row r="39" spans="2:22" x14ac:dyDescent="0.55000000000000004">
      <c r="B39" s="4" t="s">
        <v>95</v>
      </c>
      <c r="D39" s="31">
        <v>0</v>
      </c>
      <c r="F39" s="31">
        <v>0</v>
      </c>
      <c r="H39" s="31">
        <v>0</v>
      </c>
      <c r="J39" s="31">
        <v>0</v>
      </c>
      <c r="L39" s="58" t="s">
        <v>210</v>
      </c>
      <c r="N39" s="31">
        <v>54450000</v>
      </c>
      <c r="P39" s="31">
        <v>0</v>
      </c>
      <c r="R39" s="31">
        <v>-103727067</v>
      </c>
      <c r="T39" s="31">
        <v>-49277067</v>
      </c>
      <c r="V39" s="58">
        <v>-1.6000000000000001E-3</v>
      </c>
    </row>
    <row r="40" spans="2:22" x14ac:dyDescent="0.55000000000000004">
      <c r="B40" s="4" t="s">
        <v>101</v>
      </c>
      <c r="D40" s="31">
        <v>0</v>
      </c>
      <c r="F40" s="31">
        <v>0</v>
      </c>
      <c r="H40" s="31">
        <v>0</v>
      </c>
      <c r="J40" s="31">
        <v>0</v>
      </c>
      <c r="L40" s="58" t="s">
        <v>210</v>
      </c>
      <c r="N40" s="31">
        <v>0</v>
      </c>
      <c r="P40" s="31">
        <v>0</v>
      </c>
      <c r="R40" s="31">
        <v>-102794520</v>
      </c>
      <c r="T40" s="31">
        <v>-102794520</v>
      </c>
      <c r="V40" s="58">
        <v>-4.9599999999999998E-2</v>
      </c>
    </row>
    <row r="41" spans="2:22" x14ac:dyDescent="0.55000000000000004">
      <c r="B41" s="4" t="s">
        <v>191</v>
      </c>
      <c r="D41" s="31">
        <v>0</v>
      </c>
      <c r="F41" s="31">
        <v>0</v>
      </c>
      <c r="H41" s="31">
        <v>0</v>
      </c>
      <c r="J41" s="31">
        <v>0</v>
      </c>
      <c r="L41" s="58" t="s">
        <v>210</v>
      </c>
      <c r="N41" s="31">
        <v>0</v>
      </c>
      <c r="P41" s="31">
        <v>0</v>
      </c>
      <c r="R41" s="31">
        <v>-113227840</v>
      </c>
      <c r="T41" s="31">
        <v>-113227840</v>
      </c>
      <c r="V41" s="58">
        <v>1.6199999999999999E-2</v>
      </c>
    </row>
    <row r="42" spans="2:22" x14ac:dyDescent="0.55000000000000004">
      <c r="B42" s="4" t="s">
        <v>120</v>
      </c>
      <c r="D42" s="31">
        <v>0</v>
      </c>
      <c r="F42" s="31">
        <v>0</v>
      </c>
      <c r="H42" s="31">
        <v>0</v>
      </c>
      <c r="J42" s="31">
        <v>0</v>
      </c>
      <c r="L42" s="58" t="s">
        <v>210</v>
      </c>
      <c r="N42" s="31">
        <v>0</v>
      </c>
      <c r="P42" s="31">
        <v>0</v>
      </c>
      <c r="R42" s="31">
        <v>-117114158</v>
      </c>
      <c r="T42" s="31">
        <v>-117114158</v>
      </c>
      <c r="V42" s="58">
        <v>1.7600000000000001E-2</v>
      </c>
    </row>
    <row r="43" spans="2:22" x14ac:dyDescent="0.55000000000000004">
      <c r="B43" s="4" t="s">
        <v>112</v>
      </c>
      <c r="D43" s="31">
        <v>0</v>
      </c>
      <c r="F43" s="31">
        <v>0</v>
      </c>
      <c r="H43" s="31">
        <v>0</v>
      </c>
      <c r="J43" s="31">
        <v>0</v>
      </c>
      <c r="L43" s="58" t="s">
        <v>210</v>
      </c>
      <c r="N43" s="31">
        <v>0</v>
      </c>
      <c r="P43" s="31">
        <v>0</v>
      </c>
      <c r="R43" s="31">
        <v>-122229121</v>
      </c>
      <c r="T43" s="31">
        <v>-122229121</v>
      </c>
      <c r="V43" s="58">
        <v>-3.6499999999999998E-2</v>
      </c>
    </row>
    <row r="44" spans="2:22" x14ac:dyDescent="0.55000000000000004">
      <c r="B44" s="4" t="s">
        <v>94</v>
      </c>
      <c r="D44" s="31">
        <v>0</v>
      </c>
      <c r="F44" s="31">
        <v>0</v>
      </c>
      <c r="H44" s="31">
        <v>0</v>
      </c>
      <c r="J44" s="31">
        <v>0</v>
      </c>
      <c r="L44" s="58" t="s">
        <v>210</v>
      </c>
      <c r="N44" s="31">
        <v>0</v>
      </c>
      <c r="P44" s="31">
        <v>0</v>
      </c>
      <c r="R44" s="31">
        <v>-443019289</v>
      </c>
      <c r="T44" s="31">
        <v>-443019289</v>
      </c>
      <c r="V44" s="58">
        <v>-5.8999999999999999E-3</v>
      </c>
    </row>
    <row r="45" spans="2:22" x14ac:dyDescent="0.55000000000000004">
      <c r="B45" s="4" t="s">
        <v>108</v>
      </c>
      <c r="D45" s="31">
        <v>0</v>
      </c>
      <c r="F45" s="31">
        <v>0</v>
      </c>
      <c r="H45" s="31">
        <v>0</v>
      </c>
      <c r="J45" s="31">
        <v>0</v>
      </c>
      <c r="L45" s="58" t="s">
        <v>210</v>
      </c>
      <c r="N45" s="31">
        <v>0</v>
      </c>
      <c r="P45" s="31">
        <v>0</v>
      </c>
      <c r="R45" s="31">
        <v>-453127432</v>
      </c>
      <c r="T45" s="31">
        <v>-453127432</v>
      </c>
      <c r="V45" s="58">
        <v>-6.9999999999999999E-4</v>
      </c>
    </row>
    <row r="46" spans="2:22" x14ac:dyDescent="0.55000000000000004">
      <c r="B46" s="4" t="s">
        <v>123</v>
      </c>
      <c r="D46" s="31">
        <v>0</v>
      </c>
      <c r="F46" s="31">
        <v>0</v>
      </c>
      <c r="H46" s="31">
        <v>0</v>
      </c>
      <c r="J46" s="31">
        <v>0</v>
      </c>
      <c r="L46" s="58" t="s">
        <v>210</v>
      </c>
      <c r="N46" s="31">
        <v>9922000</v>
      </c>
      <c r="P46" s="31">
        <v>0</v>
      </c>
      <c r="R46" s="31">
        <v>-467350653</v>
      </c>
      <c r="T46" s="31">
        <v>-457428653</v>
      </c>
      <c r="V46" s="58">
        <v>-1.0699999999999999E-2</v>
      </c>
    </row>
    <row r="47" spans="2:22" x14ac:dyDescent="0.55000000000000004">
      <c r="B47" s="4" t="s">
        <v>16</v>
      </c>
      <c r="D47" s="31">
        <v>0</v>
      </c>
      <c r="F47" s="31">
        <v>868998510</v>
      </c>
      <c r="H47" s="31">
        <v>0</v>
      </c>
      <c r="J47" s="31">
        <v>868998510</v>
      </c>
      <c r="L47" s="58" t="s">
        <v>286</v>
      </c>
      <c r="N47" s="31">
        <v>209207317</v>
      </c>
      <c r="P47" s="31">
        <v>-745391963</v>
      </c>
      <c r="R47" s="31">
        <v>0</v>
      </c>
      <c r="T47" s="31">
        <v>-536184646</v>
      </c>
      <c r="V47" s="58">
        <v>2.0799999999999999E-2</v>
      </c>
    </row>
    <row r="48" spans="2:22" x14ac:dyDescent="0.55000000000000004">
      <c r="B48" s="4" t="s">
        <v>29</v>
      </c>
      <c r="D48" s="31">
        <v>0</v>
      </c>
      <c r="F48" s="31">
        <v>0</v>
      </c>
      <c r="H48" s="31">
        <v>0</v>
      </c>
      <c r="J48" s="31">
        <v>0</v>
      </c>
      <c r="L48" s="58" t="s">
        <v>210</v>
      </c>
      <c r="N48" s="31">
        <v>0</v>
      </c>
      <c r="P48" s="31">
        <v>0</v>
      </c>
      <c r="R48" s="31">
        <v>-803424969</v>
      </c>
      <c r="T48" s="31">
        <v>-803424969</v>
      </c>
      <c r="V48" s="58">
        <v>2.8E-3</v>
      </c>
    </row>
    <row r="49" spans="2:22" x14ac:dyDescent="0.55000000000000004">
      <c r="B49" s="4" t="s">
        <v>115</v>
      </c>
      <c r="D49" s="31">
        <v>0</v>
      </c>
      <c r="F49" s="31">
        <v>-273363750</v>
      </c>
      <c r="H49" s="31">
        <v>0</v>
      </c>
      <c r="J49" s="31">
        <v>-273363750</v>
      </c>
      <c r="L49" s="58" t="s">
        <v>279</v>
      </c>
      <c r="N49" s="31">
        <v>300000000</v>
      </c>
      <c r="P49" s="31">
        <v>-1380982031</v>
      </c>
      <c r="R49" s="31">
        <v>244289740</v>
      </c>
      <c r="T49" s="31">
        <v>-836692291</v>
      </c>
      <c r="V49" s="58">
        <v>-1.6000000000000001E-3</v>
      </c>
    </row>
    <row r="50" spans="2:22" x14ac:dyDescent="0.55000000000000004">
      <c r="B50" s="4" t="s">
        <v>23</v>
      </c>
      <c r="D50" s="31">
        <v>0</v>
      </c>
      <c r="F50" s="31">
        <v>-672862504</v>
      </c>
      <c r="H50" s="31">
        <v>0</v>
      </c>
      <c r="J50" s="31">
        <v>-672862504</v>
      </c>
      <c r="L50" s="58" t="s">
        <v>288</v>
      </c>
      <c r="N50" s="31">
        <v>0</v>
      </c>
      <c r="P50" s="31">
        <v>-912800753</v>
      </c>
      <c r="R50" s="31">
        <v>0</v>
      </c>
      <c r="T50" s="31">
        <v>-912800753</v>
      </c>
      <c r="V50" s="58">
        <v>7.6E-3</v>
      </c>
    </row>
    <row r="51" spans="2:22" x14ac:dyDescent="0.55000000000000004">
      <c r="B51" s="4" t="s">
        <v>19</v>
      </c>
      <c r="D51" s="31">
        <v>0</v>
      </c>
      <c r="F51" s="31">
        <v>-19761714</v>
      </c>
      <c r="H51" s="31">
        <v>0</v>
      </c>
      <c r="J51" s="31">
        <v>-19761714</v>
      </c>
      <c r="L51" s="58" t="s">
        <v>292</v>
      </c>
      <c r="N51" s="31">
        <v>0</v>
      </c>
      <c r="P51" s="31">
        <v>-997324081</v>
      </c>
      <c r="R51" s="31">
        <v>0</v>
      </c>
      <c r="T51" s="31">
        <v>-997324081</v>
      </c>
      <c r="V51" s="58">
        <v>-1.5E-3</v>
      </c>
    </row>
    <row r="52" spans="2:22" x14ac:dyDescent="0.55000000000000004">
      <c r="B52" s="4" t="s">
        <v>21</v>
      </c>
      <c r="D52" s="31">
        <v>0</v>
      </c>
      <c r="F52" s="31">
        <v>-1229719374</v>
      </c>
      <c r="H52" s="31">
        <v>0</v>
      </c>
      <c r="J52" s="31">
        <v>-1229719374</v>
      </c>
      <c r="L52" s="58" t="s">
        <v>291</v>
      </c>
      <c r="N52" s="31">
        <v>0</v>
      </c>
      <c r="P52" s="31">
        <v>-1551878348</v>
      </c>
      <c r="R52" s="31">
        <v>0</v>
      </c>
      <c r="T52" s="31">
        <v>-1551878348</v>
      </c>
      <c r="V52" s="58">
        <v>1E-3</v>
      </c>
    </row>
    <row r="53" spans="2:22" x14ac:dyDescent="0.55000000000000004">
      <c r="B53" s="4" t="s">
        <v>111</v>
      </c>
      <c r="D53" s="31">
        <v>0</v>
      </c>
      <c r="F53" s="31">
        <v>0</v>
      </c>
      <c r="H53" s="31">
        <v>0</v>
      </c>
      <c r="J53" s="31">
        <v>0</v>
      </c>
      <c r="L53" s="58" t="s">
        <v>210</v>
      </c>
      <c r="N53" s="31">
        <v>0</v>
      </c>
      <c r="P53" s="31">
        <v>0</v>
      </c>
      <c r="R53" s="31">
        <v>-1693756399</v>
      </c>
      <c r="T53" s="31">
        <v>-1693756399</v>
      </c>
      <c r="V53" s="58">
        <v>-7.1000000000000004E-3</v>
      </c>
    </row>
    <row r="54" spans="2:22" x14ac:dyDescent="0.55000000000000004">
      <c r="B54" s="4" t="s">
        <v>26</v>
      </c>
      <c r="D54" s="31">
        <v>0</v>
      </c>
      <c r="F54" s="31">
        <v>-846346137</v>
      </c>
      <c r="H54" s="31">
        <v>0</v>
      </c>
      <c r="J54" s="31">
        <v>-846346137</v>
      </c>
      <c r="L54" s="58" t="s">
        <v>278</v>
      </c>
      <c r="N54" s="31">
        <v>222911600</v>
      </c>
      <c r="P54" s="31">
        <v>-1725194251</v>
      </c>
      <c r="R54" s="31">
        <v>-363678556</v>
      </c>
      <c r="T54" s="31">
        <v>-1865961207</v>
      </c>
      <c r="V54" s="58">
        <v>-2.81E-2</v>
      </c>
    </row>
    <row r="55" spans="2:22" x14ac:dyDescent="0.55000000000000004">
      <c r="B55" s="4" t="s">
        <v>20</v>
      </c>
      <c r="D55" s="31">
        <v>0</v>
      </c>
      <c r="F55" s="31">
        <v>-531161472</v>
      </c>
      <c r="H55" s="31">
        <v>0</v>
      </c>
      <c r="J55" s="31">
        <v>-531161472</v>
      </c>
      <c r="L55" s="58" t="s">
        <v>287</v>
      </c>
      <c r="N55" s="31">
        <v>0</v>
      </c>
      <c r="P55" s="31">
        <v>-2119944332</v>
      </c>
      <c r="R55" s="31">
        <v>0</v>
      </c>
      <c r="T55" s="31">
        <v>-2119944332</v>
      </c>
      <c r="V55" s="58">
        <v>-1.21E-2</v>
      </c>
    </row>
    <row r="56" spans="2:22" x14ac:dyDescent="0.55000000000000004">
      <c r="B56" s="4" t="s">
        <v>14</v>
      </c>
      <c r="D56" s="31">
        <v>0</v>
      </c>
      <c r="F56" s="31">
        <v>-617305050</v>
      </c>
      <c r="H56" s="31">
        <v>0</v>
      </c>
      <c r="J56" s="31">
        <v>-617305050</v>
      </c>
      <c r="L56" s="58" t="s">
        <v>281</v>
      </c>
      <c r="N56" s="31">
        <v>423500000</v>
      </c>
      <c r="P56" s="31">
        <v>-1770617058</v>
      </c>
      <c r="R56" s="31">
        <v>-1376896950</v>
      </c>
      <c r="T56" s="31">
        <v>-2724014008</v>
      </c>
      <c r="V56" s="58">
        <v>-4.4699999999999997E-2</v>
      </c>
    </row>
    <row r="57" spans="2:22" x14ac:dyDescent="0.55000000000000004">
      <c r="B57" s="4" t="s">
        <v>88</v>
      </c>
      <c r="D57" s="31">
        <v>0</v>
      </c>
      <c r="F57" s="31">
        <v>-299278633</v>
      </c>
      <c r="H57" s="31">
        <v>0</v>
      </c>
      <c r="J57" s="31">
        <v>-299278633</v>
      </c>
      <c r="L57" s="58" t="s">
        <v>284</v>
      </c>
      <c r="N57" s="31">
        <v>45495000</v>
      </c>
      <c r="P57" s="31">
        <v>-1443504096</v>
      </c>
      <c r="R57" s="31">
        <v>-1352271652</v>
      </c>
      <c r="T57" s="31">
        <v>-2750280748</v>
      </c>
      <c r="V57" s="58">
        <v>1E-4</v>
      </c>
    </row>
    <row r="58" spans="2:22" x14ac:dyDescent="0.55000000000000004">
      <c r="B58" s="4" t="s">
        <v>27</v>
      </c>
      <c r="D58" s="31">
        <v>0</v>
      </c>
      <c r="F58" s="31">
        <v>-1333153258</v>
      </c>
      <c r="H58" s="31">
        <v>0</v>
      </c>
      <c r="J58" s="31">
        <v>-1333153258</v>
      </c>
      <c r="L58" s="58" t="s">
        <v>289</v>
      </c>
      <c r="N58" s="31">
        <v>0</v>
      </c>
      <c r="P58" s="31">
        <v>-3368346377</v>
      </c>
      <c r="R58" s="31">
        <v>0</v>
      </c>
      <c r="T58" s="31">
        <v>-3368346377</v>
      </c>
      <c r="V58" s="58">
        <v>-2.06E-2</v>
      </c>
    </row>
    <row r="59" spans="2:22" x14ac:dyDescent="0.55000000000000004">
      <c r="B59" s="4" t="s">
        <v>121</v>
      </c>
      <c r="D59" s="31">
        <v>0</v>
      </c>
      <c r="F59" s="31">
        <v>0</v>
      </c>
      <c r="H59" s="31">
        <v>0</v>
      </c>
      <c r="J59" s="31">
        <v>0</v>
      </c>
      <c r="L59" s="58" t="s">
        <v>210</v>
      </c>
      <c r="N59" s="31">
        <v>0</v>
      </c>
      <c r="P59" s="31">
        <v>0</v>
      </c>
      <c r="R59" s="31">
        <v>-3737627900</v>
      </c>
      <c r="T59" s="31">
        <v>-3737627900</v>
      </c>
      <c r="V59" s="58">
        <v>-1.32E-2</v>
      </c>
    </row>
    <row r="60" spans="2:22" ht="21.75" thickBot="1" x14ac:dyDescent="0.6">
      <c r="B60" s="55" t="s">
        <v>139</v>
      </c>
      <c r="D60" s="57">
        <f>SUM(D10:D59)</f>
        <v>0</v>
      </c>
      <c r="F60" s="57">
        <f>SUM(F10:F59)</f>
        <v>-8144497181</v>
      </c>
      <c r="H60" s="57">
        <f>SUM(H10:H59)</f>
        <v>3551202037</v>
      </c>
      <c r="J60" s="57">
        <f>SUM(J10:J59)</f>
        <v>-4593295144</v>
      </c>
      <c r="L60" s="59">
        <f>SUM(L10:L59)</f>
        <v>0</v>
      </c>
      <c r="N60" s="57">
        <f>SUM(N10:N59)</f>
        <v>5667248662</v>
      </c>
      <c r="P60" s="57">
        <f>SUM(P10:P59)</f>
        <v>-8927050378</v>
      </c>
      <c r="R60" s="57">
        <f>SUM(R10:R59)</f>
        <v>20205039575</v>
      </c>
      <c r="T60" s="57">
        <f>SUM(T10:T59)</f>
        <v>16945237859</v>
      </c>
      <c r="V60" s="59">
        <f>SUM(V10:V59)</f>
        <v>0.22500000000000009</v>
      </c>
    </row>
    <row r="61" spans="2:22" ht="21.75" thickTop="1" x14ac:dyDescent="0.55000000000000004"/>
    <row r="62" spans="2:22" ht="30" x14ac:dyDescent="0.75">
      <c r="L62" s="74">
        <v>10</v>
      </c>
    </row>
  </sheetData>
  <sortState xmlns:xlrd2="http://schemas.microsoft.com/office/spreadsheetml/2017/richdata2" ref="B10:V59">
    <sortCondition descending="1" ref="T10:T59"/>
  </sortState>
  <mergeCells count="16">
    <mergeCell ref="B2:V2"/>
    <mergeCell ref="B3:V3"/>
    <mergeCell ref="B4:V4"/>
    <mergeCell ref="T9"/>
    <mergeCell ref="V9"/>
    <mergeCell ref="N8:V8"/>
    <mergeCell ref="L9"/>
    <mergeCell ref="D8:L8"/>
    <mergeCell ref="N9"/>
    <mergeCell ref="P9"/>
    <mergeCell ref="R9"/>
    <mergeCell ref="B8:B9"/>
    <mergeCell ref="D9"/>
    <mergeCell ref="F9"/>
    <mergeCell ref="H9"/>
    <mergeCell ref="J9"/>
  </mergeCells>
  <printOptions horizontalCentered="1" verticalCentered="1"/>
  <pageMargins left="0.25" right="0.25" top="0.75" bottom="0.75" header="0.3" footer="0.3"/>
  <pageSetup paperSize="9" scale="48" orientation="portrait" r:id="rId1"/>
  <headerFooter>
    <oddFooter>&amp;C&amp;P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B2:AB28"/>
  <sheetViews>
    <sheetView rightToLeft="1" topLeftCell="A3" zoomScale="85" zoomScaleNormal="85" workbookViewId="0">
      <selection activeCell="B2" sqref="B2:T28"/>
    </sheetView>
  </sheetViews>
  <sheetFormatPr defaultRowHeight="21" x14ac:dyDescent="0.55000000000000004"/>
  <cols>
    <col min="1" max="1" width="4.7109375" style="2" customWidth="1"/>
    <col min="2" max="2" width="27.5703125" style="2" bestFit="1" customWidth="1"/>
    <col min="3" max="3" width="1" style="2" customWidth="1"/>
    <col min="4" max="4" width="15.85546875" style="2" bestFit="1" customWidth="1"/>
    <col min="5" max="5" width="1" style="2" customWidth="1"/>
    <col min="6" max="6" width="17.5703125" style="2" customWidth="1"/>
    <col min="7" max="7" width="1" style="2" customWidth="1"/>
    <col min="8" max="8" width="13.5703125" style="2" customWidth="1"/>
    <col min="9" max="9" width="1" style="2" customWidth="1"/>
    <col min="10" max="10" width="14.140625" style="2" customWidth="1"/>
    <col min="11" max="11" width="1" style="2" customWidth="1"/>
    <col min="12" max="12" width="11.28515625" style="2" customWidth="1"/>
    <col min="13" max="13" width="1" style="2" customWidth="1"/>
    <col min="14" max="14" width="15.85546875" style="2" customWidth="1"/>
    <col min="15" max="15" width="1" style="2" customWidth="1"/>
    <col min="16" max="16" width="15.7109375" style="2" customWidth="1"/>
    <col min="17" max="17" width="1" style="2" customWidth="1"/>
    <col min="18" max="18" width="13" style="2" customWidth="1"/>
    <col min="19" max="19" width="1" style="2" customWidth="1"/>
    <col min="20" max="20" width="15.7109375" style="2" bestFit="1" customWidth="1"/>
    <col min="21" max="21" width="1" style="2" customWidth="1"/>
    <col min="22" max="22" width="9.140625" style="2" customWidth="1"/>
    <col min="23" max="16384" width="9.140625" style="2"/>
  </cols>
  <sheetData>
    <row r="2" spans="2:28" ht="30" x14ac:dyDescent="0.55000000000000004">
      <c r="B2" s="96" t="s">
        <v>209</v>
      </c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</row>
    <row r="3" spans="2:28" ht="30" x14ac:dyDescent="0.55000000000000004">
      <c r="B3" s="96" t="s">
        <v>64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</row>
    <row r="4" spans="2:28" ht="30" x14ac:dyDescent="0.55000000000000004">
      <c r="B4" s="96" t="s">
        <v>1</v>
      </c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</row>
    <row r="6" spans="2:28" ht="30" x14ac:dyDescent="0.55000000000000004">
      <c r="B6" s="14" t="s">
        <v>203</v>
      </c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</row>
    <row r="7" spans="2:28" s="49" customFormat="1" ht="24" x14ac:dyDescent="0.6">
      <c r="B7" s="127" t="s">
        <v>2</v>
      </c>
      <c r="D7" s="125" t="s">
        <v>74</v>
      </c>
      <c r="E7" s="125" t="s">
        <v>74</v>
      </c>
      <c r="F7" s="125" t="s">
        <v>74</v>
      </c>
      <c r="G7" s="125" t="s">
        <v>74</v>
      </c>
      <c r="H7" s="125" t="s">
        <v>74</v>
      </c>
      <c r="J7" s="125" t="s">
        <v>66</v>
      </c>
      <c r="K7" s="125" t="s">
        <v>66</v>
      </c>
      <c r="L7" s="125" t="s">
        <v>66</v>
      </c>
      <c r="M7" s="125" t="s">
        <v>66</v>
      </c>
      <c r="N7" s="125" t="s">
        <v>66</v>
      </c>
      <c r="P7" s="125" t="s">
        <v>67</v>
      </c>
      <c r="Q7" s="125" t="s">
        <v>67</v>
      </c>
      <c r="R7" s="125" t="s">
        <v>67</v>
      </c>
      <c r="S7" s="125" t="s">
        <v>67</v>
      </c>
      <c r="T7" s="125" t="s">
        <v>67</v>
      </c>
    </row>
    <row r="8" spans="2:28" s="49" customFormat="1" ht="56.25" customHeight="1" x14ac:dyDescent="0.6">
      <c r="B8" s="127" t="s">
        <v>2</v>
      </c>
      <c r="D8" s="124" t="s">
        <v>75</v>
      </c>
      <c r="E8" s="75"/>
      <c r="F8" s="124" t="s">
        <v>76</v>
      </c>
      <c r="G8" s="75"/>
      <c r="H8" s="124" t="s">
        <v>77</v>
      </c>
      <c r="J8" s="124" t="s">
        <v>78</v>
      </c>
      <c r="K8" s="75"/>
      <c r="L8" s="124" t="s">
        <v>71</v>
      </c>
      <c r="M8" s="75"/>
      <c r="N8" s="124" t="s">
        <v>79</v>
      </c>
      <c r="P8" s="124" t="s">
        <v>78</v>
      </c>
      <c r="Q8" s="75"/>
      <c r="R8" s="124" t="s">
        <v>71</v>
      </c>
      <c r="S8" s="75"/>
      <c r="T8" s="124" t="s">
        <v>79</v>
      </c>
    </row>
    <row r="9" spans="2:28" s="4" customFormat="1" x14ac:dyDescent="0.55000000000000004">
      <c r="B9" s="54" t="s">
        <v>101</v>
      </c>
      <c r="D9" s="54" t="s">
        <v>102</v>
      </c>
      <c r="F9" s="62">
        <v>175000</v>
      </c>
      <c r="H9" s="62">
        <v>10000</v>
      </c>
      <c r="J9" s="62">
        <v>0</v>
      </c>
      <c r="L9" s="62">
        <v>0</v>
      </c>
      <c r="N9" s="62">
        <v>0</v>
      </c>
      <c r="P9" s="62">
        <v>1750000000</v>
      </c>
      <c r="R9" s="62">
        <v>0</v>
      </c>
      <c r="T9" s="62">
        <v>1750000000</v>
      </c>
    </row>
    <row r="10" spans="2:28" s="4" customFormat="1" x14ac:dyDescent="0.55000000000000004">
      <c r="B10" s="4" t="s">
        <v>15</v>
      </c>
      <c r="D10" s="4" t="s">
        <v>98</v>
      </c>
      <c r="F10" s="31">
        <v>75000</v>
      </c>
      <c r="H10" s="31">
        <v>10000</v>
      </c>
      <c r="J10" s="31">
        <v>0</v>
      </c>
      <c r="L10" s="31">
        <v>0</v>
      </c>
      <c r="N10" s="31">
        <v>0</v>
      </c>
      <c r="P10" s="31">
        <v>750000000</v>
      </c>
      <c r="R10" s="31">
        <v>0</v>
      </c>
      <c r="T10" s="31">
        <v>750000000</v>
      </c>
    </row>
    <row r="11" spans="2:28" s="4" customFormat="1" x14ac:dyDescent="0.55000000000000004">
      <c r="B11" s="4" t="s">
        <v>82</v>
      </c>
      <c r="D11" s="4" t="s">
        <v>83</v>
      </c>
      <c r="F11" s="31">
        <v>250000</v>
      </c>
      <c r="H11" s="31">
        <v>3000</v>
      </c>
      <c r="J11" s="31">
        <v>0</v>
      </c>
      <c r="L11" s="31">
        <v>0</v>
      </c>
      <c r="N11" s="31">
        <v>0</v>
      </c>
      <c r="P11" s="31">
        <v>750000000</v>
      </c>
      <c r="R11" s="31">
        <v>30078895</v>
      </c>
      <c r="T11" s="31">
        <v>719921105</v>
      </c>
    </row>
    <row r="12" spans="2:28" s="4" customFormat="1" x14ac:dyDescent="0.55000000000000004">
      <c r="B12" s="4" t="s">
        <v>86</v>
      </c>
      <c r="D12" s="4" t="s">
        <v>87</v>
      </c>
      <c r="F12" s="31">
        <v>129000</v>
      </c>
      <c r="H12" s="31">
        <v>4650</v>
      </c>
      <c r="J12" s="31">
        <v>0</v>
      </c>
      <c r="L12" s="31">
        <v>0</v>
      </c>
      <c r="N12" s="31">
        <v>0</v>
      </c>
      <c r="P12" s="31">
        <v>599850000</v>
      </c>
      <c r="R12" s="31">
        <v>6502439</v>
      </c>
      <c r="T12" s="31">
        <v>593347561</v>
      </c>
    </row>
    <row r="13" spans="2:28" s="4" customFormat="1" x14ac:dyDescent="0.55000000000000004">
      <c r="B13" s="4" t="s">
        <v>14</v>
      </c>
      <c r="D13" s="4" t="s">
        <v>97</v>
      </c>
      <c r="F13" s="31">
        <v>110000</v>
      </c>
      <c r="H13" s="31">
        <v>3850</v>
      </c>
      <c r="J13" s="31">
        <v>0</v>
      </c>
      <c r="L13" s="31">
        <v>0</v>
      </c>
      <c r="N13" s="31">
        <v>0</v>
      </c>
      <c r="P13" s="31">
        <v>423500000</v>
      </c>
      <c r="R13" s="31">
        <v>0</v>
      </c>
      <c r="T13" s="31">
        <v>423500000</v>
      </c>
    </row>
    <row r="14" spans="2:28" s="4" customFormat="1" x14ac:dyDescent="0.55000000000000004">
      <c r="B14" s="4" t="s">
        <v>115</v>
      </c>
      <c r="D14" s="4" t="s">
        <v>294</v>
      </c>
      <c r="F14" s="31">
        <v>500000</v>
      </c>
      <c r="H14" s="31">
        <v>600</v>
      </c>
      <c r="J14" s="31">
        <v>0</v>
      </c>
      <c r="L14" s="31">
        <v>0</v>
      </c>
      <c r="N14" s="31">
        <v>0</v>
      </c>
      <c r="P14" s="31">
        <v>300000000</v>
      </c>
      <c r="R14" s="31">
        <v>0</v>
      </c>
      <c r="T14" s="31">
        <v>300000000</v>
      </c>
    </row>
    <row r="15" spans="2:28" s="4" customFormat="1" x14ac:dyDescent="0.55000000000000004">
      <c r="B15" s="4" t="s">
        <v>26</v>
      </c>
      <c r="D15" s="4" t="s">
        <v>91</v>
      </c>
      <c r="F15" s="31">
        <v>557279</v>
      </c>
      <c r="H15" s="31">
        <v>400</v>
      </c>
      <c r="J15" s="31">
        <v>0</v>
      </c>
      <c r="L15" s="31">
        <v>0</v>
      </c>
      <c r="N15" s="31">
        <v>0</v>
      </c>
      <c r="P15" s="31">
        <v>222911600</v>
      </c>
      <c r="R15" s="31">
        <v>0</v>
      </c>
      <c r="T15" s="31">
        <v>222911600</v>
      </c>
    </row>
    <row r="16" spans="2:28" s="4" customFormat="1" x14ac:dyDescent="0.55000000000000004">
      <c r="B16" s="45" t="s">
        <v>80</v>
      </c>
      <c r="D16" s="45" t="s">
        <v>81</v>
      </c>
      <c r="F16" s="64">
        <v>47000</v>
      </c>
      <c r="H16" s="64">
        <v>4500</v>
      </c>
      <c r="J16" s="64">
        <v>0</v>
      </c>
      <c r="L16" s="64">
        <v>0</v>
      </c>
      <c r="N16" s="64">
        <v>0</v>
      </c>
      <c r="P16" s="64">
        <v>211500000</v>
      </c>
      <c r="R16" s="64">
        <v>0</v>
      </c>
      <c r="T16" s="64">
        <v>211500000</v>
      </c>
    </row>
    <row r="17" spans="2:20" s="4" customFormat="1" x14ac:dyDescent="0.55000000000000004">
      <c r="B17" s="4" t="s">
        <v>16</v>
      </c>
      <c r="D17" s="4" t="s">
        <v>90</v>
      </c>
      <c r="F17" s="31">
        <v>470000</v>
      </c>
      <c r="H17" s="31">
        <v>500</v>
      </c>
      <c r="J17" s="31">
        <v>0</v>
      </c>
      <c r="L17" s="31">
        <v>0</v>
      </c>
      <c r="N17" s="31">
        <v>0</v>
      </c>
      <c r="P17" s="31">
        <v>235000000</v>
      </c>
      <c r="R17" s="31">
        <v>25792683</v>
      </c>
      <c r="T17" s="31">
        <v>209207317</v>
      </c>
    </row>
    <row r="18" spans="2:20" s="4" customFormat="1" x14ac:dyDescent="0.55000000000000004">
      <c r="B18" s="4" t="s">
        <v>92</v>
      </c>
      <c r="D18" s="4" t="s">
        <v>93</v>
      </c>
      <c r="F18" s="31">
        <v>205000</v>
      </c>
      <c r="H18" s="31">
        <v>800</v>
      </c>
      <c r="J18" s="31">
        <v>0</v>
      </c>
      <c r="L18" s="31">
        <v>0</v>
      </c>
      <c r="N18" s="31">
        <v>0</v>
      </c>
      <c r="P18" s="31">
        <v>164000000</v>
      </c>
      <c r="R18" s="31">
        <v>0</v>
      </c>
      <c r="T18" s="31">
        <v>164000000</v>
      </c>
    </row>
    <row r="19" spans="2:20" s="4" customFormat="1" ht="42" x14ac:dyDescent="0.55000000000000004">
      <c r="B19" s="4" t="s">
        <v>99</v>
      </c>
      <c r="D19" s="4" t="s">
        <v>100</v>
      </c>
      <c r="F19" s="31">
        <v>175000</v>
      </c>
      <c r="H19" s="31">
        <v>630</v>
      </c>
      <c r="J19" s="31">
        <v>0</v>
      </c>
      <c r="L19" s="31">
        <v>0</v>
      </c>
      <c r="N19" s="31">
        <v>0</v>
      </c>
      <c r="P19" s="31">
        <v>110250000</v>
      </c>
      <c r="R19" s="31">
        <v>0</v>
      </c>
      <c r="T19" s="31">
        <v>110250000</v>
      </c>
    </row>
    <row r="20" spans="2:20" s="4" customFormat="1" x14ac:dyDescent="0.55000000000000004">
      <c r="B20" s="4" t="s">
        <v>18</v>
      </c>
      <c r="D20" s="4" t="s">
        <v>85</v>
      </c>
      <c r="F20" s="31">
        <v>171000</v>
      </c>
      <c r="H20" s="31">
        <v>600</v>
      </c>
      <c r="J20" s="31">
        <v>0</v>
      </c>
      <c r="L20" s="31">
        <v>0</v>
      </c>
      <c r="N20" s="31">
        <v>0</v>
      </c>
      <c r="P20" s="31">
        <v>102600000</v>
      </c>
      <c r="R20" s="31">
        <v>0</v>
      </c>
      <c r="T20" s="31">
        <v>102600000</v>
      </c>
    </row>
    <row r="21" spans="2:20" s="4" customFormat="1" x14ac:dyDescent="0.55000000000000004">
      <c r="B21" s="4" t="s">
        <v>95</v>
      </c>
      <c r="D21" s="4" t="s">
        <v>96</v>
      </c>
      <c r="F21" s="31">
        <v>825000</v>
      </c>
      <c r="H21" s="31">
        <v>66</v>
      </c>
      <c r="J21" s="31">
        <v>0</v>
      </c>
      <c r="L21" s="31">
        <v>0</v>
      </c>
      <c r="N21" s="31">
        <v>0</v>
      </c>
      <c r="P21" s="31">
        <v>54450000</v>
      </c>
      <c r="R21" s="31">
        <v>0</v>
      </c>
      <c r="T21" s="31">
        <v>54450000</v>
      </c>
    </row>
    <row r="22" spans="2:20" s="4" customFormat="1" x14ac:dyDescent="0.55000000000000004">
      <c r="B22" s="4" t="s">
        <v>88</v>
      </c>
      <c r="D22" s="4" t="s">
        <v>89</v>
      </c>
      <c r="F22" s="31">
        <v>337000</v>
      </c>
      <c r="H22" s="31">
        <v>135</v>
      </c>
      <c r="J22" s="31">
        <v>0</v>
      </c>
      <c r="L22" s="31">
        <v>0</v>
      </c>
      <c r="N22" s="31">
        <v>0</v>
      </c>
      <c r="P22" s="31">
        <v>45495000</v>
      </c>
      <c r="R22" s="31">
        <v>0</v>
      </c>
      <c r="T22" s="31">
        <v>45495000</v>
      </c>
    </row>
    <row r="23" spans="2:20" s="4" customFormat="1" ht="25.5" customHeight="1" x14ac:dyDescent="0.55000000000000004">
      <c r="B23" s="4" t="s">
        <v>123</v>
      </c>
      <c r="D23" s="4" t="s">
        <v>96</v>
      </c>
      <c r="F23" s="31">
        <v>902000</v>
      </c>
      <c r="H23" s="31">
        <v>11</v>
      </c>
      <c r="J23" s="31">
        <v>0</v>
      </c>
      <c r="L23" s="31">
        <v>0</v>
      </c>
      <c r="N23" s="31">
        <v>0</v>
      </c>
      <c r="P23" s="31">
        <v>9922000</v>
      </c>
      <c r="R23" s="31">
        <v>0</v>
      </c>
      <c r="T23" s="31">
        <v>9922000</v>
      </c>
    </row>
    <row r="24" spans="2:20" s="4" customFormat="1" x14ac:dyDescent="0.55000000000000004">
      <c r="B24" s="4" t="s">
        <v>110</v>
      </c>
      <c r="D24" s="4" t="s">
        <v>293</v>
      </c>
      <c r="F24" s="31">
        <v>1000</v>
      </c>
      <c r="H24" s="31">
        <v>150</v>
      </c>
      <c r="J24" s="31">
        <v>0</v>
      </c>
      <c r="L24" s="31">
        <v>0</v>
      </c>
      <c r="N24" s="31">
        <v>0</v>
      </c>
      <c r="P24" s="31">
        <v>150000</v>
      </c>
      <c r="R24" s="31">
        <v>5921</v>
      </c>
      <c r="T24" s="31">
        <v>144079</v>
      </c>
    </row>
    <row r="25" spans="2:20" s="4" customFormat="1" x14ac:dyDescent="0.55000000000000004"/>
    <row r="26" spans="2:20" ht="21.75" thickBot="1" x14ac:dyDescent="0.6">
      <c r="B26" s="126" t="s">
        <v>139</v>
      </c>
      <c r="C26" s="126"/>
      <c r="D26" s="126"/>
      <c r="E26" s="126"/>
      <c r="F26" s="126"/>
      <c r="G26" s="126"/>
      <c r="H26" s="126"/>
      <c r="J26" s="10">
        <f>SUM(J9:J25)</f>
        <v>0</v>
      </c>
      <c r="L26" s="10">
        <f>SUM(L9:L25)</f>
        <v>0</v>
      </c>
      <c r="N26" s="10">
        <f>SUM(N9:N25)</f>
        <v>0</v>
      </c>
      <c r="P26" s="10">
        <f>SUM(P9:P25)</f>
        <v>5729628600</v>
      </c>
      <c r="R26" s="10">
        <f>SUM(R9:R25)</f>
        <v>62379938</v>
      </c>
      <c r="T26" s="10">
        <f>SUM(T9:T25)</f>
        <v>5667248662</v>
      </c>
    </row>
    <row r="27" spans="2:20" ht="21.75" thickTop="1" x14ac:dyDescent="0.55000000000000004"/>
    <row r="28" spans="2:20" ht="30" x14ac:dyDescent="0.75">
      <c r="J28" s="68">
        <v>11</v>
      </c>
    </row>
  </sheetData>
  <sortState xmlns:xlrd2="http://schemas.microsoft.com/office/spreadsheetml/2017/richdata2" ref="B9:T24">
    <sortCondition descending="1" ref="T9:T24"/>
  </sortState>
  <mergeCells count="17">
    <mergeCell ref="B26:H26"/>
    <mergeCell ref="R8"/>
    <mergeCell ref="T8"/>
    <mergeCell ref="P7:T7"/>
    <mergeCell ref="J8"/>
    <mergeCell ref="L8"/>
    <mergeCell ref="N8"/>
    <mergeCell ref="J7:N7"/>
    <mergeCell ref="P8"/>
    <mergeCell ref="B7:B8"/>
    <mergeCell ref="D8"/>
    <mergeCell ref="F8"/>
    <mergeCell ref="H8"/>
    <mergeCell ref="D7:H7"/>
    <mergeCell ref="B2:T2"/>
    <mergeCell ref="B3:T3"/>
    <mergeCell ref="B4:T4"/>
  </mergeCells>
  <printOptions horizontalCentered="1" verticalCentered="1"/>
  <pageMargins left="0.7" right="0.7" top="0.75" bottom="0.75" header="0.3" footer="0.3"/>
  <pageSetup paperSize="9" scale="72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B2:AB47"/>
  <sheetViews>
    <sheetView rightToLeft="1" topLeftCell="A4" workbookViewId="0">
      <selection activeCell="R48" sqref="B2:R48"/>
    </sheetView>
  </sheetViews>
  <sheetFormatPr defaultRowHeight="21" x14ac:dyDescent="0.55000000000000004"/>
  <cols>
    <col min="1" max="1" width="3.7109375" style="4" customWidth="1"/>
    <col min="2" max="2" width="33.5703125" style="4" customWidth="1"/>
    <col min="3" max="3" width="1" style="4" customWidth="1"/>
    <col min="4" max="4" width="11.28515625" style="4" bestFit="1" customWidth="1"/>
    <col min="5" max="5" width="1" style="4" customWidth="1"/>
    <col min="6" max="6" width="16.5703125" style="4" bestFit="1" customWidth="1"/>
    <col min="7" max="7" width="1" style="4" customWidth="1"/>
    <col min="8" max="8" width="17.5703125" style="4" bestFit="1" customWidth="1"/>
    <col min="9" max="9" width="1" style="4" customWidth="1"/>
    <col min="10" max="10" width="20" style="4" customWidth="1"/>
    <col min="11" max="11" width="1" style="4" customWidth="1"/>
    <col min="12" max="12" width="11.28515625" style="4" bestFit="1" customWidth="1"/>
    <col min="13" max="13" width="1" style="4" customWidth="1"/>
    <col min="14" max="14" width="16.5703125" style="4" bestFit="1" customWidth="1"/>
    <col min="15" max="15" width="1" style="4" customWidth="1"/>
    <col min="16" max="16" width="17.140625" style="4" customWidth="1"/>
    <col min="17" max="17" width="1" style="4" customWidth="1"/>
    <col min="18" max="18" width="19.7109375" style="4" customWidth="1"/>
    <col min="19" max="19" width="1" style="4" customWidth="1"/>
    <col min="20" max="20" width="9.140625" style="4" customWidth="1"/>
    <col min="21" max="16384" width="9.140625" style="4"/>
  </cols>
  <sheetData>
    <row r="2" spans="2:28" ht="30" x14ac:dyDescent="0.55000000000000004">
      <c r="B2" s="98" t="s">
        <v>209</v>
      </c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</row>
    <row r="3" spans="2:28" ht="30" x14ac:dyDescent="0.55000000000000004">
      <c r="B3" s="98" t="s">
        <v>64</v>
      </c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</row>
    <row r="4" spans="2:28" ht="30" x14ac:dyDescent="0.55000000000000004">
      <c r="B4" s="98" t="s">
        <v>1</v>
      </c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</row>
    <row r="5" spans="2:28" ht="61.5" customHeight="1" x14ac:dyDescent="0.55000000000000004"/>
    <row r="6" spans="2:28" s="2" customFormat="1" ht="30" x14ac:dyDescent="0.55000000000000004">
      <c r="B6" s="14" t="s">
        <v>204</v>
      </c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</row>
    <row r="7" spans="2:28" s="2" customFormat="1" ht="34.5" customHeight="1" x14ac:dyDescent="0.55000000000000004">
      <c r="B7" s="14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</row>
    <row r="8" spans="2:28" x14ac:dyDescent="0.55000000000000004">
      <c r="B8" s="97" t="s">
        <v>2</v>
      </c>
      <c r="D8" s="98" t="s">
        <v>66</v>
      </c>
      <c r="E8" s="98" t="s">
        <v>66</v>
      </c>
      <c r="F8" s="98" t="s">
        <v>66</v>
      </c>
      <c r="G8" s="98" t="s">
        <v>66</v>
      </c>
      <c r="H8" s="98" t="s">
        <v>66</v>
      </c>
      <c r="I8" s="98" t="s">
        <v>66</v>
      </c>
      <c r="J8" s="98" t="s">
        <v>66</v>
      </c>
      <c r="L8" s="98" t="s">
        <v>67</v>
      </c>
      <c r="M8" s="98" t="s">
        <v>67</v>
      </c>
      <c r="N8" s="98" t="s">
        <v>67</v>
      </c>
      <c r="O8" s="98" t="s">
        <v>67</v>
      </c>
      <c r="P8" s="98" t="s">
        <v>67</v>
      </c>
      <c r="Q8" s="98" t="s">
        <v>67</v>
      </c>
      <c r="R8" s="98" t="s">
        <v>67</v>
      </c>
    </row>
    <row r="9" spans="2:28" ht="57" customHeight="1" x14ac:dyDescent="0.65">
      <c r="B9" s="97" t="s">
        <v>2</v>
      </c>
      <c r="D9" s="101" t="s">
        <v>6</v>
      </c>
      <c r="E9" s="63"/>
      <c r="F9" s="101" t="s">
        <v>103</v>
      </c>
      <c r="G9" s="63"/>
      <c r="H9" s="101" t="s">
        <v>104</v>
      </c>
      <c r="I9" s="63"/>
      <c r="J9" s="101" t="s">
        <v>105</v>
      </c>
      <c r="K9" s="48"/>
      <c r="L9" s="101" t="s">
        <v>6</v>
      </c>
      <c r="M9" s="63"/>
      <c r="N9" s="101" t="s">
        <v>103</v>
      </c>
      <c r="O9" s="63"/>
      <c r="P9" s="101" t="s">
        <v>104</v>
      </c>
      <c r="Q9" s="63"/>
      <c r="R9" s="101" t="s">
        <v>105</v>
      </c>
    </row>
    <row r="10" spans="2:28" ht="21.75" customHeight="1" x14ac:dyDescent="0.55000000000000004">
      <c r="B10" s="54" t="s">
        <v>14</v>
      </c>
      <c r="D10" s="62">
        <v>1380000</v>
      </c>
      <c r="F10" s="62">
        <v>8175862440</v>
      </c>
      <c r="H10" s="62">
        <v>8793167490</v>
      </c>
      <c r="J10" s="62">
        <v>-617305050</v>
      </c>
      <c r="L10" s="62">
        <v>1380000</v>
      </c>
      <c r="N10" s="62">
        <v>8175862440</v>
      </c>
      <c r="P10" s="62">
        <v>9946479498</v>
      </c>
      <c r="R10" s="62">
        <v>-1770617058</v>
      </c>
    </row>
    <row r="11" spans="2:28" ht="21.75" customHeight="1" x14ac:dyDescent="0.55000000000000004">
      <c r="B11" s="4" t="s">
        <v>20</v>
      </c>
      <c r="D11" s="31">
        <v>2872800</v>
      </c>
      <c r="F11" s="31">
        <v>9889312786</v>
      </c>
      <c r="H11" s="31">
        <v>10420474259</v>
      </c>
      <c r="J11" s="31">
        <v>-531161472</v>
      </c>
      <c r="L11" s="31">
        <v>2872800</v>
      </c>
      <c r="N11" s="31">
        <v>9889312786</v>
      </c>
      <c r="P11" s="31">
        <v>12009257119</v>
      </c>
      <c r="R11" s="31">
        <v>-2119944332</v>
      </c>
    </row>
    <row r="12" spans="2:28" ht="21.75" customHeight="1" x14ac:dyDescent="0.55000000000000004">
      <c r="B12" s="4" t="s">
        <v>17</v>
      </c>
      <c r="D12" s="31">
        <v>325401</v>
      </c>
      <c r="F12" s="31">
        <v>6045881773</v>
      </c>
      <c r="H12" s="31">
        <v>6641380588</v>
      </c>
      <c r="J12" s="31">
        <v>-595498814</v>
      </c>
      <c r="L12" s="31">
        <v>325401</v>
      </c>
      <c r="N12" s="31">
        <v>6045881773</v>
      </c>
      <c r="P12" s="31">
        <v>2485064018</v>
      </c>
      <c r="R12" s="31">
        <v>3560817755</v>
      </c>
    </row>
    <row r="13" spans="2:28" ht="21.75" customHeight="1" x14ac:dyDescent="0.55000000000000004">
      <c r="B13" s="4" t="s">
        <v>24</v>
      </c>
      <c r="D13" s="31">
        <v>303736</v>
      </c>
      <c r="F13" s="31">
        <v>8956415057</v>
      </c>
      <c r="H13" s="31">
        <v>9856464722</v>
      </c>
      <c r="J13" s="31">
        <v>-900049664</v>
      </c>
      <c r="L13" s="31">
        <v>303736</v>
      </c>
      <c r="N13" s="31">
        <v>8956415057</v>
      </c>
      <c r="P13" s="31">
        <v>6171439390</v>
      </c>
      <c r="R13" s="31">
        <v>2784975667</v>
      </c>
    </row>
    <row r="14" spans="2:28" ht="21.75" customHeight="1" x14ac:dyDescent="0.55000000000000004">
      <c r="B14" s="4" t="s">
        <v>109</v>
      </c>
      <c r="D14" s="31">
        <v>176500</v>
      </c>
      <c r="F14" s="31">
        <v>6044246471</v>
      </c>
      <c r="H14" s="31">
        <v>5963357900</v>
      </c>
      <c r="J14" s="31">
        <v>80888571</v>
      </c>
      <c r="L14" s="31">
        <v>176500</v>
      </c>
      <c r="N14" s="31">
        <v>6044246471</v>
      </c>
      <c r="P14" s="31">
        <v>5963357900</v>
      </c>
      <c r="R14" s="31">
        <v>80888571</v>
      </c>
    </row>
    <row r="15" spans="2:28" ht="21.75" customHeight="1" x14ac:dyDescent="0.55000000000000004">
      <c r="B15" s="4" t="s">
        <v>84</v>
      </c>
      <c r="D15" s="31">
        <v>53238</v>
      </c>
      <c r="F15" s="31">
        <v>825042036</v>
      </c>
      <c r="H15" s="31">
        <v>802285905</v>
      </c>
      <c r="J15" s="31">
        <v>22756131</v>
      </c>
      <c r="L15" s="31">
        <v>53238</v>
      </c>
      <c r="N15" s="31">
        <v>825042036</v>
      </c>
      <c r="P15" s="31">
        <v>959173284</v>
      </c>
      <c r="R15" s="31">
        <v>-134131247</v>
      </c>
    </row>
    <row r="16" spans="2:28" ht="21.75" customHeight="1" x14ac:dyDescent="0.55000000000000004">
      <c r="B16" s="4" t="s">
        <v>18</v>
      </c>
      <c r="D16" s="31">
        <v>191612</v>
      </c>
      <c r="F16" s="31">
        <v>1744722682</v>
      </c>
      <c r="H16" s="31">
        <v>1883767176</v>
      </c>
      <c r="J16" s="31">
        <v>-139044493</v>
      </c>
      <c r="L16" s="31">
        <v>191612</v>
      </c>
      <c r="N16" s="31">
        <v>1744722682</v>
      </c>
      <c r="P16" s="31">
        <v>1568403976</v>
      </c>
      <c r="R16" s="31">
        <v>176318706</v>
      </c>
    </row>
    <row r="17" spans="2:18" ht="21.75" customHeight="1" x14ac:dyDescent="0.55000000000000004">
      <c r="B17" s="4" t="s">
        <v>23</v>
      </c>
      <c r="D17" s="31">
        <v>207000</v>
      </c>
      <c r="F17" s="31">
        <v>4059809545</v>
      </c>
      <c r="H17" s="31">
        <v>4732672050</v>
      </c>
      <c r="J17" s="31">
        <v>-672862504</v>
      </c>
      <c r="L17" s="31">
        <v>207000</v>
      </c>
      <c r="N17" s="31">
        <v>4059809545</v>
      </c>
      <c r="P17" s="31">
        <v>4972610299</v>
      </c>
      <c r="R17" s="31">
        <v>-912800753</v>
      </c>
    </row>
    <row r="18" spans="2:18" ht="21.75" customHeight="1" x14ac:dyDescent="0.55000000000000004">
      <c r="B18" s="4" t="s">
        <v>27</v>
      </c>
      <c r="D18" s="31">
        <v>235700</v>
      </c>
      <c r="F18" s="31">
        <v>6351807529</v>
      </c>
      <c r="H18" s="31">
        <v>7684960788</v>
      </c>
      <c r="J18" s="31">
        <v>-1333153258</v>
      </c>
      <c r="L18" s="31">
        <v>235700</v>
      </c>
      <c r="N18" s="31">
        <v>6351807529</v>
      </c>
      <c r="P18" s="31">
        <v>9720153907</v>
      </c>
      <c r="R18" s="31">
        <v>-3368346377</v>
      </c>
    </row>
    <row r="19" spans="2:18" ht="21.75" customHeight="1" x14ac:dyDescent="0.55000000000000004">
      <c r="B19" s="4" t="s">
        <v>88</v>
      </c>
      <c r="D19" s="31">
        <v>187000</v>
      </c>
      <c r="F19" s="31">
        <v>1200832281</v>
      </c>
      <c r="H19" s="31">
        <v>1500110914</v>
      </c>
      <c r="J19" s="31">
        <v>-299278633</v>
      </c>
      <c r="L19" s="31">
        <v>187000</v>
      </c>
      <c r="N19" s="31">
        <v>1200832281</v>
      </c>
      <c r="P19" s="31">
        <v>2644336377</v>
      </c>
      <c r="R19" s="31">
        <v>-1443504096</v>
      </c>
    </row>
    <row r="20" spans="2:18" ht="21.75" customHeight="1" x14ac:dyDescent="0.55000000000000004">
      <c r="B20" s="4" t="s">
        <v>28</v>
      </c>
      <c r="D20" s="31">
        <v>569688</v>
      </c>
      <c r="F20" s="31">
        <v>5357182451</v>
      </c>
      <c r="H20" s="31">
        <v>4904143766</v>
      </c>
      <c r="J20" s="31">
        <v>453038685</v>
      </c>
      <c r="L20" s="31">
        <v>569688</v>
      </c>
      <c r="N20" s="31">
        <v>5357182451</v>
      </c>
      <c r="P20" s="31">
        <v>4679644342</v>
      </c>
      <c r="R20" s="31">
        <v>677538109</v>
      </c>
    </row>
    <row r="21" spans="2:18" ht="21.75" customHeight="1" x14ac:dyDescent="0.55000000000000004">
      <c r="B21" s="4" t="s">
        <v>16</v>
      </c>
      <c r="D21" s="31">
        <v>470000</v>
      </c>
      <c r="F21" s="31">
        <v>8867522430</v>
      </c>
      <c r="H21" s="31">
        <v>7998523920</v>
      </c>
      <c r="J21" s="31">
        <v>868998510</v>
      </c>
      <c r="L21" s="31">
        <v>470000</v>
      </c>
      <c r="N21" s="31">
        <v>8867522430</v>
      </c>
      <c r="P21" s="31">
        <v>9612914393</v>
      </c>
      <c r="R21" s="31">
        <v>-745391963</v>
      </c>
    </row>
    <row r="22" spans="2:18" ht="21.75" customHeight="1" x14ac:dyDescent="0.55000000000000004">
      <c r="B22" s="4" t="s">
        <v>26</v>
      </c>
      <c r="D22" s="31">
        <v>1120279</v>
      </c>
      <c r="F22" s="31">
        <v>11269767000</v>
      </c>
      <c r="H22" s="31">
        <v>12116113138</v>
      </c>
      <c r="J22" s="31">
        <v>-846346137</v>
      </c>
      <c r="L22" s="31">
        <v>1120279</v>
      </c>
      <c r="N22" s="31">
        <v>11269767000</v>
      </c>
      <c r="P22" s="31">
        <v>12994961252</v>
      </c>
      <c r="R22" s="31">
        <v>-1725194251</v>
      </c>
    </row>
    <row r="23" spans="2:18" ht="21.75" customHeight="1" x14ac:dyDescent="0.55000000000000004">
      <c r="B23" s="4" t="s">
        <v>92</v>
      </c>
      <c r="D23" s="31">
        <v>324000</v>
      </c>
      <c r="F23" s="31">
        <v>2025834138</v>
      </c>
      <c r="H23" s="31">
        <v>2096690022</v>
      </c>
      <c r="J23" s="31">
        <v>-70855884</v>
      </c>
      <c r="L23" s="31">
        <v>324000</v>
      </c>
      <c r="N23" s="31">
        <v>2025834138</v>
      </c>
      <c r="P23" s="31">
        <v>2093090569</v>
      </c>
      <c r="R23" s="31">
        <v>-67256431</v>
      </c>
    </row>
    <row r="24" spans="2:18" ht="21.75" customHeight="1" x14ac:dyDescent="0.55000000000000004">
      <c r="B24" s="4" t="s">
        <v>22</v>
      </c>
      <c r="D24" s="31">
        <v>459000</v>
      </c>
      <c r="F24" s="31">
        <v>5958872487</v>
      </c>
      <c r="H24" s="31">
        <v>5949090705</v>
      </c>
      <c r="J24" s="31">
        <v>9781782</v>
      </c>
      <c r="L24" s="31">
        <v>459000</v>
      </c>
      <c r="N24" s="31">
        <v>5958872487</v>
      </c>
      <c r="P24" s="31">
        <v>5949090705</v>
      </c>
      <c r="R24" s="31">
        <v>9781782</v>
      </c>
    </row>
    <row r="25" spans="2:18" ht="21.75" customHeight="1" x14ac:dyDescent="0.55000000000000004">
      <c r="B25" s="4" t="s">
        <v>21</v>
      </c>
      <c r="D25" s="31">
        <v>366000</v>
      </c>
      <c r="F25" s="31">
        <v>8444315583</v>
      </c>
      <c r="H25" s="31">
        <v>9674034957</v>
      </c>
      <c r="J25" s="31">
        <v>-1229719374</v>
      </c>
      <c r="L25" s="31">
        <v>366000</v>
      </c>
      <c r="N25" s="31">
        <v>8444315583</v>
      </c>
      <c r="P25" s="31">
        <v>9996193931</v>
      </c>
      <c r="R25" s="31">
        <v>-1551878348</v>
      </c>
    </row>
    <row r="26" spans="2:18" ht="21.75" customHeight="1" x14ac:dyDescent="0.55000000000000004">
      <c r="B26" s="4" t="s">
        <v>115</v>
      </c>
      <c r="D26" s="31">
        <v>500000</v>
      </c>
      <c r="F26" s="31">
        <v>5019952500</v>
      </c>
      <c r="H26" s="31">
        <v>5293316250</v>
      </c>
      <c r="J26" s="31">
        <v>-273363750</v>
      </c>
      <c r="L26" s="31">
        <v>500000</v>
      </c>
      <c r="N26" s="31">
        <v>5019952500</v>
      </c>
      <c r="P26" s="31">
        <v>6400934531</v>
      </c>
      <c r="R26" s="31">
        <v>-1380982031</v>
      </c>
    </row>
    <row r="27" spans="2:18" ht="21.75" customHeight="1" x14ac:dyDescent="0.55000000000000004">
      <c r="B27" s="4" t="s">
        <v>19</v>
      </c>
      <c r="D27" s="31">
        <v>994000</v>
      </c>
      <c r="F27" s="31">
        <v>14159268081</v>
      </c>
      <c r="H27" s="31">
        <v>14179029795</v>
      </c>
      <c r="J27" s="31">
        <v>-19761714</v>
      </c>
      <c r="L27" s="31">
        <v>994000</v>
      </c>
      <c r="N27" s="31">
        <v>14159268081</v>
      </c>
      <c r="P27" s="31">
        <v>15156592162</v>
      </c>
      <c r="R27" s="31">
        <v>-997324081</v>
      </c>
    </row>
    <row r="28" spans="2:18" ht="21.75" customHeight="1" x14ac:dyDescent="0.55000000000000004">
      <c r="B28" s="4" t="s">
        <v>15</v>
      </c>
      <c r="D28" s="31">
        <v>0</v>
      </c>
      <c r="F28" s="31">
        <v>0</v>
      </c>
      <c r="H28" s="31">
        <v>2087333513</v>
      </c>
      <c r="J28" s="31">
        <v>-2087333513</v>
      </c>
      <c r="L28" s="31">
        <v>0</v>
      </c>
      <c r="N28" s="31">
        <v>0</v>
      </c>
      <c r="P28" s="31">
        <v>0</v>
      </c>
      <c r="R28" s="31">
        <v>0</v>
      </c>
    </row>
    <row r="29" spans="2:18" ht="21.75" customHeight="1" x14ac:dyDescent="0.55000000000000004">
      <c r="B29" s="45" t="s">
        <v>25</v>
      </c>
      <c r="D29" s="64">
        <v>0</v>
      </c>
      <c r="F29" s="64">
        <v>0</v>
      </c>
      <c r="H29" s="64">
        <v>-35773400</v>
      </c>
      <c r="J29" s="64">
        <v>35773400</v>
      </c>
      <c r="L29" s="64">
        <v>0</v>
      </c>
      <c r="N29" s="64">
        <v>0</v>
      </c>
      <c r="P29" s="64">
        <v>0</v>
      </c>
      <c r="R29" s="64">
        <v>0</v>
      </c>
    </row>
    <row r="30" spans="2:18" ht="21.75" customHeight="1" x14ac:dyDescent="0.55000000000000004">
      <c r="B30" s="4" t="s">
        <v>171</v>
      </c>
      <c r="D30" s="31">
        <v>10340</v>
      </c>
      <c r="F30" s="31">
        <v>7009166638</v>
      </c>
      <c r="H30" s="31">
        <v>6987808070</v>
      </c>
      <c r="J30" s="31">
        <v>21358568</v>
      </c>
      <c r="L30" s="31">
        <v>10340</v>
      </c>
      <c r="N30" s="31">
        <v>7009166638</v>
      </c>
      <c r="P30" s="31">
        <v>6965252213</v>
      </c>
      <c r="R30" s="31">
        <v>43914425</v>
      </c>
    </row>
    <row r="31" spans="2:18" ht="21.75" customHeight="1" x14ac:dyDescent="0.55000000000000004">
      <c r="B31" s="4" t="s">
        <v>164</v>
      </c>
      <c r="D31" s="31">
        <v>45087</v>
      </c>
      <c r="F31" s="31">
        <v>24433626342</v>
      </c>
      <c r="H31" s="31">
        <v>24692108342</v>
      </c>
      <c r="J31" s="31">
        <v>-258481999</v>
      </c>
      <c r="L31" s="31">
        <v>45087</v>
      </c>
      <c r="N31" s="31">
        <v>24433626342</v>
      </c>
      <c r="P31" s="31">
        <v>24992911334</v>
      </c>
      <c r="R31" s="31">
        <v>-559284991</v>
      </c>
    </row>
    <row r="32" spans="2:18" ht="21.75" customHeight="1" x14ac:dyDescent="0.55000000000000004">
      <c r="B32" s="4" t="s">
        <v>167</v>
      </c>
      <c r="D32" s="31">
        <v>35510</v>
      </c>
      <c r="F32" s="31">
        <v>18511593675</v>
      </c>
      <c r="H32" s="31">
        <v>18714603053</v>
      </c>
      <c r="J32" s="31">
        <v>-203009377</v>
      </c>
      <c r="L32" s="31">
        <v>35510</v>
      </c>
      <c r="N32" s="31">
        <v>18511593675</v>
      </c>
      <c r="P32" s="31">
        <v>18974143970</v>
      </c>
      <c r="R32" s="31">
        <v>-462550294</v>
      </c>
    </row>
    <row r="33" spans="2:18" ht="21.75" customHeight="1" x14ac:dyDescent="0.55000000000000004">
      <c r="B33" s="4" t="s">
        <v>160</v>
      </c>
      <c r="D33" s="31">
        <v>23618</v>
      </c>
      <c r="F33" s="31">
        <v>12085950166</v>
      </c>
      <c r="H33" s="31">
        <v>12247090186</v>
      </c>
      <c r="J33" s="31">
        <v>-161140019</v>
      </c>
      <c r="L33" s="31">
        <v>23618</v>
      </c>
      <c r="N33" s="31">
        <v>12085950166</v>
      </c>
      <c r="P33" s="31">
        <v>12337859375</v>
      </c>
      <c r="R33" s="31">
        <v>-251909208</v>
      </c>
    </row>
    <row r="34" spans="2:18" ht="21.75" customHeight="1" x14ac:dyDescent="0.55000000000000004">
      <c r="B34" s="4" t="s">
        <v>162</v>
      </c>
      <c r="D34" s="31">
        <v>9991</v>
      </c>
      <c r="F34" s="31">
        <v>5543590411</v>
      </c>
      <c r="H34" s="31">
        <v>5586414064</v>
      </c>
      <c r="J34" s="31">
        <v>-42823652</v>
      </c>
      <c r="L34" s="31">
        <v>9991</v>
      </c>
      <c r="N34" s="31">
        <v>5543590411</v>
      </c>
      <c r="P34" s="31">
        <v>5598143726</v>
      </c>
      <c r="R34" s="31">
        <v>-54553314</v>
      </c>
    </row>
    <row r="35" spans="2:18" ht="21.75" customHeight="1" x14ac:dyDescent="0.55000000000000004">
      <c r="B35" s="4" t="s">
        <v>169</v>
      </c>
      <c r="D35" s="31">
        <v>17010</v>
      </c>
      <c r="F35" s="31">
        <v>8634972957</v>
      </c>
      <c r="H35" s="31">
        <v>8700534622</v>
      </c>
      <c r="J35" s="31">
        <v>-65561664</v>
      </c>
      <c r="L35" s="31">
        <v>17010</v>
      </c>
      <c r="N35" s="31">
        <v>8634972957</v>
      </c>
      <c r="P35" s="31">
        <v>8733243361</v>
      </c>
      <c r="R35" s="31">
        <v>-98270403</v>
      </c>
    </row>
    <row r="36" spans="2:18" ht="21.75" customHeight="1" x14ac:dyDescent="0.55000000000000004">
      <c r="B36" s="4" t="s">
        <v>222</v>
      </c>
      <c r="D36" s="31">
        <v>9650</v>
      </c>
      <c r="F36" s="31">
        <v>4879699394</v>
      </c>
      <c r="H36" s="31">
        <v>4920106269</v>
      </c>
      <c r="J36" s="31">
        <v>-40406874</v>
      </c>
      <c r="L36" s="31">
        <v>9650</v>
      </c>
      <c r="N36" s="31">
        <v>4879699394</v>
      </c>
      <c r="P36" s="31">
        <v>5004431887</v>
      </c>
      <c r="R36" s="31">
        <v>-124732492</v>
      </c>
    </row>
    <row r="37" spans="2:18" ht="21.75" customHeight="1" x14ac:dyDescent="0.55000000000000004">
      <c r="B37" s="45" t="s">
        <v>177</v>
      </c>
      <c r="D37" s="64">
        <v>0</v>
      </c>
      <c r="F37" s="64">
        <v>0</v>
      </c>
      <c r="H37" s="64">
        <v>0</v>
      </c>
      <c r="J37" s="64">
        <v>0</v>
      </c>
      <c r="L37" s="64">
        <v>168000</v>
      </c>
      <c r="N37" s="64">
        <v>167969550000</v>
      </c>
      <c r="P37" s="64">
        <v>172168788750</v>
      </c>
      <c r="R37" s="64">
        <v>-4199238750</v>
      </c>
    </row>
    <row r="38" spans="2:18" ht="21.75" customHeight="1" x14ac:dyDescent="0.55000000000000004">
      <c r="B38" s="4" t="s">
        <v>225</v>
      </c>
      <c r="D38" s="31">
        <v>0</v>
      </c>
      <c r="F38" s="31">
        <v>0</v>
      </c>
      <c r="H38" s="31">
        <v>502919384</v>
      </c>
      <c r="J38" s="31">
        <v>-502919384</v>
      </c>
      <c r="L38" s="31">
        <v>0</v>
      </c>
      <c r="N38" s="31">
        <v>0</v>
      </c>
      <c r="P38" s="31">
        <v>0</v>
      </c>
      <c r="R38" s="31">
        <v>0</v>
      </c>
    </row>
    <row r="39" spans="2:18" ht="21.75" customHeight="1" x14ac:dyDescent="0.55000000000000004">
      <c r="B39" s="4" t="s">
        <v>217</v>
      </c>
      <c r="D39" s="31">
        <v>0</v>
      </c>
      <c r="F39" s="31">
        <v>0</v>
      </c>
      <c r="H39" s="31">
        <v>-9276698</v>
      </c>
      <c r="J39" s="31">
        <v>9276698</v>
      </c>
      <c r="L39" s="31">
        <v>0</v>
      </c>
      <c r="N39" s="31">
        <v>0</v>
      </c>
      <c r="P39" s="31">
        <v>0</v>
      </c>
      <c r="R39" s="31">
        <v>0</v>
      </c>
    </row>
    <row r="40" spans="2:18" ht="21.75" customHeight="1" x14ac:dyDescent="0.55000000000000004">
      <c r="B40" s="4" t="s">
        <v>220</v>
      </c>
      <c r="D40" s="31">
        <v>0</v>
      </c>
      <c r="F40" s="31">
        <v>0</v>
      </c>
      <c r="H40" s="31">
        <v>17294538</v>
      </c>
      <c r="J40" s="31">
        <v>-17294538</v>
      </c>
      <c r="L40" s="31">
        <v>0</v>
      </c>
      <c r="N40" s="31">
        <v>0</v>
      </c>
      <c r="P40" s="31">
        <v>0</v>
      </c>
      <c r="R40" s="31">
        <v>0</v>
      </c>
    </row>
    <row r="41" spans="2:18" ht="21.75" customHeight="1" x14ac:dyDescent="0.55000000000000004">
      <c r="B41" s="4" t="s">
        <v>174</v>
      </c>
      <c r="D41" s="31">
        <v>0</v>
      </c>
      <c r="F41" s="31">
        <v>0</v>
      </c>
      <c r="H41" s="31">
        <v>38528162</v>
      </c>
      <c r="J41" s="31">
        <v>-38528162</v>
      </c>
      <c r="L41" s="31">
        <v>0</v>
      </c>
      <c r="N41" s="31">
        <v>0</v>
      </c>
      <c r="P41" s="31">
        <v>0</v>
      </c>
      <c r="R41" s="31">
        <v>0</v>
      </c>
    </row>
    <row r="42" spans="2:18" ht="21.75" customHeight="1" x14ac:dyDescent="0.55000000000000004">
      <c r="B42" s="4" t="s">
        <v>157</v>
      </c>
      <c r="D42" s="31">
        <v>0</v>
      </c>
      <c r="F42" s="31">
        <v>0</v>
      </c>
      <c r="H42" s="31">
        <v>-28562435</v>
      </c>
      <c r="J42" s="31">
        <v>28562435</v>
      </c>
      <c r="L42" s="31">
        <v>0</v>
      </c>
      <c r="N42" s="31">
        <v>0</v>
      </c>
      <c r="P42" s="31">
        <v>0</v>
      </c>
      <c r="R42" s="31">
        <v>0</v>
      </c>
    </row>
    <row r="43" spans="2:18" ht="21.75" customHeight="1" x14ac:dyDescent="0.55000000000000004">
      <c r="B43" s="4" t="s">
        <v>211</v>
      </c>
      <c r="D43" s="31">
        <v>0</v>
      </c>
      <c r="F43" s="31">
        <v>0</v>
      </c>
      <c r="H43" s="31">
        <v>20879084</v>
      </c>
      <c r="J43" s="31">
        <v>-20879084</v>
      </c>
      <c r="L43" s="31">
        <v>0</v>
      </c>
      <c r="N43" s="31">
        <v>0</v>
      </c>
      <c r="P43" s="31">
        <v>0</v>
      </c>
      <c r="R43" s="31">
        <v>0</v>
      </c>
    </row>
    <row r="44" spans="2:18" ht="21" customHeight="1" x14ac:dyDescent="0.55000000000000004">
      <c r="B44" s="4" t="s">
        <v>214</v>
      </c>
      <c r="D44" s="4">
        <v>0</v>
      </c>
      <c r="F44" s="4">
        <v>0</v>
      </c>
      <c r="H44" s="4">
        <v>-7340803</v>
      </c>
      <c r="J44" s="4">
        <v>7340803</v>
      </c>
      <c r="L44" s="4">
        <v>0</v>
      </c>
      <c r="N44" s="4">
        <v>0</v>
      </c>
      <c r="P44" s="4">
        <v>0</v>
      </c>
      <c r="R44" s="4">
        <v>0</v>
      </c>
    </row>
    <row r="45" spans="2:18" ht="21.75" thickBot="1" x14ac:dyDescent="0.6">
      <c r="B45" s="56" t="s">
        <v>139</v>
      </c>
      <c r="D45" s="57">
        <f>SUM(D10:D44)</f>
        <v>10887160</v>
      </c>
      <c r="F45" s="57">
        <f>SUM(F10:F44)</f>
        <v>195495246853</v>
      </c>
      <c r="H45" s="57">
        <f>SUM(H10:H44)</f>
        <v>204924250296</v>
      </c>
      <c r="J45" s="57">
        <f>SUM(J10:J44)</f>
        <v>-9429003430</v>
      </c>
      <c r="L45" s="57">
        <f>SUM(L10:L44)</f>
        <v>11055160</v>
      </c>
      <c r="N45" s="57">
        <f>SUM(N10:N44)</f>
        <v>363464796853</v>
      </c>
      <c r="P45" s="57">
        <f>SUM(P10:P44)</f>
        <v>378098472269</v>
      </c>
      <c r="R45" s="57">
        <f>SUM(R10:R44)</f>
        <v>-14633675405</v>
      </c>
    </row>
    <row r="46" spans="2:18" ht="21.75" thickTop="1" x14ac:dyDescent="0.55000000000000004"/>
    <row r="47" spans="2:18" ht="30" x14ac:dyDescent="0.75">
      <c r="J47" s="74">
        <v>12</v>
      </c>
    </row>
  </sheetData>
  <sortState xmlns:xlrd2="http://schemas.microsoft.com/office/spreadsheetml/2017/richdata2" ref="B10:R43">
    <sortCondition descending="1" ref="R10:R43"/>
  </sortState>
  <mergeCells count="14">
    <mergeCell ref="B2:R2"/>
    <mergeCell ref="B3:R3"/>
    <mergeCell ref="B4:R4"/>
    <mergeCell ref="L9"/>
    <mergeCell ref="N9"/>
    <mergeCell ref="P9"/>
    <mergeCell ref="R9"/>
    <mergeCell ref="L8:R8"/>
    <mergeCell ref="B8:B9"/>
    <mergeCell ref="D9"/>
    <mergeCell ref="F9"/>
    <mergeCell ref="H9"/>
    <mergeCell ref="J9"/>
    <mergeCell ref="D8:J8"/>
  </mergeCells>
  <printOptions horizontalCentered="1" verticalCentered="1"/>
  <pageMargins left="0.25" right="0.25" top="0.75" bottom="0.75" header="0.3" footer="0.3"/>
  <pageSetup paperSize="9" scale="56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B2:AB77"/>
  <sheetViews>
    <sheetView rightToLeft="1" zoomScaleNormal="100" workbookViewId="0">
      <selection activeCell="R77" sqref="B2:R77"/>
    </sheetView>
  </sheetViews>
  <sheetFormatPr defaultRowHeight="21" x14ac:dyDescent="0.55000000000000004"/>
  <cols>
    <col min="1" max="1" width="3.7109375" style="2" customWidth="1"/>
    <col min="2" max="2" width="32.7109375" style="2" customWidth="1"/>
    <col min="3" max="3" width="1" style="2" customWidth="1"/>
    <col min="4" max="4" width="11.42578125" style="2" bestFit="1" customWidth="1"/>
    <col min="5" max="5" width="1" style="2" customWidth="1"/>
    <col min="6" max="6" width="17.28515625" style="2" bestFit="1" customWidth="1"/>
    <col min="7" max="7" width="1" style="2" customWidth="1"/>
    <col min="8" max="8" width="17.28515625" style="2" bestFit="1" customWidth="1"/>
    <col min="9" max="9" width="1" style="2" customWidth="1"/>
    <col min="10" max="10" width="19" style="2" customWidth="1"/>
    <col min="11" max="11" width="1" style="2" customWidth="1"/>
    <col min="12" max="12" width="11.42578125" style="2" bestFit="1" customWidth="1"/>
    <col min="13" max="13" width="1" style="2" customWidth="1"/>
    <col min="14" max="14" width="17.28515625" style="2" bestFit="1" customWidth="1"/>
    <col min="15" max="15" width="1" style="2" customWidth="1"/>
    <col min="16" max="16" width="17.28515625" style="2" bestFit="1" customWidth="1"/>
    <col min="17" max="17" width="1" style="2" customWidth="1"/>
    <col min="18" max="18" width="19.42578125" style="2" customWidth="1"/>
    <col min="19" max="19" width="1" style="2" customWidth="1"/>
    <col min="20" max="20" width="9.140625" style="2" customWidth="1"/>
    <col min="21" max="16384" width="9.140625" style="2"/>
  </cols>
  <sheetData>
    <row r="2" spans="2:28" ht="30" x14ac:dyDescent="0.55000000000000004">
      <c r="B2" s="96" t="s">
        <v>209</v>
      </c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</row>
    <row r="3" spans="2:28" ht="30" x14ac:dyDescent="0.55000000000000004">
      <c r="B3" s="96" t="s">
        <v>64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</row>
    <row r="4" spans="2:28" ht="30" x14ac:dyDescent="0.55000000000000004">
      <c r="B4" s="96" t="s">
        <v>1</v>
      </c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</row>
    <row r="6" spans="2:28" ht="30" x14ac:dyDescent="0.55000000000000004">
      <c r="B6" s="14" t="s">
        <v>205</v>
      </c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</row>
    <row r="7" spans="2:28" ht="30" x14ac:dyDescent="0.55000000000000004">
      <c r="B7" s="14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</row>
    <row r="8" spans="2:28" ht="30" x14ac:dyDescent="0.55000000000000004">
      <c r="B8" s="116" t="s">
        <v>2</v>
      </c>
      <c r="D8" s="96" t="s">
        <v>66</v>
      </c>
      <c r="E8" s="96" t="s">
        <v>66</v>
      </c>
      <c r="F8" s="96" t="s">
        <v>66</v>
      </c>
      <c r="G8" s="96" t="s">
        <v>66</v>
      </c>
      <c r="H8" s="96" t="s">
        <v>66</v>
      </c>
      <c r="I8" s="96" t="s">
        <v>66</v>
      </c>
      <c r="J8" s="96" t="s">
        <v>66</v>
      </c>
      <c r="L8" s="96" t="s">
        <v>67</v>
      </c>
      <c r="M8" s="96" t="s">
        <v>67</v>
      </c>
      <c r="N8" s="96" t="s">
        <v>67</v>
      </c>
      <c r="O8" s="96" t="s">
        <v>67</v>
      </c>
      <c r="P8" s="96" t="s">
        <v>67</v>
      </c>
      <c r="Q8" s="96" t="s">
        <v>67</v>
      </c>
      <c r="R8" s="96" t="s">
        <v>67</v>
      </c>
    </row>
    <row r="9" spans="2:28" s="4" customFormat="1" ht="63" customHeight="1" x14ac:dyDescent="0.55000000000000004">
      <c r="B9" s="116" t="s">
        <v>2</v>
      </c>
      <c r="D9" s="99" t="s">
        <v>6</v>
      </c>
      <c r="E9" s="54"/>
      <c r="F9" s="99" t="s">
        <v>103</v>
      </c>
      <c r="G9" s="54"/>
      <c r="H9" s="99" t="s">
        <v>104</v>
      </c>
      <c r="I9" s="54"/>
      <c r="J9" s="99" t="s">
        <v>106</v>
      </c>
      <c r="L9" s="99" t="s">
        <v>6</v>
      </c>
      <c r="M9" s="54"/>
      <c r="N9" s="99" t="s">
        <v>103</v>
      </c>
      <c r="O9" s="54"/>
      <c r="P9" s="99" t="s">
        <v>104</v>
      </c>
      <c r="Q9" s="54"/>
      <c r="R9" s="99" t="s">
        <v>106</v>
      </c>
    </row>
    <row r="10" spans="2:28" x14ac:dyDescent="0.55000000000000004">
      <c r="B10" s="50" t="s">
        <v>15</v>
      </c>
      <c r="D10" s="9">
        <v>102500</v>
      </c>
      <c r="F10" s="9">
        <v>13027671384</v>
      </c>
      <c r="H10" s="9">
        <v>9604558330</v>
      </c>
      <c r="J10" s="9">
        <v>3423113054</v>
      </c>
      <c r="L10" s="9">
        <v>120000</v>
      </c>
      <c r="N10" s="9">
        <v>14268593993</v>
      </c>
      <c r="P10" s="9">
        <v>11019764991</v>
      </c>
      <c r="R10" s="9">
        <v>3248829002</v>
      </c>
    </row>
    <row r="11" spans="2:28" x14ac:dyDescent="0.55000000000000004">
      <c r="B11" s="2" t="s">
        <v>25</v>
      </c>
      <c r="D11" s="3">
        <v>250000</v>
      </c>
      <c r="F11" s="3">
        <v>12037789633</v>
      </c>
      <c r="H11" s="3">
        <v>11909700650</v>
      </c>
      <c r="J11" s="3">
        <v>128088983</v>
      </c>
      <c r="L11" s="3">
        <v>250000</v>
      </c>
      <c r="N11" s="3">
        <v>12037789633</v>
      </c>
      <c r="P11" s="3">
        <v>11909700650</v>
      </c>
      <c r="R11" s="3">
        <v>128088983</v>
      </c>
    </row>
    <row r="12" spans="2:28" x14ac:dyDescent="0.55000000000000004">
      <c r="B12" s="2" t="s">
        <v>189</v>
      </c>
      <c r="D12" s="3">
        <v>0</v>
      </c>
      <c r="F12" s="3">
        <v>0</v>
      </c>
      <c r="H12" s="3">
        <v>0</v>
      </c>
      <c r="J12" s="3">
        <v>0</v>
      </c>
      <c r="L12" s="3">
        <v>9600000</v>
      </c>
      <c r="N12" s="3">
        <v>23475485229</v>
      </c>
      <c r="P12" s="3">
        <v>22521196800</v>
      </c>
      <c r="R12" s="3">
        <v>954288429</v>
      </c>
    </row>
    <row r="13" spans="2:28" x14ac:dyDescent="0.55000000000000004">
      <c r="B13" s="2" t="s">
        <v>273</v>
      </c>
      <c r="D13" s="3">
        <v>0</v>
      </c>
      <c r="F13" s="3">
        <v>0</v>
      </c>
      <c r="H13" s="3">
        <v>0</v>
      </c>
      <c r="J13" s="3">
        <v>0</v>
      </c>
      <c r="L13" s="3">
        <v>330000</v>
      </c>
      <c r="N13" s="3">
        <v>5341298680</v>
      </c>
      <c r="P13" s="3">
        <v>4624260123</v>
      </c>
      <c r="R13" s="3">
        <v>717038557</v>
      </c>
    </row>
    <row r="14" spans="2:28" x14ac:dyDescent="0.55000000000000004">
      <c r="B14" s="2" t="s">
        <v>18</v>
      </c>
      <c r="D14" s="3">
        <v>0</v>
      </c>
      <c r="F14" s="3">
        <v>0</v>
      </c>
      <c r="H14" s="3">
        <v>0</v>
      </c>
      <c r="J14" s="3">
        <v>0</v>
      </c>
      <c r="L14" s="3">
        <v>59000</v>
      </c>
      <c r="N14" s="3">
        <v>477988952</v>
      </c>
      <c r="P14" s="3">
        <v>482933401</v>
      </c>
      <c r="R14" s="3">
        <v>-4944449</v>
      </c>
    </row>
    <row r="15" spans="2:28" x14ac:dyDescent="0.55000000000000004">
      <c r="B15" s="2" t="s">
        <v>92</v>
      </c>
      <c r="D15" s="3">
        <v>0</v>
      </c>
      <c r="F15" s="3">
        <v>0</v>
      </c>
      <c r="H15" s="3">
        <v>0</v>
      </c>
      <c r="J15" s="3">
        <v>0</v>
      </c>
      <c r="L15" s="3">
        <v>265000</v>
      </c>
      <c r="N15" s="3">
        <v>4069789859</v>
      </c>
      <c r="P15" s="3">
        <v>4108659264</v>
      </c>
      <c r="R15" s="3">
        <v>-38869405</v>
      </c>
    </row>
    <row r="16" spans="2:28" x14ac:dyDescent="0.55000000000000004">
      <c r="B16" s="2" t="s">
        <v>192</v>
      </c>
      <c r="D16" s="3">
        <v>0</v>
      </c>
      <c r="F16" s="3">
        <v>0</v>
      </c>
      <c r="H16" s="3">
        <v>0</v>
      </c>
      <c r="J16" s="3">
        <v>0</v>
      </c>
      <c r="L16" s="3">
        <v>27158</v>
      </c>
      <c r="N16" s="3">
        <v>117245411</v>
      </c>
      <c r="P16" s="3">
        <v>81304931</v>
      </c>
      <c r="R16" s="3">
        <v>35940480</v>
      </c>
    </row>
    <row r="17" spans="2:18" x14ac:dyDescent="0.55000000000000004">
      <c r="B17" s="2" t="s">
        <v>276</v>
      </c>
      <c r="D17" s="3">
        <v>0</v>
      </c>
      <c r="F17" s="3">
        <v>0</v>
      </c>
      <c r="H17" s="3">
        <v>0</v>
      </c>
      <c r="J17" s="3">
        <v>0</v>
      </c>
      <c r="L17" s="3">
        <v>611750</v>
      </c>
      <c r="N17" s="3">
        <v>22654088968</v>
      </c>
      <c r="P17" s="3">
        <v>21301757234</v>
      </c>
      <c r="R17" s="3">
        <v>1352331734</v>
      </c>
    </row>
    <row r="18" spans="2:18" x14ac:dyDescent="0.55000000000000004">
      <c r="B18" s="2" t="s">
        <v>28</v>
      </c>
      <c r="D18" s="3">
        <v>0</v>
      </c>
      <c r="F18" s="3">
        <v>0</v>
      </c>
      <c r="H18" s="3">
        <v>0</v>
      </c>
      <c r="J18" s="3">
        <v>0</v>
      </c>
      <c r="L18" s="3">
        <v>32600</v>
      </c>
      <c r="N18" s="3">
        <v>2002044539</v>
      </c>
      <c r="P18" s="3">
        <v>1787882120</v>
      </c>
      <c r="R18" s="3">
        <v>214162419</v>
      </c>
    </row>
    <row r="19" spans="2:18" x14ac:dyDescent="0.55000000000000004">
      <c r="B19" s="2" t="s">
        <v>26</v>
      </c>
      <c r="D19" s="3">
        <v>0</v>
      </c>
      <c r="F19" s="3">
        <v>0</v>
      </c>
      <c r="H19" s="3">
        <v>0</v>
      </c>
      <c r="J19" s="3">
        <v>0</v>
      </c>
      <c r="L19" s="3">
        <v>1500000</v>
      </c>
      <c r="N19" s="3">
        <v>20764854194</v>
      </c>
      <c r="P19" s="3">
        <v>21128532750</v>
      </c>
      <c r="R19" s="3">
        <v>-363678556</v>
      </c>
    </row>
    <row r="20" spans="2:18" x14ac:dyDescent="0.55000000000000004">
      <c r="B20" s="2" t="s">
        <v>122</v>
      </c>
      <c r="D20" s="3">
        <v>0</v>
      </c>
      <c r="F20" s="3">
        <v>0</v>
      </c>
      <c r="H20" s="3">
        <v>0</v>
      </c>
      <c r="J20" s="3">
        <v>0</v>
      </c>
      <c r="L20" s="3">
        <v>8000000</v>
      </c>
      <c r="N20" s="3">
        <v>23543080703</v>
      </c>
      <c r="P20" s="3">
        <v>23061960000</v>
      </c>
      <c r="R20" s="3">
        <v>481120703</v>
      </c>
    </row>
    <row r="21" spans="2:18" x14ac:dyDescent="0.55000000000000004">
      <c r="B21" s="2" t="s">
        <v>115</v>
      </c>
      <c r="D21" s="3">
        <v>0</v>
      </c>
      <c r="F21" s="3">
        <v>0</v>
      </c>
      <c r="H21" s="3">
        <v>0</v>
      </c>
      <c r="J21" s="3">
        <v>0</v>
      </c>
      <c r="L21" s="3">
        <v>500000</v>
      </c>
      <c r="N21" s="3">
        <v>6645224275</v>
      </c>
      <c r="P21" s="3">
        <v>6400934535</v>
      </c>
      <c r="R21" s="3">
        <v>244289740</v>
      </c>
    </row>
    <row r="22" spans="2:18" x14ac:dyDescent="0.55000000000000004">
      <c r="B22" s="2" t="s">
        <v>101</v>
      </c>
      <c r="D22" s="3">
        <v>0</v>
      </c>
      <c r="F22" s="3">
        <v>0</v>
      </c>
      <c r="H22" s="3">
        <v>0</v>
      </c>
      <c r="J22" s="3">
        <v>0</v>
      </c>
      <c r="L22" s="3">
        <v>175000</v>
      </c>
      <c r="N22" s="3">
        <v>12096350000</v>
      </c>
      <c r="P22" s="3">
        <v>12199144520</v>
      </c>
      <c r="R22" s="3">
        <v>-102794520</v>
      </c>
    </row>
    <row r="23" spans="2:18" x14ac:dyDescent="0.55000000000000004">
      <c r="B23" s="2" t="s">
        <v>114</v>
      </c>
      <c r="D23" s="3">
        <v>0</v>
      </c>
      <c r="F23" s="3">
        <v>0</v>
      </c>
      <c r="H23" s="3">
        <v>0</v>
      </c>
      <c r="J23" s="3">
        <v>0</v>
      </c>
      <c r="L23" s="3">
        <v>317000</v>
      </c>
      <c r="N23" s="3">
        <v>18688542497</v>
      </c>
      <c r="P23" s="3">
        <v>17023743314</v>
      </c>
      <c r="R23" s="3">
        <v>1664799183</v>
      </c>
    </row>
    <row r="24" spans="2:18" x14ac:dyDescent="0.55000000000000004">
      <c r="B24" s="2" t="s">
        <v>99</v>
      </c>
      <c r="D24" s="3">
        <v>0</v>
      </c>
      <c r="F24" s="3">
        <v>0</v>
      </c>
      <c r="H24" s="3">
        <v>0</v>
      </c>
      <c r="J24" s="3">
        <v>0</v>
      </c>
      <c r="L24" s="3">
        <v>175000</v>
      </c>
      <c r="N24" s="3">
        <v>3461497040</v>
      </c>
      <c r="P24" s="3">
        <v>3028557598</v>
      </c>
      <c r="R24" s="3">
        <v>432939442</v>
      </c>
    </row>
    <row r="25" spans="2:18" x14ac:dyDescent="0.55000000000000004">
      <c r="B25" s="2" t="s">
        <v>101</v>
      </c>
      <c r="D25" s="3">
        <v>0</v>
      </c>
      <c r="F25" s="3">
        <v>0</v>
      </c>
      <c r="H25" s="3">
        <v>0</v>
      </c>
      <c r="J25" s="3">
        <v>0</v>
      </c>
      <c r="L25" s="3">
        <v>175000</v>
      </c>
      <c r="N25" s="3">
        <v>15698886117</v>
      </c>
      <c r="P25" s="3">
        <v>12096350000</v>
      </c>
      <c r="R25" s="3">
        <v>3602536117</v>
      </c>
    </row>
    <row r="26" spans="2:18" x14ac:dyDescent="0.55000000000000004">
      <c r="B26" s="2" t="s">
        <v>24</v>
      </c>
      <c r="D26" s="3">
        <v>0</v>
      </c>
      <c r="F26" s="3">
        <v>0</v>
      </c>
      <c r="H26" s="3">
        <v>0</v>
      </c>
      <c r="J26" s="3">
        <v>0</v>
      </c>
      <c r="L26" s="3">
        <v>303736</v>
      </c>
      <c r="N26" s="3">
        <v>10378197877</v>
      </c>
      <c r="P26" s="3">
        <v>6171439375</v>
      </c>
      <c r="R26" s="3">
        <v>4206758502</v>
      </c>
    </row>
    <row r="27" spans="2:18" x14ac:dyDescent="0.55000000000000004">
      <c r="B27" s="2" t="s">
        <v>107</v>
      </c>
      <c r="D27" s="3">
        <v>0</v>
      </c>
      <c r="F27" s="3">
        <v>0</v>
      </c>
      <c r="H27" s="3">
        <v>0</v>
      </c>
      <c r="J27" s="3">
        <v>0</v>
      </c>
      <c r="L27" s="3">
        <v>211289</v>
      </c>
      <c r="N27" s="3">
        <v>6313556849</v>
      </c>
      <c r="P27" s="3">
        <v>4699198324</v>
      </c>
      <c r="R27" s="3">
        <v>1614358525</v>
      </c>
    </row>
    <row r="28" spans="2:18" x14ac:dyDescent="0.55000000000000004">
      <c r="B28" s="2" t="s">
        <v>80</v>
      </c>
      <c r="D28" s="3">
        <v>0</v>
      </c>
      <c r="F28" s="3">
        <v>0</v>
      </c>
      <c r="H28" s="3">
        <v>0</v>
      </c>
      <c r="J28" s="3">
        <v>0</v>
      </c>
      <c r="L28" s="3">
        <v>134646</v>
      </c>
      <c r="N28" s="3">
        <v>3823067687</v>
      </c>
      <c r="P28" s="3">
        <v>3058775910</v>
      </c>
      <c r="R28" s="3">
        <v>764291777</v>
      </c>
    </row>
    <row r="29" spans="2:18" x14ac:dyDescent="0.55000000000000004">
      <c r="B29" s="2" t="s">
        <v>110</v>
      </c>
      <c r="D29" s="3">
        <v>0</v>
      </c>
      <c r="F29" s="3">
        <v>0</v>
      </c>
      <c r="H29" s="3">
        <v>0</v>
      </c>
      <c r="J29" s="3">
        <v>0</v>
      </c>
      <c r="L29" s="3">
        <v>559013</v>
      </c>
      <c r="N29" s="3">
        <v>11111459274</v>
      </c>
      <c r="P29" s="3">
        <v>10091585051</v>
      </c>
      <c r="R29" s="3">
        <v>1019874223</v>
      </c>
    </row>
    <row r="30" spans="2:18" x14ac:dyDescent="0.55000000000000004">
      <c r="B30" s="2" t="s">
        <v>108</v>
      </c>
      <c r="D30" s="3">
        <v>0</v>
      </c>
      <c r="F30" s="3">
        <v>0</v>
      </c>
      <c r="H30" s="3">
        <v>0</v>
      </c>
      <c r="J30" s="3">
        <v>0</v>
      </c>
      <c r="L30" s="3">
        <v>460000</v>
      </c>
      <c r="N30" s="3">
        <v>5641322911</v>
      </c>
      <c r="P30" s="3">
        <v>6094450343</v>
      </c>
      <c r="R30" s="3">
        <v>-453127432</v>
      </c>
    </row>
    <row r="31" spans="2:18" x14ac:dyDescent="0.55000000000000004">
      <c r="B31" s="2" t="s">
        <v>119</v>
      </c>
      <c r="D31" s="3">
        <v>0</v>
      </c>
      <c r="F31" s="3">
        <v>0</v>
      </c>
      <c r="H31" s="3">
        <v>0</v>
      </c>
      <c r="J31" s="3">
        <v>0</v>
      </c>
      <c r="L31" s="3">
        <v>352000</v>
      </c>
      <c r="N31" s="3">
        <v>6291302734</v>
      </c>
      <c r="P31" s="3">
        <v>6197361195</v>
      </c>
      <c r="R31" s="3">
        <v>93941539</v>
      </c>
    </row>
    <row r="32" spans="2:18" x14ac:dyDescent="0.55000000000000004">
      <c r="B32" s="2" t="s">
        <v>86</v>
      </c>
      <c r="D32" s="3">
        <v>0</v>
      </c>
      <c r="F32" s="3">
        <v>0</v>
      </c>
      <c r="H32" s="3">
        <v>0</v>
      </c>
      <c r="J32" s="3">
        <v>0</v>
      </c>
      <c r="L32" s="3">
        <v>129000</v>
      </c>
      <c r="N32" s="3">
        <v>6168022074</v>
      </c>
      <c r="P32" s="3">
        <v>5053745507</v>
      </c>
      <c r="R32" s="3">
        <v>1114276567</v>
      </c>
    </row>
    <row r="33" spans="2:18" x14ac:dyDescent="0.55000000000000004">
      <c r="B33" s="2" t="s">
        <v>111</v>
      </c>
      <c r="D33" s="3">
        <v>0</v>
      </c>
      <c r="F33" s="3">
        <v>0</v>
      </c>
      <c r="H33" s="3">
        <v>0</v>
      </c>
      <c r="J33" s="3">
        <v>0</v>
      </c>
      <c r="L33" s="3">
        <v>2700000</v>
      </c>
      <c r="N33" s="3">
        <v>37679570051</v>
      </c>
      <c r="P33" s="3">
        <v>39373326450</v>
      </c>
      <c r="R33" s="3">
        <v>-1693756399</v>
      </c>
    </row>
    <row r="34" spans="2:18" x14ac:dyDescent="0.55000000000000004">
      <c r="B34" s="2" t="s">
        <v>123</v>
      </c>
      <c r="D34" s="3">
        <v>0</v>
      </c>
      <c r="F34" s="3">
        <v>0</v>
      </c>
      <c r="H34" s="3">
        <v>0</v>
      </c>
      <c r="J34" s="3">
        <v>0</v>
      </c>
      <c r="L34" s="3">
        <v>1700000</v>
      </c>
      <c r="N34" s="3">
        <v>3633451318</v>
      </c>
      <c r="P34" s="3">
        <v>4100801971</v>
      </c>
      <c r="R34" s="3">
        <v>-467350653</v>
      </c>
    </row>
    <row r="35" spans="2:18" x14ac:dyDescent="0.55000000000000004">
      <c r="B35" s="2" t="s">
        <v>14</v>
      </c>
      <c r="D35" s="3">
        <v>0</v>
      </c>
      <c r="F35" s="3">
        <v>0</v>
      </c>
      <c r="H35" s="3">
        <v>0</v>
      </c>
      <c r="J35" s="3">
        <v>0</v>
      </c>
      <c r="L35" s="3">
        <v>1305115</v>
      </c>
      <c r="N35" s="3">
        <v>24657272550</v>
      </c>
      <c r="P35" s="3">
        <v>26034169500</v>
      </c>
      <c r="R35" s="3">
        <v>-1376896950</v>
      </c>
    </row>
    <row r="36" spans="2:18" x14ac:dyDescent="0.55000000000000004">
      <c r="B36" s="2" t="s">
        <v>116</v>
      </c>
      <c r="D36" s="3">
        <v>0</v>
      </c>
      <c r="F36" s="3">
        <v>0</v>
      </c>
      <c r="H36" s="3">
        <v>0</v>
      </c>
      <c r="J36" s="3">
        <v>0</v>
      </c>
      <c r="L36" s="3">
        <v>102748</v>
      </c>
      <c r="N36" s="3">
        <v>12739696032</v>
      </c>
      <c r="P36" s="3">
        <v>9232420928</v>
      </c>
      <c r="R36" s="3">
        <v>3507275104</v>
      </c>
    </row>
    <row r="37" spans="2:18" x14ac:dyDescent="0.55000000000000004">
      <c r="B37" s="2" t="s">
        <v>190</v>
      </c>
      <c r="D37" s="3">
        <v>0</v>
      </c>
      <c r="F37" s="3">
        <v>0</v>
      </c>
      <c r="H37" s="3">
        <v>0</v>
      </c>
      <c r="J37" s="3">
        <v>0</v>
      </c>
      <c r="L37" s="3">
        <v>97500</v>
      </c>
      <c r="N37" s="3">
        <v>10661186287</v>
      </c>
      <c r="P37" s="3">
        <v>9954228952</v>
      </c>
      <c r="R37" s="3">
        <v>706957335</v>
      </c>
    </row>
    <row r="38" spans="2:18" x14ac:dyDescent="0.55000000000000004">
      <c r="B38" s="2" t="s">
        <v>17</v>
      </c>
      <c r="D38" s="3">
        <v>0</v>
      </c>
      <c r="F38" s="3">
        <v>0</v>
      </c>
      <c r="H38" s="3">
        <v>0</v>
      </c>
      <c r="J38" s="3">
        <v>0</v>
      </c>
      <c r="L38" s="3">
        <v>325401</v>
      </c>
      <c r="N38" s="3">
        <v>3582697045</v>
      </c>
      <c r="P38" s="3">
        <v>2485064021</v>
      </c>
      <c r="R38" s="3">
        <v>1097633024</v>
      </c>
    </row>
    <row r="39" spans="2:18" x14ac:dyDescent="0.55000000000000004">
      <c r="B39" s="65" t="s">
        <v>120</v>
      </c>
      <c r="D39" s="66">
        <v>0</v>
      </c>
      <c r="F39" s="66">
        <v>0</v>
      </c>
      <c r="H39" s="66">
        <v>0</v>
      </c>
      <c r="J39" s="66">
        <v>0</v>
      </c>
      <c r="L39" s="66">
        <v>101300</v>
      </c>
      <c r="N39" s="66">
        <v>610625042</v>
      </c>
      <c r="P39" s="66">
        <v>727739200</v>
      </c>
      <c r="R39" s="66">
        <v>-117114158</v>
      </c>
    </row>
    <row r="40" spans="2:18" x14ac:dyDescent="0.55000000000000004">
      <c r="B40" s="2" t="s">
        <v>121</v>
      </c>
      <c r="D40" s="3">
        <v>0</v>
      </c>
      <c r="F40" s="3">
        <v>0</v>
      </c>
      <c r="H40" s="3">
        <v>0</v>
      </c>
      <c r="J40" s="3">
        <v>0</v>
      </c>
      <c r="L40" s="3">
        <v>2000000</v>
      </c>
      <c r="N40" s="3">
        <v>11968362100</v>
      </c>
      <c r="P40" s="3">
        <v>15705990000</v>
      </c>
      <c r="R40" s="3">
        <v>-3737627900</v>
      </c>
    </row>
    <row r="41" spans="2:18" x14ac:dyDescent="0.55000000000000004">
      <c r="B41" s="2" t="s">
        <v>82</v>
      </c>
      <c r="D41" s="3">
        <v>0</v>
      </c>
      <c r="F41" s="3">
        <v>0</v>
      </c>
      <c r="H41" s="3">
        <v>0</v>
      </c>
      <c r="J41" s="3">
        <v>0</v>
      </c>
      <c r="L41" s="3">
        <v>300000</v>
      </c>
      <c r="N41" s="3">
        <v>12460899530</v>
      </c>
      <c r="P41" s="3">
        <v>11963091439</v>
      </c>
      <c r="R41" s="3">
        <v>497808091</v>
      </c>
    </row>
    <row r="42" spans="2:18" x14ac:dyDescent="0.55000000000000004">
      <c r="B42" s="2" t="s">
        <v>84</v>
      </c>
      <c r="D42" s="3">
        <v>0</v>
      </c>
      <c r="F42" s="3">
        <v>0</v>
      </c>
      <c r="H42" s="3">
        <v>0</v>
      </c>
      <c r="J42" s="3">
        <v>0</v>
      </c>
      <c r="L42" s="3">
        <v>426762</v>
      </c>
      <c r="N42" s="3">
        <v>8899338749</v>
      </c>
      <c r="P42" s="3">
        <v>7438412391</v>
      </c>
      <c r="R42" s="3">
        <v>1460926358</v>
      </c>
    </row>
    <row r="43" spans="2:18" x14ac:dyDescent="0.55000000000000004">
      <c r="B43" s="65" t="s">
        <v>88</v>
      </c>
      <c r="D43" s="66">
        <v>0</v>
      </c>
      <c r="F43" s="66">
        <v>0</v>
      </c>
      <c r="H43" s="66">
        <v>0</v>
      </c>
      <c r="J43" s="66">
        <v>0</v>
      </c>
      <c r="L43" s="66">
        <v>253000</v>
      </c>
      <c r="N43" s="66">
        <v>2225359925</v>
      </c>
      <c r="P43" s="66">
        <v>3577631577</v>
      </c>
      <c r="R43" s="66">
        <v>-1352271652</v>
      </c>
    </row>
    <row r="44" spans="2:18" x14ac:dyDescent="0.55000000000000004">
      <c r="B44" s="2" t="s">
        <v>94</v>
      </c>
      <c r="D44" s="3">
        <v>0</v>
      </c>
      <c r="F44" s="3">
        <v>0</v>
      </c>
      <c r="H44" s="3">
        <v>0</v>
      </c>
      <c r="J44" s="3">
        <v>0</v>
      </c>
      <c r="L44" s="3">
        <v>130000</v>
      </c>
      <c r="N44" s="3">
        <v>5591675704</v>
      </c>
      <c r="P44" s="3">
        <v>6034694993</v>
      </c>
      <c r="R44" s="3">
        <v>-443019289</v>
      </c>
    </row>
    <row r="45" spans="2:18" x14ac:dyDescent="0.55000000000000004">
      <c r="B45" s="2" t="s">
        <v>95</v>
      </c>
      <c r="D45" s="3">
        <v>0</v>
      </c>
      <c r="F45" s="3">
        <v>0</v>
      </c>
      <c r="H45" s="3">
        <v>0</v>
      </c>
      <c r="J45" s="3">
        <v>0</v>
      </c>
      <c r="L45" s="3">
        <v>1100000</v>
      </c>
      <c r="N45" s="3">
        <v>4157223406</v>
      </c>
      <c r="P45" s="3">
        <v>4260950473</v>
      </c>
      <c r="R45" s="3">
        <v>-103727067</v>
      </c>
    </row>
    <row r="46" spans="2:18" x14ac:dyDescent="0.55000000000000004">
      <c r="B46" s="2" t="s">
        <v>29</v>
      </c>
      <c r="D46" s="3">
        <v>0</v>
      </c>
      <c r="F46" s="3">
        <v>0</v>
      </c>
      <c r="H46" s="3">
        <v>0</v>
      </c>
      <c r="J46" s="3">
        <v>0</v>
      </c>
      <c r="L46" s="3">
        <v>800000</v>
      </c>
      <c r="N46" s="3">
        <v>5360289574</v>
      </c>
      <c r="P46" s="3">
        <v>6163714543</v>
      </c>
      <c r="R46" s="3">
        <v>-803424969</v>
      </c>
    </row>
    <row r="47" spans="2:18" x14ac:dyDescent="0.55000000000000004">
      <c r="B47" s="2" t="s">
        <v>117</v>
      </c>
      <c r="D47" s="3">
        <v>0</v>
      </c>
      <c r="F47" s="3">
        <v>0</v>
      </c>
      <c r="H47" s="3">
        <v>0</v>
      </c>
      <c r="J47" s="3">
        <v>0</v>
      </c>
      <c r="L47" s="3">
        <v>58000</v>
      </c>
      <c r="N47" s="3">
        <v>7507188269</v>
      </c>
      <c r="P47" s="3">
        <v>5942389417</v>
      </c>
      <c r="R47" s="3">
        <v>1564798852</v>
      </c>
    </row>
    <row r="48" spans="2:18" x14ac:dyDescent="0.55000000000000004">
      <c r="B48" s="2" t="s">
        <v>118</v>
      </c>
      <c r="D48" s="3">
        <v>0</v>
      </c>
      <c r="F48" s="3">
        <v>0</v>
      </c>
      <c r="H48" s="3">
        <v>0</v>
      </c>
      <c r="J48" s="3">
        <v>0</v>
      </c>
      <c r="L48" s="3">
        <v>433088</v>
      </c>
      <c r="N48" s="3">
        <v>10332127071</v>
      </c>
      <c r="P48" s="3">
        <v>10121449907</v>
      </c>
      <c r="R48" s="3">
        <v>210677164</v>
      </c>
    </row>
    <row r="49" spans="2:18" x14ac:dyDescent="0.55000000000000004">
      <c r="B49" s="2" t="s">
        <v>112</v>
      </c>
      <c r="D49" s="3">
        <v>0</v>
      </c>
      <c r="F49" s="3">
        <v>0</v>
      </c>
      <c r="H49" s="3">
        <v>0</v>
      </c>
      <c r="J49" s="3">
        <v>0</v>
      </c>
      <c r="L49" s="3">
        <v>300000</v>
      </c>
      <c r="N49" s="3">
        <v>3025689400</v>
      </c>
      <c r="P49" s="3">
        <v>3147918521</v>
      </c>
      <c r="R49" s="3">
        <v>-122229121</v>
      </c>
    </row>
    <row r="50" spans="2:18" x14ac:dyDescent="0.55000000000000004">
      <c r="B50" s="2" t="s">
        <v>113</v>
      </c>
      <c r="D50" s="3">
        <v>0</v>
      </c>
      <c r="F50" s="3">
        <v>0</v>
      </c>
      <c r="H50" s="3">
        <v>0</v>
      </c>
      <c r="J50" s="3">
        <v>0</v>
      </c>
      <c r="L50" s="3">
        <v>100000</v>
      </c>
      <c r="N50" s="3">
        <v>3287283605</v>
      </c>
      <c r="P50" s="3">
        <v>2714956927</v>
      </c>
      <c r="R50" s="3">
        <v>572326678</v>
      </c>
    </row>
    <row r="51" spans="2:18" x14ac:dyDescent="0.55000000000000004">
      <c r="B51" s="2" t="s">
        <v>191</v>
      </c>
      <c r="D51" s="3">
        <v>0</v>
      </c>
      <c r="F51" s="3">
        <v>0</v>
      </c>
      <c r="H51" s="3">
        <v>0</v>
      </c>
      <c r="J51" s="3">
        <v>0</v>
      </c>
      <c r="L51" s="3">
        <v>1000000</v>
      </c>
      <c r="N51" s="3">
        <v>14910750031</v>
      </c>
      <c r="P51" s="3">
        <v>15023977871</v>
      </c>
      <c r="R51" s="3">
        <v>-113227840</v>
      </c>
    </row>
    <row r="52" spans="2:18" x14ac:dyDescent="0.55000000000000004">
      <c r="B52" s="2" t="s">
        <v>109</v>
      </c>
      <c r="D52" s="3">
        <v>0</v>
      </c>
      <c r="F52" s="3">
        <v>0</v>
      </c>
      <c r="H52" s="3">
        <v>0</v>
      </c>
      <c r="J52" s="3">
        <v>0</v>
      </c>
      <c r="L52" s="3">
        <v>120000</v>
      </c>
      <c r="N52" s="3">
        <v>4390167664</v>
      </c>
      <c r="P52" s="3">
        <v>4399336257</v>
      </c>
      <c r="R52" s="3">
        <v>-9168593</v>
      </c>
    </row>
    <row r="53" spans="2:18" x14ac:dyDescent="0.55000000000000004">
      <c r="B53" s="2" t="s">
        <v>217</v>
      </c>
      <c r="D53" s="3">
        <v>7500</v>
      </c>
      <c r="F53" s="3">
        <v>5032885130</v>
      </c>
      <c r="H53" s="3">
        <v>4905889026</v>
      </c>
      <c r="J53" s="3">
        <v>126996104</v>
      </c>
      <c r="L53" s="3">
        <v>7500</v>
      </c>
      <c r="N53" s="3">
        <v>5032885130</v>
      </c>
      <c r="P53" s="3">
        <v>4905889026</v>
      </c>
      <c r="R53" s="3">
        <v>126996104</v>
      </c>
    </row>
    <row r="54" spans="2:18" x14ac:dyDescent="0.55000000000000004">
      <c r="B54" s="2" t="s">
        <v>220</v>
      </c>
      <c r="D54" s="3">
        <v>7500</v>
      </c>
      <c r="F54" s="3">
        <v>5062332287</v>
      </c>
      <c r="H54" s="3">
        <v>4965049748</v>
      </c>
      <c r="J54" s="3">
        <v>97282539</v>
      </c>
      <c r="L54" s="3">
        <v>7500</v>
      </c>
      <c r="N54" s="3">
        <v>5062332287</v>
      </c>
      <c r="P54" s="3">
        <v>4965049748</v>
      </c>
      <c r="R54" s="3">
        <v>97282539</v>
      </c>
    </row>
    <row r="55" spans="2:18" x14ac:dyDescent="0.55000000000000004">
      <c r="B55" s="2" t="s">
        <v>174</v>
      </c>
      <c r="D55" s="3">
        <v>5000</v>
      </c>
      <c r="F55" s="3">
        <v>3619358873</v>
      </c>
      <c r="H55" s="3">
        <v>3530639809</v>
      </c>
      <c r="J55" s="3">
        <v>88719064</v>
      </c>
      <c r="L55" s="3">
        <v>5000</v>
      </c>
      <c r="N55" s="3">
        <v>3619358873</v>
      </c>
      <c r="P55" s="3">
        <v>3530639809</v>
      </c>
      <c r="R55" s="3">
        <v>88719064</v>
      </c>
    </row>
    <row r="56" spans="2:18" x14ac:dyDescent="0.55000000000000004">
      <c r="B56" s="2" t="s">
        <v>157</v>
      </c>
      <c r="D56" s="3">
        <v>15090</v>
      </c>
      <c r="F56" s="3">
        <v>10156339401</v>
      </c>
      <c r="H56" s="3">
        <v>9863015037</v>
      </c>
      <c r="J56" s="3">
        <v>293324364</v>
      </c>
      <c r="L56" s="3">
        <v>15090</v>
      </c>
      <c r="N56" s="3">
        <v>10156339401</v>
      </c>
      <c r="P56" s="3">
        <v>9863015037</v>
      </c>
      <c r="R56" s="3">
        <v>293324364</v>
      </c>
    </row>
    <row r="57" spans="2:18" x14ac:dyDescent="0.55000000000000004">
      <c r="B57" s="2" t="s">
        <v>211</v>
      </c>
      <c r="D57" s="3">
        <v>7800</v>
      </c>
      <c r="F57" s="3">
        <v>5073378086</v>
      </c>
      <c r="H57" s="3">
        <v>4974739296</v>
      </c>
      <c r="J57" s="3">
        <v>98638790</v>
      </c>
      <c r="L57" s="3">
        <v>7800</v>
      </c>
      <c r="N57" s="3">
        <v>5073378086</v>
      </c>
      <c r="P57" s="3">
        <v>4974739296</v>
      </c>
      <c r="R57" s="3">
        <v>98638790</v>
      </c>
    </row>
    <row r="58" spans="2:18" x14ac:dyDescent="0.55000000000000004">
      <c r="B58" s="2" t="s">
        <v>214</v>
      </c>
      <c r="D58" s="3">
        <v>4325</v>
      </c>
      <c r="F58" s="3">
        <v>2724256142</v>
      </c>
      <c r="H58" s="3">
        <v>2703614939</v>
      </c>
      <c r="J58" s="3">
        <v>20641203</v>
      </c>
      <c r="L58" s="3">
        <v>4325</v>
      </c>
      <c r="N58" s="3">
        <v>2724256142</v>
      </c>
      <c r="P58" s="3">
        <v>2703614939</v>
      </c>
      <c r="R58" s="3">
        <v>20641203</v>
      </c>
    </row>
    <row r="59" spans="2:18" x14ac:dyDescent="0.55000000000000004">
      <c r="B59" s="2" t="s">
        <v>225</v>
      </c>
      <c r="D59" s="3">
        <v>7087</v>
      </c>
      <c r="F59" s="3">
        <v>7087000000</v>
      </c>
      <c r="H59" s="3">
        <v>6491255738</v>
      </c>
      <c r="J59" s="3">
        <v>595744262</v>
      </c>
      <c r="L59" s="3">
        <v>7087</v>
      </c>
      <c r="N59" s="3">
        <v>7087000000</v>
      </c>
      <c r="P59" s="3">
        <v>6491255738</v>
      </c>
      <c r="R59" s="3">
        <v>595744262</v>
      </c>
    </row>
    <row r="60" spans="2:18" x14ac:dyDescent="0.55000000000000004">
      <c r="B60" s="2" t="s">
        <v>295</v>
      </c>
      <c r="D60" s="3">
        <v>0</v>
      </c>
      <c r="F60" s="3">
        <v>0</v>
      </c>
      <c r="H60" s="3">
        <v>0</v>
      </c>
      <c r="J60" s="3">
        <v>0</v>
      </c>
      <c r="L60" s="3">
        <v>621</v>
      </c>
      <c r="N60" s="3">
        <v>586117749</v>
      </c>
      <c r="P60" s="3">
        <v>582998603</v>
      </c>
      <c r="R60" s="3">
        <v>3119146</v>
      </c>
    </row>
    <row r="61" spans="2:18" x14ac:dyDescent="0.55000000000000004">
      <c r="B61" s="2" t="s">
        <v>195</v>
      </c>
      <c r="D61" s="3">
        <v>0</v>
      </c>
      <c r="F61" s="3">
        <v>0</v>
      </c>
      <c r="H61" s="3">
        <v>0</v>
      </c>
      <c r="J61" s="3">
        <v>0</v>
      </c>
      <c r="L61" s="3">
        <v>36823</v>
      </c>
      <c r="N61" s="3">
        <v>34822138762</v>
      </c>
      <c r="P61" s="3">
        <v>34118741417</v>
      </c>
      <c r="R61" s="3">
        <v>703397345</v>
      </c>
    </row>
    <row r="62" spans="2:18" x14ac:dyDescent="0.55000000000000004">
      <c r="B62" s="2" t="s">
        <v>196</v>
      </c>
      <c r="D62" s="3">
        <v>0</v>
      </c>
      <c r="F62" s="3">
        <v>0</v>
      </c>
      <c r="H62" s="3">
        <v>0</v>
      </c>
      <c r="J62" s="3">
        <v>0</v>
      </c>
      <c r="L62" s="3">
        <v>38</v>
      </c>
      <c r="N62" s="3">
        <v>38000000</v>
      </c>
      <c r="P62" s="3">
        <v>36395393</v>
      </c>
      <c r="R62" s="3">
        <v>1604607</v>
      </c>
    </row>
    <row r="63" spans="2:18" x14ac:dyDescent="0.55000000000000004">
      <c r="B63" s="2" t="s">
        <v>193</v>
      </c>
      <c r="D63" s="3">
        <v>0</v>
      </c>
      <c r="F63" s="3">
        <v>0</v>
      </c>
      <c r="H63" s="3">
        <v>0</v>
      </c>
      <c r="J63" s="3">
        <v>0</v>
      </c>
      <c r="L63" s="3">
        <v>1850</v>
      </c>
      <c r="N63" s="3">
        <v>1850000000</v>
      </c>
      <c r="P63" s="3">
        <v>1713362383</v>
      </c>
      <c r="R63" s="3">
        <v>136637617</v>
      </c>
    </row>
    <row r="64" spans="2:18" x14ac:dyDescent="0.55000000000000004">
      <c r="B64" s="2" t="s">
        <v>296</v>
      </c>
      <c r="D64" s="3">
        <v>0</v>
      </c>
      <c r="F64" s="3">
        <v>0</v>
      </c>
      <c r="H64" s="3">
        <v>0</v>
      </c>
      <c r="J64" s="3">
        <v>0</v>
      </c>
      <c r="L64" s="3">
        <v>10500</v>
      </c>
      <c r="N64" s="3">
        <v>10292072219</v>
      </c>
      <c r="P64" s="3">
        <v>9976807966</v>
      </c>
      <c r="R64" s="3">
        <v>315264253</v>
      </c>
    </row>
    <row r="65" spans="2:18" x14ac:dyDescent="0.55000000000000004">
      <c r="B65" s="2" t="s">
        <v>297</v>
      </c>
      <c r="D65" s="3">
        <v>0</v>
      </c>
      <c r="F65" s="3">
        <v>0</v>
      </c>
      <c r="H65" s="3">
        <v>0</v>
      </c>
      <c r="J65" s="3">
        <v>0</v>
      </c>
      <c r="L65" s="3">
        <v>100</v>
      </c>
      <c r="N65" s="3">
        <v>95352116</v>
      </c>
      <c r="P65" s="3">
        <v>94917199</v>
      </c>
      <c r="R65" s="3">
        <v>434917</v>
      </c>
    </row>
    <row r="66" spans="2:18" x14ac:dyDescent="0.55000000000000004">
      <c r="B66" s="2" t="s">
        <v>298</v>
      </c>
      <c r="D66" s="3">
        <v>0</v>
      </c>
      <c r="F66" s="3">
        <v>0</v>
      </c>
      <c r="H66" s="3">
        <v>0</v>
      </c>
      <c r="J66" s="3">
        <v>0</v>
      </c>
      <c r="L66" s="3">
        <v>20000</v>
      </c>
      <c r="N66" s="3">
        <v>14158011000</v>
      </c>
      <c r="P66" s="3">
        <v>14181107449</v>
      </c>
      <c r="R66" s="3">
        <v>-23096449</v>
      </c>
    </row>
    <row r="67" spans="2:18" x14ac:dyDescent="0.55000000000000004">
      <c r="B67" s="2" t="s">
        <v>194</v>
      </c>
      <c r="D67" s="3">
        <v>0</v>
      </c>
      <c r="F67" s="3">
        <v>0</v>
      </c>
      <c r="H67" s="3">
        <v>0</v>
      </c>
      <c r="J67" s="3">
        <v>0</v>
      </c>
      <c r="L67" s="3">
        <v>25000</v>
      </c>
      <c r="N67" s="3">
        <v>18621624220</v>
      </c>
      <c r="P67" s="3">
        <v>17412043495</v>
      </c>
      <c r="R67" s="3">
        <v>1209580725</v>
      </c>
    </row>
    <row r="68" spans="2:18" x14ac:dyDescent="0.55000000000000004">
      <c r="B68" s="2" t="s">
        <v>187</v>
      </c>
      <c r="D68" s="3">
        <v>0</v>
      </c>
      <c r="F68" s="3">
        <v>0</v>
      </c>
      <c r="H68" s="3">
        <v>0</v>
      </c>
      <c r="J68" s="3">
        <v>0</v>
      </c>
      <c r="L68" s="3">
        <v>50100</v>
      </c>
      <c r="N68" s="3">
        <v>49186083411</v>
      </c>
      <c r="P68" s="3">
        <v>49591044046</v>
      </c>
      <c r="R68" s="3">
        <v>-404960635</v>
      </c>
    </row>
    <row r="69" spans="2:18" x14ac:dyDescent="0.55000000000000004">
      <c r="B69" s="2" t="s">
        <v>267</v>
      </c>
      <c r="D69" s="3">
        <v>0</v>
      </c>
      <c r="F69" s="3">
        <v>0</v>
      </c>
      <c r="H69" s="3">
        <v>0</v>
      </c>
      <c r="J69" s="3">
        <v>0</v>
      </c>
      <c r="L69" s="3">
        <v>7335</v>
      </c>
      <c r="N69" s="3">
        <v>7079866864</v>
      </c>
      <c r="P69" s="3">
        <v>7009771638</v>
      </c>
      <c r="R69" s="3">
        <v>70095226</v>
      </c>
    </row>
    <row r="70" spans="2:18" x14ac:dyDescent="0.55000000000000004">
      <c r="B70" s="2" t="s">
        <v>299</v>
      </c>
      <c r="D70" s="3">
        <v>0</v>
      </c>
      <c r="F70" s="3">
        <v>0</v>
      </c>
      <c r="H70" s="3">
        <v>0</v>
      </c>
      <c r="J70" s="3">
        <v>0</v>
      </c>
      <c r="L70" s="3">
        <v>10300</v>
      </c>
      <c r="N70" s="3">
        <v>10216905141</v>
      </c>
      <c r="P70" s="3">
        <v>9808642261</v>
      </c>
      <c r="R70" s="3">
        <v>408262880</v>
      </c>
    </row>
    <row r="71" spans="2:18" x14ac:dyDescent="0.55000000000000004">
      <c r="B71" s="2" t="s">
        <v>197</v>
      </c>
      <c r="D71" s="3">
        <v>0</v>
      </c>
      <c r="F71" s="3">
        <v>0</v>
      </c>
      <c r="H71" s="3">
        <v>0</v>
      </c>
      <c r="J71" s="3">
        <v>0</v>
      </c>
      <c r="L71" s="3">
        <v>20541</v>
      </c>
      <c r="N71" s="3">
        <v>20277595133</v>
      </c>
      <c r="P71" s="3">
        <v>19548695234</v>
      </c>
      <c r="R71" s="3">
        <v>728899899</v>
      </c>
    </row>
    <row r="72" spans="2:18" x14ac:dyDescent="0.55000000000000004">
      <c r="B72" s="2" t="s">
        <v>300</v>
      </c>
      <c r="D72" s="3">
        <v>0</v>
      </c>
      <c r="F72" s="3">
        <v>0</v>
      </c>
      <c r="H72" s="3">
        <v>0</v>
      </c>
      <c r="J72" s="3">
        <v>0</v>
      </c>
      <c r="L72" s="3">
        <v>7800</v>
      </c>
      <c r="N72" s="3">
        <v>5030743242</v>
      </c>
      <c r="P72" s="3">
        <v>4992904800</v>
      </c>
      <c r="R72" s="3">
        <v>37838442</v>
      </c>
    </row>
    <row r="73" spans="2:18" x14ac:dyDescent="0.55000000000000004">
      <c r="B73" s="2" t="s">
        <v>171</v>
      </c>
      <c r="D73" s="3">
        <v>0</v>
      </c>
      <c r="F73" s="3">
        <v>0</v>
      </c>
      <c r="H73" s="3">
        <v>0</v>
      </c>
      <c r="J73" s="3">
        <v>0</v>
      </c>
      <c r="L73" s="3">
        <v>33209</v>
      </c>
      <c r="N73" s="3">
        <v>20821961357</v>
      </c>
      <c r="P73" s="3">
        <v>20422956068</v>
      </c>
      <c r="R73" s="3">
        <v>399005289</v>
      </c>
    </row>
    <row r="75" spans="2:18" ht="21.75" thickBot="1" x14ac:dyDescent="0.6">
      <c r="B75" s="34" t="s">
        <v>139</v>
      </c>
      <c r="D75" s="10">
        <f>SUM(D10:D74)</f>
        <v>406802</v>
      </c>
      <c r="F75" s="10">
        <f>SUM(F10:F74)</f>
        <v>63821010936</v>
      </c>
      <c r="H75" s="10">
        <f>SUM(H10:H74)</f>
        <v>58948462573</v>
      </c>
      <c r="J75" s="10">
        <f>SUM(J10:J74)</f>
        <v>4872548363</v>
      </c>
      <c r="L75" s="10">
        <f>SUM(L10:L74)</f>
        <v>37918625</v>
      </c>
      <c r="N75" s="10">
        <f>SUM(N10:N74)</f>
        <v>654582563982</v>
      </c>
      <c r="P75" s="10">
        <f>SUM(P10:P74)</f>
        <v>629470094819</v>
      </c>
      <c r="R75" s="10">
        <f>SUM(R10:R74)</f>
        <v>25112469163</v>
      </c>
    </row>
    <row r="76" spans="2:18" ht="21.75" thickTop="1" x14ac:dyDescent="0.55000000000000004"/>
    <row r="77" spans="2:18" ht="26.25" x14ac:dyDescent="0.65">
      <c r="J77" s="29">
        <v>13</v>
      </c>
    </row>
  </sheetData>
  <sortState xmlns:xlrd2="http://schemas.microsoft.com/office/spreadsheetml/2017/richdata2" ref="B10:R73">
    <sortCondition descending="1" ref="R10:R73"/>
  </sortState>
  <mergeCells count="14">
    <mergeCell ref="B3:R3"/>
    <mergeCell ref="B4:R4"/>
    <mergeCell ref="B2:R2"/>
    <mergeCell ref="L9"/>
    <mergeCell ref="N9"/>
    <mergeCell ref="P9"/>
    <mergeCell ref="R9"/>
    <mergeCell ref="L8:R8"/>
    <mergeCell ref="B8:B9"/>
    <mergeCell ref="D9"/>
    <mergeCell ref="F9"/>
    <mergeCell ref="H9"/>
    <mergeCell ref="J9"/>
    <mergeCell ref="D8:J8"/>
  </mergeCells>
  <printOptions horizontalCentered="1" verticalCentered="1"/>
  <pageMargins left="0.7" right="0.7" top="0.75" bottom="0.75" header="0.3" footer="0.3"/>
  <pageSetup paperSize="9" scale="44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B2:AB40"/>
  <sheetViews>
    <sheetView rightToLeft="1" workbookViewId="0">
      <selection activeCell="R40" sqref="B2:R40"/>
    </sheetView>
  </sheetViews>
  <sheetFormatPr defaultRowHeight="21" x14ac:dyDescent="0.6"/>
  <cols>
    <col min="1" max="1" width="5.7109375" style="1" customWidth="1"/>
    <col min="2" max="2" width="37.7109375" style="1" customWidth="1"/>
    <col min="3" max="3" width="1" style="1" customWidth="1"/>
    <col min="4" max="4" width="16.42578125" style="1" customWidth="1"/>
    <col min="5" max="5" width="1" style="1" customWidth="1"/>
    <col min="6" max="6" width="16.5703125" style="1" customWidth="1"/>
    <col min="7" max="7" width="1" style="1" customWidth="1"/>
    <col min="8" max="8" width="17.5703125" style="1" bestFit="1" customWidth="1"/>
    <col min="9" max="9" width="1" style="1" customWidth="1"/>
    <col min="10" max="10" width="17.140625" style="1" customWidth="1"/>
    <col min="11" max="11" width="1" style="1" customWidth="1"/>
    <col min="12" max="12" width="20.140625" style="1" bestFit="1" customWidth="1"/>
    <col min="13" max="13" width="1" style="1" customWidth="1"/>
    <col min="14" max="14" width="18.42578125" style="1" customWidth="1"/>
    <col min="15" max="15" width="1" style="1" customWidth="1"/>
    <col min="16" max="16" width="17.5703125" style="1" bestFit="1" customWidth="1"/>
    <col min="17" max="17" width="1" style="1" customWidth="1"/>
    <col min="18" max="18" width="15.42578125" style="1" bestFit="1" customWidth="1"/>
    <col min="19" max="19" width="1" style="1" customWidth="1"/>
    <col min="20" max="20" width="9.140625" style="1" customWidth="1"/>
    <col min="21" max="16384" width="9.140625" style="1"/>
  </cols>
  <sheetData>
    <row r="2" spans="2:28" ht="30" x14ac:dyDescent="0.6">
      <c r="B2" s="96" t="s">
        <v>209</v>
      </c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17"/>
      <c r="R2" s="17"/>
      <c r="S2" s="17"/>
      <c r="T2" s="17"/>
      <c r="U2" s="17"/>
    </row>
    <row r="3" spans="2:28" ht="30" x14ac:dyDescent="0.6">
      <c r="B3" s="96" t="s">
        <v>64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17"/>
      <c r="R3" s="17"/>
    </row>
    <row r="4" spans="2:28" ht="30" x14ac:dyDescent="0.6">
      <c r="B4" s="96" t="s">
        <v>1</v>
      </c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17"/>
      <c r="R4" s="17"/>
    </row>
    <row r="6" spans="2:28" s="2" customFormat="1" ht="30" x14ac:dyDescent="0.55000000000000004">
      <c r="B6" s="14" t="s">
        <v>206</v>
      </c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</row>
    <row r="7" spans="2:28" s="16" customFormat="1" ht="27" customHeight="1" x14ac:dyDescent="0.6">
      <c r="B7" s="97" t="s">
        <v>68</v>
      </c>
      <c r="D7" s="98" t="s">
        <v>66</v>
      </c>
      <c r="E7" s="98" t="s">
        <v>66</v>
      </c>
      <c r="F7" s="98" t="s">
        <v>66</v>
      </c>
      <c r="G7" s="98" t="s">
        <v>66</v>
      </c>
      <c r="H7" s="98" t="s">
        <v>66</v>
      </c>
      <c r="I7" s="98" t="s">
        <v>66</v>
      </c>
      <c r="J7" s="98" t="s">
        <v>66</v>
      </c>
      <c r="L7" s="98" t="s">
        <v>67</v>
      </c>
      <c r="M7" s="98" t="s">
        <v>67</v>
      </c>
      <c r="N7" s="98" t="s">
        <v>67</v>
      </c>
      <c r="O7" s="98" t="s">
        <v>67</v>
      </c>
      <c r="P7" s="98" t="s">
        <v>67</v>
      </c>
      <c r="Q7" s="98" t="s">
        <v>67</v>
      </c>
      <c r="R7" s="98" t="s">
        <v>67</v>
      </c>
    </row>
    <row r="8" spans="2:28" s="60" customFormat="1" ht="48" customHeight="1" x14ac:dyDescent="0.75">
      <c r="B8" s="97" t="s">
        <v>68</v>
      </c>
      <c r="D8" s="128" t="s">
        <v>128</v>
      </c>
      <c r="E8" s="61"/>
      <c r="F8" s="128" t="s">
        <v>125</v>
      </c>
      <c r="G8" s="61"/>
      <c r="H8" s="128" t="s">
        <v>126</v>
      </c>
      <c r="I8" s="61"/>
      <c r="J8" s="128" t="s">
        <v>129</v>
      </c>
      <c r="L8" s="128" t="s">
        <v>128</v>
      </c>
      <c r="M8" s="61"/>
      <c r="N8" s="128" t="s">
        <v>125</v>
      </c>
      <c r="O8" s="61"/>
      <c r="P8" s="128" t="s">
        <v>126</v>
      </c>
      <c r="Q8" s="61"/>
      <c r="R8" s="128" t="s">
        <v>129</v>
      </c>
    </row>
    <row r="9" spans="2:28" ht="21.75" x14ac:dyDescent="0.6">
      <c r="B9" s="54" t="s">
        <v>217</v>
      </c>
      <c r="C9" s="4"/>
      <c r="D9" s="62">
        <v>0</v>
      </c>
      <c r="E9" s="4"/>
      <c r="F9" s="62">
        <v>9276698</v>
      </c>
      <c r="G9" s="4"/>
      <c r="H9" s="62">
        <v>126996104</v>
      </c>
      <c r="I9" s="4"/>
      <c r="J9" s="62">
        <v>136272802</v>
      </c>
      <c r="K9" s="4"/>
      <c r="L9" s="84">
        <v>0</v>
      </c>
      <c r="M9" s="4"/>
      <c r="N9" s="62">
        <v>0</v>
      </c>
      <c r="O9" s="4"/>
      <c r="P9" s="62">
        <v>126996104</v>
      </c>
      <c r="Q9" s="4"/>
      <c r="R9" s="62">
        <v>126996104</v>
      </c>
    </row>
    <row r="10" spans="2:28" ht="21.75" x14ac:dyDescent="0.6">
      <c r="B10" s="4" t="s">
        <v>220</v>
      </c>
      <c r="C10" s="4"/>
      <c r="D10" s="31">
        <v>0</v>
      </c>
      <c r="E10" s="4"/>
      <c r="F10" s="31">
        <v>-17294538</v>
      </c>
      <c r="G10" s="4"/>
      <c r="H10" s="31">
        <v>97282539</v>
      </c>
      <c r="I10" s="4"/>
      <c r="J10" s="31">
        <v>79988001</v>
      </c>
      <c r="K10" s="4"/>
      <c r="L10" s="58">
        <v>0</v>
      </c>
      <c r="M10" s="4"/>
      <c r="N10" s="31">
        <v>0</v>
      </c>
      <c r="O10" s="4"/>
      <c r="P10" s="31">
        <v>97282539</v>
      </c>
      <c r="Q10" s="4"/>
      <c r="R10" s="31">
        <v>97282539</v>
      </c>
    </row>
    <row r="11" spans="2:28" ht="21.75" x14ac:dyDescent="0.6">
      <c r="B11" s="4" t="s">
        <v>174</v>
      </c>
      <c r="C11" s="4"/>
      <c r="D11" s="31">
        <v>0</v>
      </c>
      <c r="E11" s="4"/>
      <c r="F11" s="31">
        <v>-38528162</v>
      </c>
      <c r="G11" s="4"/>
      <c r="H11" s="31">
        <v>88719064</v>
      </c>
      <c r="I11" s="4"/>
      <c r="J11" s="31">
        <v>50190902</v>
      </c>
      <c r="K11" s="4"/>
      <c r="L11" s="58">
        <v>0</v>
      </c>
      <c r="M11" s="4"/>
      <c r="N11" s="31">
        <v>0</v>
      </c>
      <c r="O11" s="4"/>
      <c r="P11" s="31">
        <v>88719064</v>
      </c>
      <c r="Q11" s="4"/>
      <c r="R11" s="31">
        <v>88719064</v>
      </c>
    </row>
    <row r="12" spans="2:28" ht="21.75" x14ac:dyDescent="0.6">
      <c r="B12" s="4" t="s">
        <v>157</v>
      </c>
      <c r="C12" s="4"/>
      <c r="D12" s="31">
        <v>0</v>
      </c>
      <c r="E12" s="4"/>
      <c r="F12" s="31">
        <v>28562435</v>
      </c>
      <c r="G12" s="4"/>
      <c r="H12" s="31">
        <v>293324364</v>
      </c>
      <c r="I12" s="4"/>
      <c r="J12" s="31">
        <v>321886799</v>
      </c>
      <c r="K12" s="4"/>
      <c r="L12" s="58">
        <v>0</v>
      </c>
      <c r="M12" s="4"/>
      <c r="N12" s="31">
        <v>0</v>
      </c>
      <c r="O12" s="4"/>
      <c r="P12" s="31">
        <v>293324364</v>
      </c>
      <c r="Q12" s="4"/>
      <c r="R12" s="31">
        <v>293324364</v>
      </c>
    </row>
    <row r="13" spans="2:28" ht="21.75" x14ac:dyDescent="0.6">
      <c r="B13" s="4" t="s">
        <v>211</v>
      </c>
      <c r="C13" s="4"/>
      <c r="D13" s="31">
        <v>0</v>
      </c>
      <c r="E13" s="4"/>
      <c r="F13" s="31">
        <v>-20879084</v>
      </c>
      <c r="G13" s="4"/>
      <c r="H13" s="31">
        <v>98638790</v>
      </c>
      <c r="I13" s="4"/>
      <c r="J13" s="31">
        <v>77759706</v>
      </c>
      <c r="K13" s="4"/>
      <c r="L13" s="58">
        <v>0</v>
      </c>
      <c r="M13" s="4"/>
      <c r="N13" s="31">
        <v>0</v>
      </c>
      <c r="O13" s="4"/>
      <c r="P13" s="31">
        <v>98638790</v>
      </c>
      <c r="Q13" s="4"/>
      <c r="R13" s="31">
        <v>98638790</v>
      </c>
    </row>
    <row r="14" spans="2:28" ht="21.75" x14ac:dyDescent="0.6">
      <c r="B14" s="4" t="s">
        <v>214</v>
      </c>
      <c r="C14" s="4"/>
      <c r="D14" s="31">
        <v>0</v>
      </c>
      <c r="E14" s="4"/>
      <c r="F14" s="31">
        <v>7340803</v>
      </c>
      <c r="G14" s="4"/>
      <c r="H14" s="31">
        <v>20641203</v>
      </c>
      <c r="I14" s="4"/>
      <c r="J14" s="31">
        <v>27982006</v>
      </c>
      <c r="K14" s="4"/>
      <c r="L14" s="58">
        <v>0</v>
      </c>
      <c r="M14" s="4"/>
      <c r="N14" s="31">
        <v>0</v>
      </c>
      <c r="O14" s="4"/>
      <c r="P14" s="31">
        <v>20641203</v>
      </c>
      <c r="Q14" s="4"/>
      <c r="R14" s="31">
        <v>20641203</v>
      </c>
    </row>
    <row r="15" spans="2:28" ht="21.75" x14ac:dyDescent="0.6">
      <c r="B15" s="4" t="s">
        <v>225</v>
      </c>
      <c r="C15" s="4"/>
      <c r="D15" s="31">
        <v>0</v>
      </c>
      <c r="E15" s="4"/>
      <c r="F15" s="31">
        <v>-502919384</v>
      </c>
      <c r="G15" s="4"/>
      <c r="H15" s="31">
        <v>595744262</v>
      </c>
      <c r="I15" s="4"/>
      <c r="J15" s="31">
        <v>92824878</v>
      </c>
      <c r="K15" s="4"/>
      <c r="L15" s="58">
        <v>0</v>
      </c>
      <c r="M15" s="4"/>
      <c r="N15" s="31">
        <v>0</v>
      </c>
      <c r="O15" s="4"/>
      <c r="P15" s="31">
        <v>595744262</v>
      </c>
      <c r="Q15" s="4"/>
      <c r="R15" s="31">
        <v>595744262</v>
      </c>
    </row>
    <row r="16" spans="2:28" ht="21.75" x14ac:dyDescent="0.6">
      <c r="B16" s="4" t="s">
        <v>295</v>
      </c>
      <c r="C16" s="4"/>
      <c r="D16" s="31">
        <v>0</v>
      </c>
      <c r="E16" s="4"/>
      <c r="F16" s="31">
        <v>0</v>
      </c>
      <c r="G16" s="4"/>
      <c r="H16" s="31">
        <v>0</v>
      </c>
      <c r="I16" s="4"/>
      <c r="J16" s="31">
        <v>0</v>
      </c>
      <c r="K16" s="4"/>
      <c r="L16" s="58">
        <v>0</v>
      </c>
      <c r="M16" s="4"/>
      <c r="N16" s="31">
        <v>0</v>
      </c>
      <c r="O16" s="4"/>
      <c r="P16" s="31">
        <v>3119146</v>
      </c>
      <c r="Q16" s="4"/>
      <c r="R16" s="31">
        <v>3119146</v>
      </c>
    </row>
    <row r="17" spans="2:18" ht="21.75" x14ac:dyDescent="0.6">
      <c r="B17" s="4" t="s">
        <v>195</v>
      </c>
      <c r="C17" s="4"/>
      <c r="D17" s="31">
        <v>0</v>
      </c>
      <c r="E17" s="4"/>
      <c r="F17" s="31">
        <v>0</v>
      </c>
      <c r="G17" s="4"/>
      <c r="H17" s="31">
        <v>0</v>
      </c>
      <c r="I17" s="4"/>
      <c r="J17" s="31">
        <v>0</v>
      </c>
      <c r="K17" s="4"/>
      <c r="L17" s="58">
        <v>0</v>
      </c>
      <c r="M17" s="4"/>
      <c r="N17" s="31">
        <v>0</v>
      </c>
      <c r="O17" s="4"/>
      <c r="P17" s="31">
        <v>703397345</v>
      </c>
      <c r="Q17" s="4"/>
      <c r="R17" s="31">
        <v>703397345</v>
      </c>
    </row>
    <row r="18" spans="2:18" ht="21.75" x14ac:dyDescent="0.6">
      <c r="B18" s="4" t="s">
        <v>196</v>
      </c>
      <c r="C18" s="4"/>
      <c r="D18" s="31">
        <v>0</v>
      </c>
      <c r="E18" s="4"/>
      <c r="F18" s="31">
        <v>0</v>
      </c>
      <c r="G18" s="4"/>
      <c r="H18" s="31">
        <v>0</v>
      </c>
      <c r="I18" s="4"/>
      <c r="J18" s="31">
        <v>0</v>
      </c>
      <c r="K18" s="4"/>
      <c r="L18" s="58">
        <v>0</v>
      </c>
      <c r="M18" s="4"/>
      <c r="N18" s="31">
        <v>0</v>
      </c>
      <c r="O18" s="4"/>
      <c r="P18" s="31">
        <v>1604607</v>
      </c>
      <c r="Q18" s="4"/>
      <c r="R18" s="31">
        <v>1604607</v>
      </c>
    </row>
    <row r="19" spans="2:18" ht="21.75" x14ac:dyDescent="0.6">
      <c r="B19" s="4" t="s">
        <v>193</v>
      </c>
      <c r="C19" s="4"/>
      <c r="D19" s="31">
        <v>0</v>
      </c>
      <c r="E19" s="4"/>
      <c r="F19" s="31">
        <v>0</v>
      </c>
      <c r="G19" s="4"/>
      <c r="H19" s="31">
        <v>0</v>
      </c>
      <c r="I19" s="4"/>
      <c r="J19" s="31">
        <v>0</v>
      </c>
      <c r="K19" s="4"/>
      <c r="L19" s="58">
        <v>0</v>
      </c>
      <c r="M19" s="4"/>
      <c r="N19" s="31">
        <v>0</v>
      </c>
      <c r="O19" s="4"/>
      <c r="P19" s="31">
        <v>136637617</v>
      </c>
      <c r="Q19" s="4"/>
      <c r="R19" s="31">
        <v>136637617</v>
      </c>
    </row>
    <row r="20" spans="2:18" ht="21.75" x14ac:dyDescent="0.6">
      <c r="B20" s="45" t="s">
        <v>296</v>
      </c>
      <c r="C20" s="4"/>
      <c r="D20" s="64">
        <v>0</v>
      </c>
      <c r="E20" s="4"/>
      <c r="F20" s="64">
        <v>0</v>
      </c>
      <c r="G20" s="4"/>
      <c r="H20" s="64">
        <v>0</v>
      </c>
      <c r="I20" s="4"/>
      <c r="J20" s="64">
        <v>0</v>
      </c>
      <c r="K20" s="4"/>
      <c r="L20" s="94">
        <v>0</v>
      </c>
      <c r="M20" s="4"/>
      <c r="N20" s="64">
        <v>0</v>
      </c>
      <c r="O20" s="4"/>
      <c r="P20" s="64">
        <v>315264253</v>
      </c>
      <c r="Q20" s="4"/>
      <c r="R20" s="64">
        <v>315264253</v>
      </c>
    </row>
    <row r="21" spans="2:18" ht="21.75" x14ac:dyDescent="0.6">
      <c r="B21" s="4" t="s">
        <v>297</v>
      </c>
      <c r="C21" s="4"/>
      <c r="D21" s="31">
        <v>0</v>
      </c>
      <c r="E21" s="4"/>
      <c r="F21" s="31">
        <v>0</v>
      </c>
      <c r="G21" s="4"/>
      <c r="H21" s="31">
        <v>0</v>
      </c>
      <c r="I21" s="4"/>
      <c r="J21" s="31">
        <v>0</v>
      </c>
      <c r="K21" s="4"/>
      <c r="L21" s="58">
        <v>0</v>
      </c>
      <c r="M21" s="4"/>
      <c r="N21" s="31">
        <v>0</v>
      </c>
      <c r="O21" s="4"/>
      <c r="P21" s="31">
        <v>434917</v>
      </c>
      <c r="Q21" s="4"/>
      <c r="R21" s="31">
        <v>434917</v>
      </c>
    </row>
    <row r="22" spans="2:18" ht="21.75" x14ac:dyDescent="0.6">
      <c r="B22" s="4" t="s">
        <v>298</v>
      </c>
      <c r="C22" s="4"/>
      <c r="D22" s="31">
        <v>0</v>
      </c>
      <c r="E22" s="4"/>
      <c r="F22" s="31">
        <v>0</v>
      </c>
      <c r="G22" s="4"/>
      <c r="H22" s="31">
        <v>0</v>
      </c>
      <c r="I22" s="4"/>
      <c r="J22" s="31">
        <v>0</v>
      </c>
      <c r="K22" s="4"/>
      <c r="L22" s="58">
        <v>0</v>
      </c>
      <c r="M22" s="4"/>
      <c r="N22" s="31">
        <v>0</v>
      </c>
      <c r="O22" s="4"/>
      <c r="P22" s="31">
        <v>-23096449</v>
      </c>
      <c r="Q22" s="4"/>
      <c r="R22" s="31">
        <v>-23096449</v>
      </c>
    </row>
    <row r="23" spans="2:18" ht="21.75" x14ac:dyDescent="0.6">
      <c r="B23" s="4" t="s">
        <v>194</v>
      </c>
      <c r="C23" s="4"/>
      <c r="D23" s="31">
        <v>0</v>
      </c>
      <c r="E23" s="4"/>
      <c r="F23" s="31">
        <v>0</v>
      </c>
      <c r="G23" s="4"/>
      <c r="H23" s="31">
        <v>0</v>
      </c>
      <c r="I23" s="4"/>
      <c r="J23" s="31">
        <v>0</v>
      </c>
      <c r="K23" s="4"/>
      <c r="L23" s="58">
        <v>0</v>
      </c>
      <c r="M23" s="4"/>
      <c r="N23" s="31">
        <v>0</v>
      </c>
      <c r="O23" s="4"/>
      <c r="P23" s="31">
        <v>1209580725</v>
      </c>
      <c r="Q23" s="4"/>
      <c r="R23" s="31">
        <v>1209580725</v>
      </c>
    </row>
    <row r="24" spans="2:18" ht="21.75" x14ac:dyDescent="0.6">
      <c r="B24" s="4" t="s">
        <v>187</v>
      </c>
      <c r="C24" s="4"/>
      <c r="D24" s="31">
        <v>0</v>
      </c>
      <c r="E24" s="4"/>
      <c r="F24" s="31">
        <v>0</v>
      </c>
      <c r="G24" s="4"/>
      <c r="H24" s="31">
        <v>0</v>
      </c>
      <c r="I24" s="4"/>
      <c r="J24" s="31">
        <v>0</v>
      </c>
      <c r="K24" s="4"/>
      <c r="L24" s="58">
        <v>1663220427</v>
      </c>
      <c r="M24" s="4"/>
      <c r="N24" s="31">
        <v>0</v>
      </c>
      <c r="O24" s="4"/>
      <c r="P24" s="31">
        <v>-404960635</v>
      </c>
      <c r="Q24" s="4"/>
      <c r="R24" s="31">
        <v>1258259792</v>
      </c>
    </row>
    <row r="25" spans="2:18" ht="21.75" x14ac:dyDescent="0.6">
      <c r="B25" s="4" t="s">
        <v>267</v>
      </c>
      <c r="C25" s="4"/>
      <c r="D25" s="31">
        <v>0</v>
      </c>
      <c r="E25" s="4"/>
      <c r="F25" s="31">
        <v>0</v>
      </c>
      <c r="G25" s="4"/>
      <c r="H25" s="31">
        <v>0</v>
      </c>
      <c r="I25" s="4"/>
      <c r="J25" s="31">
        <v>0</v>
      </c>
      <c r="K25" s="4"/>
      <c r="L25" s="58">
        <v>160891661</v>
      </c>
      <c r="M25" s="4"/>
      <c r="N25" s="31">
        <v>0</v>
      </c>
      <c r="O25" s="4"/>
      <c r="P25" s="31">
        <v>70095226</v>
      </c>
      <c r="Q25" s="4"/>
      <c r="R25" s="31">
        <v>230986887</v>
      </c>
    </row>
    <row r="26" spans="2:18" ht="21.75" x14ac:dyDescent="0.6">
      <c r="B26" s="4" t="s">
        <v>299</v>
      </c>
      <c r="C26" s="4"/>
      <c r="D26" s="31">
        <v>0</v>
      </c>
      <c r="E26" s="4"/>
      <c r="F26" s="31">
        <v>0</v>
      </c>
      <c r="G26" s="4"/>
      <c r="H26" s="31">
        <v>0</v>
      </c>
      <c r="I26" s="4"/>
      <c r="J26" s="31">
        <v>0</v>
      </c>
      <c r="K26" s="4"/>
      <c r="L26" s="58">
        <v>0</v>
      </c>
      <c r="M26" s="4"/>
      <c r="N26" s="31">
        <v>0</v>
      </c>
      <c r="O26" s="4"/>
      <c r="P26" s="31">
        <v>408262880</v>
      </c>
      <c r="Q26" s="4"/>
      <c r="R26" s="31">
        <v>408262880</v>
      </c>
    </row>
    <row r="27" spans="2:18" ht="21.75" x14ac:dyDescent="0.6">
      <c r="B27" s="4" t="s">
        <v>197</v>
      </c>
      <c r="C27" s="4"/>
      <c r="D27" s="31">
        <v>0</v>
      </c>
      <c r="E27" s="4"/>
      <c r="F27" s="31">
        <v>0</v>
      </c>
      <c r="G27" s="4"/>
      <c r="H27" s="31">
        <v>0</v>
      </c>
      <c r="I27" s="4"/>
      <c r="J27" s="31">
        <v>0</v>
      </c>
      <c r="K27" s="4"/>
      <c r="L27" s="58">
        <v>0</v>
      </c>
      <c r="M27" s="4"/>
      <c r="N27" s="31">
        <v>0</v>
      </c>
      <c r="O27" s="4"/>
      <c r="P27" s="31">
        <v>728899899</v>
      </c>
      <c r="Q27" s="4"/>
      <c r="R27" s="31">
        <v>728899899</v>
      </c>
    </row>
    <row r="28" spans="2:18" ht="21.75" x14ac:dyDescent="0.6">
      <c r="B28" s="4" t="s">
        <v>300</v>
      </c>
      <c r="C28" s="4"/>
      <c r="D28" s="31">
        <v>0</v>
      </c>
      <c r="E28" s="4"/>
      <c r="F28" s="31">
        <v>0</v>
      </c>
      <c r="G28" s="4"/>
      <c r="H28" s="31">
        <v>0</v>
      </c>
      <c r="I28" s="4"/>
      <c r="J28" s="31">
        <v>0</v>
      </c>
      <c r="K28" s="4"/>
      <c r="L28" s="58">
        <v>0</v>
      </c>
      <c r="M28" s="4"/>
      <c r="N28" s="31">
        <v>0</v>
      </c>
      <c r="O28" s="4"/>
      <c r="P28" s="31">
        <v>37838442</v>
      </c>
      <c r="Q28" s="4"/>
      <c r="R28" s="31">
        <v>37838442</v>
      </c>
    </row>
    <row r="29" spans="2:18" ht="21.75" x14ac:dyDescent="0.6">
      <c r="B29" s="4" t="s">
        <v>171</v>
      </c>
      <c r="C29" s="4"/>
      <c r="D29" s="31">
        <v>0</v>
      </c>
      <c r="E29" s="4"/>
      <c r="F29" s="31">
        <v>21358568</v>
      </c>
      <c r="G29" s="4"/>
      <c r="H29" s="31">
        <v>0</v>
      </c>
      <c r="I29" s="4"/>
      <c r="J29" s="31">
        <v>21358568</v>
      </c>
      <c r="K29" s="4"/>
      <c r="L29" s="58">
        <v>0</v>
      </c>
      <c r="M29" s="4"/>
      <c r="N29" s="31">
        <v>43914425</v>
      </c>
      <c r="O29" s="4"/>
      <c r="P29" s="31">
        <v>399005289</v>
      </c>
      <c r="Q29" s="4"/>
      <c r="R29" s="31">
        <v>442919714</v>
      </c>
    </row>
    <row r="30" spans="2:18" ht="21.75" x14ac:dyDescent="0.6">
      <c r="B30" s="4" t="s">
        <v>177</v>
      </c>
      <c r="C30" s="4"/>
      <c r="D30" s="31">
        <v>2455140986</v>
      </c>
      <c r="E30" s="4"/>
      <c r="F30" s="31">
        <v>0</v>
      </c>
      <c r="G30" s="4"/>
      <c r="H30" s="31">
        <v>0</v>
      </c>
      <c r="I30" s="4"/>
      <c r="J30" s="31">
        <v>2455140986</v>
      </c>
      <c r="K30" s="4"/>
      <c r="L30" s="58">
        <v>22503204848</v>
      </c>
      <c r="M30" s="4"/>
      <c r="N30" s="31">
        <v>-4199238750</v>
      </c>
      <c r="O30" s="4"/>
      <c r="P30" s="31">
        <v>0</v>
      </c>
      <c r="Q30" s="4"/>
      <c r="R30" s="31">
        <v>18303966098</v>
      </c>
    </row>
    <row r="31" spans="2:18" ht="21.75" x14ac:dyDescent="0.6">
      <c r="B31" s="4" t="s">
        <v>164</v>
      </c>
      <c r="C31" s="4"/>
      <c r="D31" s="31">
        <v>0</v>
      </c>
      <c r="E31" s="4"/>
      <c r="F31" s="31">
        <v>-258481999</v>
      </c>
      <c r="G31" s="4"/>
      <c r="H31" s="31">
        <v>0</v>
      </c>
      <c r="I31" s="4"/>
      <c r="J31" s="31">
        <v>-258481999</v>
      </c>
      <c r="K31" s="4"/>
      <c r="L31" s="58">
        <v>0</v>
      </c>
      <c r="M31" s="4"/>
      <c r="N31" s="31">
        <v>-559284991</v>
      </c>
      <c r="O31" s="4"/>
      <c r="P31" s="31">
        <v>0</v>
      </c>
      <c r="Q31" s="4"/>
      <c r="R31" s="31">
        <v>-559284991</v>
      </c>
    </row>
    <row r="32" spans="2:18" ht="21.75" x14ac:dyDescent="0.6">
      <c r="B32" s="4" t="s">
        <v>167</v>
      </c>
      <c r="C32" s="4"/>
      <c r="D32" s="31">
        <v>0</v>
      </c>
      <c r="E32" s="4"/>
      <c r="F32" s="31">
        <v>-203009377</v>
      </c>
      <c r="G32" s="4"/>
      <c r="H32" s="31">
        <v>0</v>
      </c>
      <c r="I32" s="4"/>
      <c r="J32" s="31">
        <v>-203009377</v>
      </c>
      <c r="K32" s="4"/>
      <c r="L32" s="58">
        <v>0</v>
      </c>
      <c r="M32" s="4"/>
      <c r="N32" s="31">
        <v>-462550294</v>
      </c>
      <c r="O32" s="4"/>
      <c r="P32" s="31">
        <v>0</v>
      </c>
      <c r="Q32" s="4"/>
      <c r="R32" s="31">
        <v>-462550294</v>
      </c>
    </row>
    <row r="33" spans="2:18" ht="21.75" x14ac:dyDescent="0.6">
      <c r="B33" s="4" t="s">
        <v>160</v>
      </c>
      <c r="C33" s="4"/>
      <c r="D33" s="31">
        <v>0</v>
      </c>
      <c r="E33" s="4"/>
      <c r="F33" s="31">
        <v>-161140019</v>
      </c>
      <c r="G33" s="4"/>
      <c r="H33" s="31">
        <v>0</v>
      </c>
      <c r="I33" s="4"/>
      <c r="J33" s="31">
        <v>-161140019</v>
      </c>
      <c r="K33" s="4"/>
      <c r="L33" s="58">
        <v>0</v>
      </c>
      <c r="M33" s="4"/>
      <c r="N33" s="31">
        <v>-251909208</v>
      </c>
      <c r="O33" s="4"/>
      <c r="P33" s="31">
        <v>0</v>
      </c>
      <c r="Q33" s="4"/>
      <c r="R33" s="31">
        <v>-251909208</v>
      </c>
    </row>
    <row r="34" spans="2:18" ht="21.75" x14ac:dyDescent="0.6">
      <c r="B34" s="4" t="s">
        <v>162</v>
      </c>
      <c r="C34" s="4"/>
      <c r="D34" s="31">
        <v>0</v>
      </c>
      <c r="E34" s="4"/>
      <c r="F34" s="31">
        <v>-42823652</v>
      </c>
      <c r="G34" s="4"/>
      <c r="H34" s="31">
        <v>0</v>
      </c>
      <c r="I34" s="4"/>
      <c r="J34" s="31">
        <v>-42823652</v>
      </c>
      <c r="K34" s="4"/>
      <c r="L34" s="58">
        <v>0</v>
      </c>
      <c r="M34" s="4"/>
      <c r="N34" s="31">
        <v>-54553314</v>
      </c>
      <c r="O34" s="4"/>
      <c r="P34" s="31">
        <v>0</v>
      </c>
      <c r="Q34" s="4"/>
      <c r="R34" s="31">
        <v>-54553314</v>
      </c>
    </row>
    <row r="35" spans="2:18" ht="21.75" x14ac:dyDescent="0.6">
      <c r="B35" s="4" t="s">
        <v>169</v>
      </c>
      <c r="C35" s="4"/>
      <c r="D35" s="31">
        <v>0</v>
      </c>
      <c r="E35" s="4"/>
      <c r="F35" s="31">
        <v>-65561664</v>
      </c>
      <c r="G35" s="4"/>
      <c r="H35" s="31">
        <v>0</v>
      </c>
      <c r="I35" s="4"/>
      <c r="J35" s="31">
        <v>-65561664</v>
      </c>
      <c r="K35" s="4"/>
      <c r="L35" s="58">
        <v>0</v>
      </c>
      <c r="M35" s="4"/>
      <c r="N35" s="31">
        <v>-98270403</v>
      </c>
      <c r="O35" s="4"/>
      <c r="P35" s="31">
        <v>0</v>
      </c>
      <c r="Q35" s="4"/>
      <c r="R35" s="31">
        <v>-98270403</v>
      </c>
    </row>
    <row r="36" spans="2:18" ht="21.75" x14ac:dyDescent="0.6">
      <c r="B36" s="4" t="s">
        <v>222</v>
      </c>
      <c r="C36" s="4"/>
      <c r="D36" s="31">
        <v>0</v>
      </c>
      <c r="E36" s="4"/>
      <c r="F36" s="31">
        <v>-40406874</v>
      </c>
      <c r="G36" s="4"/>
      <c r="H36" s="31">
        <v>0</v>
      </c>
      <c r="I36" s="4"/>
      <c r="J36" s="31">
        <v>-40406874</v>
      </c>
      <c r="K36" s="4"/>
      <c r="L36" s="58">
        <v>0</v>
      </c>
      <c r="M36" s="4"/>
      <c r="N36" s="31">
        <v>-124732492</v>
      </c>
      <c r="O36" s="4"/>
      <c r="P36" s="31">
        <v>0</v>
      </c>
      <c r="Q36" s="4"/>
      <c r="R36" s="31">
        <v>-124732492</v>
      </c>
    </row>
    <row r="38" spans="2:18" ht="24.75" thickBot="1" x14ac:dyDescent="0.65">
      <c r="B38" s="28" t="s">
        <v>139</v>
      </c>
      <c r="D38" s="10">
        <f>SUM(D9:D37)</f>
        <v>2455140986</v>
      </c>
      <c r="E38" s="2"/>
      <c r="F38" s="10">
        <f>SUM(F9:F37)</f>
        <v>-1284506249</v>
      </c>
      <c r="G38" s="2"/>
      <c r="H38" s="10">
        <f>SUM(H9:H37)</f>
        <v>1321346326</v>
      </c>
      <c r="I38" s="2"/>
      <c r="J38" s="10">
        <f>SUM(J9:J37)</f>
        <v>2491981063</v>
      </c>
      <c r="K38" s="2"/>
      <c r="L38" s="10">
        <f>SUM(L9:L37)</f>
        <v>24327316936</v>
      </c>
      <c r="M38" s="2"/>
      <c r="N38" s="10">
        <f>SUM(N9:N37)</f>
        <v>-5706625027</v>
      </c>
      <c r="O38" s="2"/>
      <c r="P38" s="10">
        <f>SUM(P9:P37)</f>
        <v>4907429588</v>
      </c>
      <c r="Q38" s="2"/>
      <c r="R38" s="10">
        <f>SUM(R9:R37)</f>
        <v>23528121497</v>
      </c>
    </row>
    <row r="39" spans="2:18" ht="21.75" thickTop="1" x14ac:dyDescent="0.6"/>
    <row r="40" spans="2:18" ht="30" x14ac:dyDescent="0.75">
      <c r="J40" s="68">
        <v>14</v>
      </c>
    </row>
  </sheetData>
  <sortState xmlns:xlrd2="http://schemas.microsoft.com/office/spreadsheetml/2017/richdata2" ref="B9:R36">
    <sortCondition descending="1" ref="R9:R36"/>
  </sortState>
  <mergeCells count="14">
    <mergeCell ref="R8"/>
    <mergeCell ref="L7:R7"/>
    <mergeCell ref="B7:B8"/>
    <mergeCell ref="D8"/>
    <mergeCell ref="F8"/>
    <mergeCell ref="H8"/>
    <mergeCell ref="J8"/>
    <mergeCell ref="D7:J7"/>
    <mergeCell ref="B2:P2"/>
    <mergeCell ref="B3:P3"/>
    <mergeCell ref="B4:P4"/>
    <mergeCell ref="L8"/>
    <mergeCell ref="N8"/>
    <mergeCell ref="P8"/>
  </mergeCells>
  <printOptions horizontalCentered="1" verticalCentered="1"/>
  <pageMargins left="0.25" right="0.25" top="0.75" bottom="0.75" header="0.3" footer="0.3"/>
  <pageSetup paperSize="9" scale="53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B2:AB31"/>
  <sheetViews>
    <sheetView rightToLeft="1" topLeftCell="A16" workbookViewId="0">
      <selection activeCell="L31" sqref="B2:L31"/>
    </sheetView>
  </sheetViews>
  <sheetFormatPr defaultRowHeight="21.75" customHeight="1" x14ac:dyDescent="0.55000000000000004"/>
  <cols>
    <col min="1" max="1" width="3" style="2" customWidth="1"/>
    <col min="2" max="2" width="46.85546875" style="2" customWidth="1"/>
    <col min="3" max="3" width="1" style="2" customWidth="1"/>
    <col min="4" max="4" width="22" style="2" bestFit="1" customWidth="1"/>
    <col min="5" max="5" width="1" style="2" customWidth="1"/>
    <col min="6" max="6" width="18.140625" style="2" customWidth="1"/>
    <col min="7" max="7" width="1" style="2" customWidth="1"/>
    <col min="8" max="8" width="18.28515625" style="2" customWidth="1"/>
    <col min="9" max="9" width="1" style="2" customWidth="1"/>
    <col min="10" max="10" width="18.42578125" style="2" customWidth="1"/>
    <col min="11" max="11" width="1" style="2" customWidth="1"/>
    <col min="12" max="12" width="17.5703125" style="2" customWidth="1"/>
    <col min="13" max="13" width="1" style="2" customWidth="1"/>
    <col min="14" max="14" width="9.140625" style="2" customWidth="1"/>
    <col min="15" max="16384" width="9.140625" style="2"/>
  </cols>
  <sheetData>
    <row r="2" spans="2:28" ht="31.5" customHeight="1" x14ac:dyDescent="0.55000000000000004">
      <c r="B2" s="96" t="s">
        <v>209</v>
      </c>
      <c r="C2" s="96"/>
      <c r="D2" s="96"/>
      <c r="E2" s="96"/>
      <c r="F2" s="96"/>
      <c r="G2" s="96"/>
      <c r="H2" s="96"/>
      <c r="I2" s="96"/>
      <c r="J2" s="96"/>
      <c r="K2" s="96"/>
      <c r="L2" s="96"/>
    </row>
    <row r="3" spans="2:28" ht="31.5" customHeight="1" x14ac:dyDescent="0.55000000000000004">
      <c r="B3" s="96" t="s">
        <v>64</v>
      </c>
      <c r="C3" s="96"/>
      <c r="D3" s="96"/>
      <c r="E3" s="96"/>
      <c r="F3" s="96"/>
      <c r="G3" s="96"/>
      <c r="H3" s="96"/>
      <c r="I3" s="96"/>
      <c r="J3" s="96"/>
      <c r="K3" s="96"/>
      <c r="L3" s="96"/>
    </row>
    <row r="4" spans="2:28" ht="31.5" customHeight="1" x14ac:dyDescent="0.55000000000000004">
      <c r="B4" s="96" t="s">
        <v>1</v>
      </c>
      <c r="C4" s="96"/>
      <c r="D4" s="96"/>
      <c r="E4" s="96"/>
      <c r="F4" s="96"/>
      <c r="G4" s="96"/>
      <c r="H4" s="96"/>
      <c r="I4" s="96"/>
      <c r="J4" s="96"/>
      <c r="K4" s="96"/>
      <c r="L4" s="96"/>
    </row>
    <row r="5" spans="2:28" ht="73.5" customHeight="1" x14ac:dyDescent="0.55000000000000004"/>
    <row r="6" spans="2:28" ht="30" x14ac:dyDescent="0.55000000000000004">
      <c r="B6" s="14" t="s">
        <v>207</v>
      </c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</row>
    <row r="7" spans="2:28" ht="30" x14ac:dyDescent="0.55000000000000004">
      <c r="B7" s="14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</row>
    <row r="8" spans="2:28" s="4" customFormat="1" ht="21.75" customHeight="1" x14ac:dyDescent="0.55000000000000004">
      <c r="B8" s="100" t="s">
        <v>130</v>
      </c>
      <c r="C8" s="100" t="s">
        <v>130</v>
      </c>
      <c r="D8" s="100" t="s">
        <v>130</v>
      </c>
      <c r="F8" s="100" t="s">
        <v>66</v>
      </c>
      <c r="G8" s="100" t="s">
        <v>66</v>
      </c>
      <c r="H8" s="100" t="s">
        <v>66</v>
      </c>
      <c r="J8" s="100" t="s">
        <v>67</v>
      </c>
      <c r="K8" s="100" t="s">
        <v>67</v>
      </c>
      <c r="L8" s="100" t="s">
        <v>67</v>
      </c>
    </row>
    <row r="9" spans="2:28" s="49" customFormat="1" ht="50.25" customHeight="1" x14ac:dyDescent="0.6">
      <c r="B9" s="125" t="s">
        <v>131</v>
      </c>
      <c r="D9" s="125" t="s">
        <v>53</v>
      </c>
      <c r="F9" s="125" t="s">
        <v>132</v>
      </c>
      <c r="H9" s="125" t="s">
        <v>133</v>
      </c>
      <c r="J9" s="125" t="s">
        <v>132</v>
      </c>
      <c r="L9" s="125" t="s">
        <v>133</v>
      </c>
    </row>
    <row r="10" spans="2:28" s="4" customFormat="1" ht="21.75" customHeight="1" x14ac:dyDescent="0.55000000000000004">
      <c r="B10" s="54" t="s">
        <v>228</v>
      </c>
      <c r="D10" s="87" t="s">
        <v>73</v>
      </c>
      <c r="F10" s="62">
        <v>305753428</v>
      </c>
      <c r="H10" s="54" t="s">
        <v>73</v>
      </c>
      <c r="J10" s="62">
        <v>394520548</v>
      </c>
      <c r="L10" s="54"/>
    </row>
    <row r="11" spans="2:28" s="4" customFormat="1" ht="21.75" customHeight="1" x14ac:dyDescent="0.55000000000000004">
      <c r="B11" s="45" t="s">
        <v>230</v>
      </c>
      <c r="D11" s="45" t="s">
        <v>73</v>
      </c>
      <c r="F11" s="64">
        <v>128027385</v>
      </c>
      <c r="H11" s="45" t="s">
        <v>73</v>
      </c>
      <c r="J11" s="64">
        <v>528027384</v>
      </c>
      <c r="L11" s="45" t="s">
        <v>73</v>
      </c>
    </row>
    <row r="12" spans="2:28" s="4" customFormat="1" ht="21.75" customHeight="1" x14ac:dyDescent="0.55000000000000004">
      <c r="B12" s="45" t="s">
        <v>232</v>
      </c>
      <c r="D12" s="85" t="s">
        <v>73</v>
      </c>
      <c r="F12" s="64">
        <v>235068493</v>
      </c>
      <c r="H12" s="45" t="s">
        <v>73</v>
      </c>
      <c r="J12" s="64">
        <v>790684931</v>
      </c>
      <c r="L12" s="45"/>
    </row>
    <row r="13" spans="2:28" s="4" customFormat="1" ht="21.75" customHeight="1" x14ac:dyDescent="0.55000000000000004">
      <c r="B13" s="45" t="s">
        <v>234</v>
      </c>
      <c r="D13" s="85" t="s">
        <v>73</v>
      </c>
      <c r="F13" s="64">
        <v>189369860</v>
      </c>
      <c r="H13" s="45" t="s">
        <v>73</v>
      </c>
      <c r="J13" s="64">
        <v>1412383557</v>
      </c>
      <c r="L13" s="45"/>
    </row>
    <row r="14" spans="2:28" s="4" customFormat="1" ht="21.75" customHeight="1" x14ac:dyDescent="0.55000000000000004">
      <c r="B14" s="45" t="s">
        <v>60</v>
      </c>
      <c r="D14" s="85" t="s">
        <v>238</v>
      </c>
      <c r="F14" s="64">
        <v>4922</v>
      </c>
      <c r="H14" s="45" t="s">
        <v>73</v>
      </c>
      <c r="J14" s="64">
        <v>8264328</v>
      </c>
      <c r="L14" s="45"/>
    </row>
    <row r="15" spans="2:28" s="4" customFormat="1" ht="21.75" customHeight="1" x14ac:dyDescent="0.55000000000000004">
      <c r="B15" s="45" t="s">
        <v>269</v>
      </c>
      <c r="D15" s="85" t="s">
        <v>301</v>
      </c>
      <c r="F15" s="64">
        <v>0</v>
      </c>
      <c r="H15" s="45" t="s">
        <v>73</v>
      </c>
      <c r="J15" s="64">
        <v>1195419</v>
      </c>
      <c r="L15" s="45"/>
    </row>
    <row r="16" spans="2:28" s="4" customFormat="1" ht="21.75" customHeight="1" x14ac:dyDescent="0.55000000000000004">
      <c r="B16" s="45" t="s">
        <v>270</v>
      </c>
      <c r="D16" s="85" t="s">
        <v>302</v>
      </c>
      <c r="F16" s="64">
        <v>0</v>
      </c>
      <c r="H16" s="45" t="s">
        <v>73</v>
      </c>
      <c r="J16" s="64">
        <v>50869</v>
      </c>
      <c r="L16" s="45"/>
    </row>
    <row r="17" spans="2:12" s="4" customFormat="1" ht="21.75" customHeight="1" x14ac:dyDescent="0.55000000000000004">
      <c r="B17" s="45" t="s">
        <v>184</v>
      </c>
      <c r="D17" s="85" t="s">
        <v>239</v>
      </c>
      <c r="F17" s="64">
        <v>6794520</v>
      </c>
      <c r="H17" s="45" t="s">
        <v>73</v>
      </c>
      <c r="J17" s="64">
        <v>6257151606</v>
      </c>
      <c r="L17" s="45"/>
    </row>
    <row r="18" spans="2:12" s="4" customFormat="1" ht="21.75" customHeight="1" x14ac:dyDescent="0.55000000000000004">
      <c r="B18" s="45" t="s">
        <v>60</v>
      </c>
      <c r="D18" s="85" t="s">
        <v>241</v>
      </c>
      <c r="F18" s="64">
        <v>1131144</v>
      </c>
      <c r="H18" s="45" t="s">
        <v>73</v>
      </c>
      <c r="J18" s="64">
        <v>35171002</v>
      </c>
      <c r="L18" s="45"/>
    </row>
    <row r="19" spans="2:12" s="4" customFormat="1" ht="21.75" customHeight="1" x14ac:dyDescent="0.55000000000000004">
      <c r="B19" s="45" t="s">
        <v>243</v>
      </c>
      <c r="D19" s="85" t="s">
        <v>246</v>
      </c>
      <c r="F19" s="64">
        <v>990</v>
      </c>
      <c r="H19" s="45" t="s">
        <v>73</v>
      </c>
      <c r="J19" s="64">
        <v>8807</v>
      </c>
      <c r="L19" s="45"/>
    </row>
    <row r="20" spans="2:12" s="4" customFormat="1" ht="21.75" customHeight="1" x14ac:dyDescent="0.55000000000000004">
      <c r="B20" s="45" t="s">
        <v>247</v>
      </c>
      <c r="D20" s="85" t="s">
        <v>248</v>
      </c>
      <c r="F20" s="64">
        <v>842849</v>
      </c>
      <c r="H20" s="45" t="s">
        <v>73</v>
      </c>
      <c r="J20" s="64">
        <v>7752906</v>
      </c>
      <c r="L20" s="45"/>
    </row>
    <row r="21" spans="2:12" s="4" customFormat="1" ht="21.75" customHeight="1" x14ac:dyDescent="0.55000000000000004">
      <c r="B21" s="45" t="s">
        <v>61</v>
      </c>
      <c r="D21" s="85" t="s">
        <v>250</v>
      </c>
      <c r="F21" s="64">
        <v>566764</v>
      </c>
      <c r="H21" s="45" t="s">
        <v>73</v>
      </c>
      <c r="J21" s="64">
        <v>17840889</v>
      </c>
      <c r="L21" s="45"/>
    </row>
    <row r="22" spans="2:12" s="4" customFormat="1" ht="21.75" customHeight="1" x14ac:dyDescent="0.55000000000000004">
      <c r="B22" s="45" t="s">
        <v>254</v>
      </c>
      <c r="D22" s="85" t="s">
        <v>255</v>
      </c>
      <c r="F22" s="64">
        <v>6485</v>
      </c>
      <c r="H22" s="45" t="s">
        <v>73</v>
      </c>
      <c r="J22" s="64">
        <v>73483</v>
      </c>
      <c r="L22" s="45"/>
    </row>
    <row r="23" spans="2:12" s="4" customFormat="1" ht="21.75" customHeight="1" x14ac:dyDescent="0.55000000000000004">
      <c r="B23" s="45" t="s">
        <v>61</v>
      </c>
      <c r="D23" s="85" t="s">
        <v>303</v>
      </c>
      <c r="F23" s="64">
        <v>0</v>
      </c>
      <c r="H23" s="45" t="s">
        <v>73</v>
      </c>
      <c r="J23" s="64">
        <v>3671083184</v>
      </c>
      <c r="L23" s="45"/>
    </row>
    <row r="24" spans="2:12" s="4" customFormat="1" ht="21.75" customHeight="1" x14ac:dyDescent="0.55000000000000004">
      <c r="B24" s="4" t="s">
        <v>185</v>
      </c>
      <c r="D24" s="86" t="s">
        <v>257</v>
      </c>
      <c r="F24" s="31">
        <v>2579</v>
      </c>
      <c r="H24" s="4" t="s">
        <v>73</v>
      </c>
      <c r="J24" s="31">
        <v>63909</v>
      </c>
      <c r="L24" s="4" t="s">
        <v>73</v>
      </c>
    </row>
    <row r="25" spans="2:12" s="4" customFormat="1" ht="21.75" customHeight="1" x14ac:dyDescent="0.55000000000000004">
      <c r="B25" s="45" t="s">
        <v>185</v>
      </c>
      <c r="D25" s="85" t="s">
        <v>258</v>
      </c>
      <c r="F25" s="64">
        <v>2113945200</v>
      </c>
      <c r="H25" s="45" t="s">
        <v>73</v>
      </c>
      <c r="J25" s="64">
        <v>19008308556</v>
      </c>
      <c r="L25" s="45"/>
    </row>
    <row r="26" spans="2:12" s="4" customFormat="1" ht="21.75" customHeight="1" x14ac:dyDescent="0.55000000000000004">
      <c r="B26" s="45" t="s">
        <v>184</v>
      </c>
      <c r="D26" s="85" t="s">
        <v>260</v>
      </c>
      <c r="F26" s="64">
        <v>850</v>
      </c>
      <c r="H26" s="45" t="s">
        <v>73</v>
      </c>
      <c r="J26" s="64">
        <v>362542</v>
      </c>
      <c r="L26" s="45"/>
    </row>
    <row r="27" spans="2:12" s="4" customFormat="1" ht="21.75" customHeight="1" x14ac:dyDescent="0.55000000000000004">
      <c r="B27" s="4" t="s">
        <v>186</v>
      </c>
      <c r="D27" s="86" t="s">
        <v>264</v>
      </c>
      <c r="F27" s="31">
        <v>0</v>
      </c>
      <c r="H27" s="4" t="s">
        <v>73</v>
      </c>
      <c r="J27" s="31">
        <v>251114</v>
      </c>
      <c r="L27" s="4" t="s">
        <v>73</v>
      </c>
    </row>
    <row r="28" spans="2:12" s="4" customFormat="1" ht="21.75" customHeight="1" x14ac:dyDescent="0.55000000000000004">
      <c r="B28" s="45" t="s">
        <v>181</v>
      </c>
      <c r="D28" s="85" t="s">
        <v>265</v>
      </c>
      <c r="F28" s="64">
        <v>195287664</v>
      </c>
      <c r="H28" s="45" t="s">
        <v>73</v>
      </c>
      <c r="J28" s="64">
        <v>195287664</v>
      </c>
      <c r="L28" s="45"/>
    </row>
    <row r="29" spans="2:12" ht="21.75" customHeight="1" thickBot="1" x14ac:dyDescent="0.6">
      <c r="B29" s="126" t="s">
        <v>139</v>
      </c>
      <c r="C29" s="126"/>
      <c r="D29" s="126"/>
      <c r="F29" s="10">
        <f>SUM(F10:F28)</f>
        <v>3176803133</v>
      </c>
      <c r="H29" s="34"/>
      <c r="J29" s="10">
        <f>SUM(J10:J28)</f>
        <v>32328482698</v>
      </c>
      <c r="L29" s="34"/>
    </row>
    <row r="30" spans="2:12" ht="21.75" customHeight="1" thickTop="1" x14ac:dyDescent="0.55000000000000004"/>
    <row r="31" spans="2:12" ht="30" x14ac:dyDescent="0.75">
      <c r="F31" s="72">
        <v>15</v>
      </c>
    </row>
  </sheetData>
  <sortState xmlns:xlrd2="http://schemas.microsoft.com/office/spreadsheetml/2017/richdata2" ref="B10:L28">
    <sortCondition descending="1" ref="J10:J28"/>
  </sortState>
  <mergeCells count="13">
    <mergeCell ref="B2:L2"/>
    <mergeCell ref="B3:L3"/>
    <mergeCell ref="B4:L4"/>
    <mergeCell ref="B29:D29"/>
    <mergeCell ref="J9"/>
    <mergeCell ref="L9"/>
    <mergeCell ref="J8:L8"/>
    <mergeCell ref="B9"/>
    <mergeCell ref="D9"/>
    <mergeCell ref="B8:D8"/>
    <mergeCell ref="F9"/>
    <mergeCell ref="H9"/>
    <mergeCell ref="F8:H8"/>
  </mergeCells>
  <pageMargins left="0.7" right="0.7" top="0.75" bottom="0.75" header="0.3" footer="0.3"/>
  <pageSetup paperSize="9" scale="62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B2:AB17"/>
  <sheetViews>
    <sheetView rightToLeft="1" workbookViewId="0">
      <selection activeCell="J8" sqref="J8"/>
    </sheetView>
  </sheetViews>
  <sheetFormatPr defaultRowHeight="21" x14ac:dyDescent="0.55000000000000004"/>
  <cols>
    <col min="1" max="1" width="3" style="2" customWidth="1"/>
    <col min="2" max="2" width="47.85546875" style="2" customWidth="1"/>
    <col min="3" max="3" width="1" style="2" customWidth="1"/>
    <col min="4" max="4" width="11.42578125" style="2" bestFit="1" customWidth="1"/>
    <col min="5" max="5" width="1" style="2" customWidth="1"/>
    <col min="6" max="6" width="17" style="2" customWidth="1"/>
    <col min="7" max="7" width="1" style="2" customWidth="1"/>
    <col min="8" max="8" width="9.140625" style="2" customWidth="1"/>
    <col min="9" max="16384" width="9.140625" style="2"/>
  </cols>
  <sheetData>
    <row r="2" spans="2:28" ht="30" x14ac:dyDescent="0.55000000000000004">
      <c r="B2" s="96" t="s">
        <v>209</v>
      </c>
      <c r="C2" s="96"/>
      <c r="D2" s="96"/>
      <c r="E2" s="96"/>
      <c r="F2" s="96"/>
    </row>
    <row r="3" spans="2:28" ht="30" x14ac:dyDescent="0.55000000000000004">
      <c r="B3" s="96" t="s">
        <v>64</v>
      </c>
      <c r="C3" s="96"/>
      <c r="D3" s="96"/>
      <c r="E3" s="96"/>
      <c r="F3" s="96"/>
    </row>
    <row r="4" spans="2:28" ht="30" x14ac:dyDescent="0.55000000000000004">
      <c r="B4" s="96" t="s">
        <v>1</v>
      </c>
      <c r="C4" s="96"/>
      <c r="D4" s="96"/>
      <c r="E4" s="96"/>
      <c r="F4" s="96"/>
    </row>
    <row r="5" spans="2:28" ht="125.25" customHeight="1" x14ac:dyDescent="0.55000000000000004"/>
    <row r="6" spans="2:28" s="28" customFormat="1" ht="24" x14ac:dyDescent="0.6">
      <c r="B6" s="77" t="s">
        <v>208</v>
      </c>
      <c r="E6" s="78"/>
      <c r="F6" s="78"/>
      <c r="G6" s="78"/>
      <c r="H6" s="78"/>
      <c r="I6" s="78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</row>
    <row r="7" spans="2:28" ht="30" x14ac:dyDescent="0.55000000000000004">
      <c r="B7" s="14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</row>
    <row r="8" spans="2:28" ht="30" x14ac:dyDescent="0.55000000000000004">
      <c r="B8" s="129" t="s">
        <v>134</v>
      </c>
      <c r="D8" s="96" t="s">
        <v>66</v>
      </c>
      <c r="F8" s="96" t="s">
        <v>5</v>
      </c>
    </row>
    <row r="9" spans="2:28" ht="30" x14ac:dyDescent="0.55000000000000004">
      <c r="B9" s="130" t="s">
        <v>134</v>
      </c>
      <c r="D9" s="131" t="s">
        <v>56</v>
      </c>
      <c r="F9" s="131" t="s">
        <v>56</v>
      </c>
    </row>
    <row r="10" spans="2:28" x14ac:dyDescent="0.55000000000000004">
      <c r="B10" s="2" t="s">
        <v>135</v>
      </c>
      <c r="D10" s="3">
        <v>294041</v>
      </c>
      <c r="F10" s="3">
        <v>46273227</v>
      </c>
    </row>
    <row r="11" spans="2:28" x14ac:dyDescent="0.55000000000000004">
      <c r="B11" s="2" t="s">
        <v>304</v>
      </c>
      <c r="D11" s="3">
        <v>0</v>
      </c>
      <c r="F11" s="3">
        <v>20240408</v>
      </c>
    </row>
    <row r="12" spans="2:28" x14ac:dyDescent="0.55000000000000004">
      <c r="B12" s="2" t="s">
        <v>134</v>
      </c>
      <c r="D12" s="3">
        <v>0</v>
      </c>
      <c r="F12" s="3">
        <v>6815</v>
      </c>
    </row>
    <row r="13" spans="2:28" ht="21.75" thickBot="1" x14ac:dyDescent="0.6">
      <c r="B13" s="34" t="s">
        <v>139</v>
      </c>
      <c r="D13" s="10">
        <f>SUM(D10:D12)</f>
        <v>294041</v>
      </c>
      <c r="F13" s="10">
        <f>SUM(F10:F12)</f>
        <v>66520450</v>
      </c>
    </row>
    <row r="14" spans="2:28" ht="21.75" thickTop="1" x14ac:dyDescent="0.55000000000000004"/>
    <row r="15" spans="2:28" ht="85.5" customHeight="1" x14ac:dyDescent="0.55000000000000004"/>
    <row r="16" spans="2:28" ht="85.5" customHeight="1" x14ac:dyDescent="0.55000000000000004"/>
    <row r="17" spans="4:4" ht="30" x14ac:dyDescent="0.75">
      <c r="D17" s="68">
        <v>16</v>
      </c>
    </row>
  </sheetData>
  <sortState xmlns:xlrd2="http://schemas.microsoft.com/office/spreadsheetml/2017/richdata2" ref="B10:F12">
    <sortCondition descending="1" ref="F10:F12"/>
  </sortState>
  <mergeCells count="8">
    <mergeCell ref="B2:F2"/>
    <mergeCell ref="B3:F3"/>
    <mergeCell ref="B4:F4"/>
    <mergeCell ref="B8:B9"/>
    <mergeCell ref="D9"/>
    <mergeCell ref="D8"/>
    <mergeCell ref="F9"/>
    <mergeCell ref="F8"/>
  </mergeCells>
  <printOptions horizontalCentered="1" verticalCentered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09DB1E-9FF4-417D-8220-0B8DFEE18140}">
  <sheetPr>
    <pageSetUpPr fitToPage="1"/>
  </sheetPr>
  <dimension ref="C2:Q22"/>
  <sheetViews>
    <sheetView rightToLeft="1" zoomScale="85" zoomScaleNormal="85" workbookViewId="0">
      <selection activeCell="A2" sqref="A2:Q22"/>
    </sheetView>
  </sheetViews>
  <sheetFormatPr defaultRowHeight="21" x14ac:dyDescent="0.55000000000000004"/>
  <cols>
    <col min="1" max="1" width="2.5703125" style="2" customWidth="1"/>
    <col min="2" max="2" width="1.28515625" style="2" customWidth="1"/>
    <col min="3" max="3" width="27.5703125" style="2" bestFit="1" customWidth="1"/>
    <col min="4" max="4" width="1" style="2" customWidth="1"/>
    <col min="5" max="5" width="18.42578125" style="2" bestFit="1" customWidth="1"/>
    <col min="6" max="6" width="1" style="2" customWidth="1"/>
    <col min="7" max="7" width="19.7109375" style="2" customWidth="1"/>
    <col min="8" max="8" width="1" style="2" customWidth="1"/>
    <col min="9" max="9" width="17.7109375" style="2" customWidth="1"/>
    <col min="10" max="10" width="1" style="2" customWidth="1"/>
    <col min="11" max="11" width="17.28515625" style="2" bestFit="1" customWidth="1"/>
    <col min="12" max="12" width="1" style="2" customWidth="1"/>
    <col min="13" max="13" width="18.42578125" style="2" bestFit="1" customWidth="1"/>
    <col min="14" max="14" width="1" style="2" customWidth="1"/>
    <col min="15" max="15" width="19.28515625" style="2" customWidth="1"/>
    <col min="16" max="16" width="1" style="2" customWidth="1"/>
    <col min="17" max="17" width="17.7109375" style="7" customWidth="1"/>
    <col min="18" max="18" width="1" style="2" customWidth="1"/>
    <col min="19" max="19" width="9.140625" style="2" customWidth="1"/>
    <col min="20" max="16384" width="9.140625" style="2"/>
  </cols>
  <sheetData>
    <row r="2" spans="3:17" ht="30" x14ac:dyDescent="0.55000000000000004">
      <c r="C2" s="96" t="s">
        <v>209</v>
      </c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</row>
    <row r="3" spans="3:17" ht="30" x14ac:dyDescent="0.55000000000000004">
      <c r="C3" s="96" t="s">
        <v>0</v>
      </c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</row>
    <row r="4" spans="3:17" ht="30" x14ac:dyDescent="0.55000000000000004">
      <c r="C4" s="96" t="s">
        <v>1</v>
      </c>
      <c r="D4" s="96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</row>
    <row r="5" spans="3:17" ht="30" x14ac:dyDescent="0.55000000000000004"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</row>
    <row r="6" spans="3:17" ht="30" x14ac:dyDescent="0.55000000000000004"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</row>
    <row r="7" spans="3:17" ht="30" x14ac:dyDescent="0.55000000000000004">
      <c r="C7" s="67" t="s">
        <v>140</v>
      </c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</row>
    <row r="9" spans="3:17" s="6" customFormat="1" ht="34.5" customHeight="1" x14ac:dyDescent="0.25">
      <c r="C9" s="97" t="s">
        <v>150</v>
      </c>
      <c r="D9" s="98" t="s">
        <v>3</v>
      </c>
      <c r="E9" s="98" t="s">
        <v>3</v>
      </c>
      <c r="F9" s="98" t="s">
        <v>3</v>
      </c>
      <c r="G9" s="98" t="s">
        <v>3</v>
      </c>
      <c r="I9" s="98" t="s">
        <v>4</v>
      </c>
      <c r="J9" s="98" t="s">
        <v>4</v>
      </c>
      <c r="K9" s="98" t="s">
        <v>4</v>
      </c>
      <c r="M9" s="98" t="s">
        <v>5</v>
      </c>
      <c r="N9" s="98" t="s">
        <v>5</v>
      </c>
      <c r="O9" s="98" t="s">
        <v>5</v>
      </c>
      <c r="P9" s="98" t="s">
        <v>5</v>
      </c>
      <c r="Q9" s="98" t="s">
        <v>5</v>
      </c>
    </row>
    <row r="10" spans="3:17" s="6" customFormat="1" ht="44.25" customHeight="1" x14ac:dyDescent="0.25">
      <c r="C10" s="97"/>
      <c r="D10" s="12"/>
      <c r="E10" s="99" t="s">
        <v>7</v>
      </c>
      <c r="F10" s="12"/>
      <c r="G10" s="99" t="s">
        <v>8</v>
      </c>
      <c r="I10" s="99" t="s">
        <v>151</v>
      </c>
      <c r="J10" s="12"/>
      <c r="K10" s="99" t="s">
        <v>152</v>
      </c>
      <c r="M10" s="99" t="s">
        <v>7</v>
      </c>
      <c r="N10" s="12"/>
      <c r="O10" s="99" t="s">
        <v>8</v>
      </c>
      <c r="Q10" s="101" t="s">
        <v>12</v>
      </c>
    </row>
    <row r="11" spans="3:17" s="6" customFormat="1" ht="39.75" customHeight="1" x14ac:dyDescent="0.25">
      <c r="C11" s="97"/>
      <c r="D11" s="11"/>
      <c r="E11" s="100" t="s">
        <v>7</v>
      </c>
      <c r="F11" s="11"/>
      <c r="G11" s="100" t="s">
        <v>8</v>
      </c>
      <c r="I11" s="100"/>
      <c r="J11" s="11"/>
      <c r="K11" s="100"/>
      <c r="M11" s="100" t="s">
        <v>7</v>
      </c>
      <c r="N11" s="11"/>
      <c r="O11" s="100" t="s">
        <v>8</v>
      </c>
      <c r="Q11" s="102" t="s">
        <v>12</v>
      </c>
    </row>
    <row r="12" spans="3:17" x14ac:dyDescent="0.55000000000000004">
      <c r="C12" s="50" t="s">
        <v>144</v>
      </c>
      <c r="E12" s="3">
        <f>'اوراق مشارکت'!R29</f>
        <v>288115837427</v>
      </c>
      <c r="G12" s="3">
        <f>'اوراق مشارکت'!T29</f>
        <v>287786859431</v>
      </c>
      <c r="I12" s="3">
        <f>'اوراق مشارکت'!X29</f>
        <v>0</v>
      </c>
      <c r="K12" s="3">
        <f>'اوراق مشارکت'!AB29</f>
        <v>38755549919</v>
      </c>
      <c r="M12" s="3">
        <f>'اوراق مشارکت'!AH29</f>
        <v>250681633834</v>
      </c>
      <c r="O12" s="3">
        <f>'اوراق مشارکت'!AJ29</f>
        <v>249068149583</v>
      </c>
      <c r="Q12" s="8">
        <f t="shared" ref="Q12:Q18" si="0">O12/$O$18</f>
        <v>0.49360097718496626</v>
      </c>
    </row>
    <row r="13" spans="3:17" x14ac:dyDescent="0.55000000000000004">
      <c r="C13" s="2" t="s">
        <v>146</v>
      </c>
      <c r="E13" s="3">
        <f>سپرده!L26</f>
        <v>143698756961</v>
      </c>
      <c r="G13" s="3">
        <f>E13</f>
        <v>143698756961</v>
      </c>
      <c r="I13" s="3">
        <f>سپرده!N26</f>
        <v>280468490765</v>
      </c>
      <c r="K13" s="3">
        <f>سپرده!P26</f>
        <v>314037926875</v>
      </c>
      <c r="M13" s="3">
        <f>سپرده!R26</f>
        <v>110129320851</v>
      </c>
      <c r="O13" s="3">
        <f>M13</f>
        <v>110129320851</v>
      </c>
      <c r="Q13" s="8">
        <f t="shared" si="0"/>
        <v>0.21825327919198781</v>
      </c>
    </row>
    <row r="14" spans="3:17" x14ac:dyDescent="0.55000000000000004">
      <c r="C14" s="65" t="s">
        <v>142</v>
      </c>
      <c r="E14" s="3">
        <f>سهام!G31</f>
        <v>132925508028</v>
      </c>
      <c r="G14" s="3">
        <f>سهام!I31</f>
        <v>132142954837.9086</v>
      </c>
      <c r="I14" s="3">
        <f>سهام!M31</f>
        <v>11912448605</v>
      </c>
      <c r="K14" s="3">
        <f>سهام!Q31</f>
        <v>25065461017</v>
      </c>
      <c r="M14" s="3">
        <f>سهام!W31</f>
        <v>123323697653</v>
      </c>
      <c r="O14" s="3">
        <f>سهام!Y31</f>
        <v>114396647275.10477</v>
      </c>
      <c r="Q14" s="8">
        <f t="shared" si="0"/>
        <v>0.22671022760723838</v>
      </c>
    </row>
    <row r="15" spans="3:17" x14ac:dyDescent="0.55000000000000004">
      <c r="C15" s="2" t="s">
        <v>149</v>
      </c>
      <c r="E15" s="3">
        <f>'گواهی سپرده'!N18</f>
        <v>59000000000</v>
      </c>
      <c r="G15" s="3">
        <f>'گواهی سپرده'!P18</f>
        <v>59000000000</v>
      </c>
      <c r="I15" s="3">
        <f>'گواهی سپرده'!T18</f>
        <v>0</v>
      </c>
      <c r="K15" s="3">
        <f>'گواهی سپرده'!X18</f>
        <v>28000000000</v>
      </c>
      <c r="M15" s="3">
        <f>'گواهی سپرده'!AB18</f>
        <v>31000000000</v>
      </c>
      <c r="O15" s="3">
        <f>'گواهی سپرده'!AD18</f>
        <v>31000000000</v>
      </c>
      <c r="Q15" s="8">
        <f t="shared" si="0"/>
        <v>6.143551601580758E-2</v>
      </c>
    </row>
    <row r="16" spans="3:17" x14ac:dyDescent="0.55000000000000004">
      <c r="C16" s="2" t="s">
        <v>143</v>
      </c>
      <c r="E16" s="3">
        <v>0</v>
      </c>
      <c r="G16" s="3">
        <v>0</v>
      </c>
      <c r="I16" s="3">
        <v>0</v>
      </c>
      <c r="K16" s="3">
        <v>0</v>
      </c>
      <c r="M16" s="3">
        <v>0</v>
      </c>
      <c r="O16" s="3">
        <v>0</v>
      </c>
      <c r="Q16" s="8">
        <f t="shared" si="0"/>
        <v>0</v>
      </c>
    </row>
    <row r="17" spans="3:17" x14ac:dyDescent="0.55000000000000004">
      <c r="C17" s="2" t="s">
        <v>145</v>
      </c>
      <c r="E17" s="3">
        <v>0</v>
      </c>
      <c r="G17" s="3">
        <v>0</v>
      </c>
      <c r="I17" s="3">
        <v>0</v>
      </c>
      <c r="K17" s="3">
        <v>0</v>
      </c>
      <c r="M17" s="3">
        <v>0</v>
      </c>
      <c r="O17" s="3">
        <v>0</v>
      </c>
      <c r="Q17" s="8">
        <f t="shared" si="0"/>
        <v>0</v>
      </c>
    </row>
    <row r="18" spans="3:17" ht="21.75" thickBot="1" x14ac:dyDescent="0.6">
      <c r="C18" s="2" t="s">
        <v>139</v>
      </c>
      <c r="D18" s="3">
        <f t="shared" ref="D18:P18" si="1">SUM(D12:D17)</f>
        <v>0</v>
      </c>
      <c r="E18" s="10">
        <f t="shared" si="1"/>
        <v>623740102416</v>
      </c>
      <c r="F18" s="3">
        <f t="shared" si="1"/>
        <v>0</v>
      </c>
      <c r="G18" s="10">
        <f t="shared" si="1"/>
        <v>622628571229.90857</v>
      </c>
      <c r="H18" s="3">
        <f t="shared" si="1"/>
        <v>0</v>
      </c>
      <c r="I18" s="10">
        <f t="shared" si="1"/>
        <v>292380939370</v>
      </c>
      <c r="J18" s="3">
        <f t="shared" si="1"/>
        <v>0</v>
      </c>
      <c r="K18" s="10">
        <f t="shared" si="1"/>
        <v>405858937811</v>
      </c>
      <c r="L18" s="3">
        <f t="shared" si="1"/>
        <v>0</v>
      </c>
      <c r="M18" s="10">
        <f t="shared" si="1"/>
        <v>515134652338</v>
      </c>
      <c r="N18" s="3">
        <f t="shared" si="1"/>
        <v>0</v>
      </c>
      <c r="O18" s="10">
        <f t="shared" si="1"/>
        <v>504594117709.10474</v>
      </c>
      <c r="P18" s="3">
        <f t="shared" si="1"/>
        <v>0</v>
      </c>
      <c r="Q18" s="36">
        <f t="shared" si="0"/>
        <v>1</v>
      </c>
    </row>
    <row r="19" spans="3:17" ht="21.75" thickTop="1" x14ac:dyDescent="0.55000000000000004"/>
    <row r="22" spans="3:17" ht="30" x14ac:dyDescent="0.75">
      <c r="I22" s="68">
        <v>1</v>
      </c>
    </row>
  </sheetData>
  <sortState xmlns:xlrd2="http://schemas.microsoft.com/office/spreadsheetml/2017/richdata2" ref="C12:Q17">
    <sortCondition descending="1" ref="O12:O17"/>
  </sortState>
  <mergeCells count="14">
    <mergeCell ref="C2:Q2"/>
    <mergeCell ref="C3:Q3"/>
    <mergeCell ref="C4:Q4"/>
    <mergeCell ref="C9:C11"/>
    <mergeCell ref="D9:G9"/>
    <mergeCell ref="I9:K9"/>
    <mergeCell ref="M9:Q9"/>
    <mergeCell ref="E10:E11"/>
    <mergeCell ref="G10:G11"/>
    <mergeCell ref="Q10:Q11"/>
    <mergeCell ref="I10:I11"/>
    <mergeCell ref="K10:K11"/>
    <mergeCell ref="M10:M11"/>
    <mergeCell ref="O10:O11"/>
  </mergeCells>
  <printOptions horizontalCentered="1" verticalCentered="1"/>
  <pageMargins left="0.7" right="0.7" top="0.75" bottom="0.75" header="0.3" footer="0.3"/>
  <pageSetup paperSize="9" scale="77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C2:AA33"/>
  <sheetViews>
    <sheetView rightToLeft="1" zoomScale="85" zoomScaleNormal="85" workbookViewId="0">
      <selection activeCell="AA33" sqref="C2:AA33"/>
    </sheetView>
  </sheetViews>
  <sheetFormatPr defaultRowHeight="21" x14ac:dyDescent="0.55000000000000004"/>
  <cols>
    <col min="1" max="1" width="2.5703125" style="2" customWidth="1"/>
    <col min="2" max="2" width="1.28515625" style="2" customWidth="1"/>
    <col min="3" max="3" width="27.5703125" style="2" bestFit="1" customWidth="1"/>
    <col min="4" max="4" width="1" style="2" customWidth="1"/>
    <col min="5" max="5" width="14.28515625" style="2" customWidth="1"/>
    <col min="6" max="6" width="1" style="2" customWidth="1"/>
    <col min="7" max="7" width="18.42578125" style="2" bestFit="1" customWidth="1"/>
    <col min="8" max="8" width="1" style="2" customWidth="1"/>
    <col min="9" max="9" width="19.7109375" style="2" customWidth="1"/>
    <col min="10" max="10" width="1" style="2" customWidth="1"/>
    <col min="11" max="11" width="10.5703125" style="2" customWidth="1"/>
    <col min="12" max="12" width="0.85546875" style="2" customWidth="1"/>
    <col min="13" max="13" width="19.28515625" style="2" bestFit="1" customWidth="1"/>
    <col min="14" max="14" width="1" style="2" customWidth="1"/>
    <col min="15" max="15" width="12.140625" style="2" bestFit="1" customWidth="1"/>
    <col min="16" max="16" width="1" style="2" customWidth="1"/>
    <col min="17" max="17" width="17.28515625" style="2" bestFit="1" customWidth="1"/>
    <col min="18" max="18" width="1" style="2" customWidth="1"/>
    <col min="19" max="19" width="11.42578125" style="2" bestFit="1" customWidth="1"/>
    <col min="20" max="20" width="1" style="2" customWidth="1"/>
    <col min="21" max="21" width="11.28515625" style="2" customWidth="1"/>
    <col min="22" max="22" width="1" style="2" customWidth="1"/>
    <col min="23" max="23" width="17.7109375" style="2" customWidth="1"/>
    <col min="24" max="24" width="1" style="2" customWidth="1"/>
    <col min="25" max="25" width="17.140625" style="2" customWidth="1"/>
    <col min="26" max="26" width="1" style="2" customWidth="1"/>
    <col min="27" max="27" width="17.5703125" style="7" customWidth="1"/>
    <col min="28" max="28" width="1" style="2" customWidth="1"/>
    <col min="29" max="29" width="9.140625" style="2" customWidth="1"/>
    <col min="30" max="16384" width="9.140625" style="2"/>
  </cols>
  <sheetData>
    <row r="2" spans="3:27" ht="30" x14ac:dyDescent="0.55000000000000004">
      <c r="C2" s="96" t="s">
        <v>209</v>
      </c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</row>
    <row r="3" spans="3:27" ht="30" x14ac:dyDescent="0.55000000000000004">
      <c r="C3" s="96" t="s">
        <v>0</v>
      </c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</row>
    <row r="4" spans="3:27" ht="30" x14ac:dyDescent="0.55000000000000004">
      <c r="C4" s="96" t="s">
        <v>1</v>
      </c>
      <c r="D4" s="96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</row>
    <row r="5" spans="3:27" ht="30" x14ac:dyDescent="0.55000000000000004">
      <c r="C5" s="14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</row>
    <row r="6" spans="3:27" ht="30" x14ac:dyDescent="0.55000000000000004">
      <c r="C6" s="14" t="s">
        <v>141</v>
      </c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</row>
    <row r="8" spans="3:27" s="6" customFormat="1" ht="34.5" customHeight="1" x14ac:dyDescent="0.25">
      <c r="C8" s="97" t="s">
        <v>2</v>
      </c>
      <c r="E8" s="98" t="s">
        <v>3</v>
      </c>
      <c r="F8" s="98" t="s">
        <v>3</v>
      </c>
      <c r="G8" s="98" t="s">
        <v>3</v>
      </c>
      <c r="H8" s="98" t="s">
        <v>3</v>
      </c>
      <c r="I8" s="98" t="s">
        <v>3</v>
      </c>
      <c r="J8" s="103"/>
      <c r="K8" s="98" t="s">
        <v>4</v>
      </c>
      <c r="L8" s="98" t="s">
        <v>4</v>
      </c>
      <c r="M8" s="98" t="s">
        <v>4</v>
      </c>
      <c r="N8" s="98" t="s">
        <v>4</v>
      </c>
      <c r="O8" s="98" t="s">
        <v>4</v>
      </c>
      <c r="P8" s="98" t="s">
        <v>4</v>
      </c>
      <c r="Q8" s="98" t="s">
        <v>4</v>
      </c>
      <c r="R8" s="103"/>
      <c r="S8" s="98" t="s">
        <v>5</v>
      </c>
      <c r="T8" s="98" t="s">
        <v>5</v>
      </c>
      <c r="U8" s="98" t="s">
        <v>5</v>
      </c>
      <c r="V8" s="98" t="s">
        <v>5</v>
      </c>
      <c r="W8" s="98" t="s">
        <v>5</v>
      </c>
      <c r="X8" s="98" t="s">
        <v>5</v>
      </c>
      <c r="Y8" s="98" t="s">
        <v>5</v>
      </c>
      <c r="Z8" s="98" t="s">
        <v>5</v>
      </c>
      <c r="AA8" s="98" t="s">
        <v>5</v>
      </c>
    </row>
    <row r="9" spans="3:27" s="6" customFormat="1" ht="44.25" customHeight="1" x14ac:dyDescent="0.25">
      <c r="C9" s="97" t="s">
        <v>2</v>
      </c>
      <c r="D9" s="103"/>
      <c r="E9" s="99" t="s">
        <v>6</v>
      </c>
      <c r="F9" s="104"/>
      <c r="G9" s="99" t="s">
        <v>7</v>
      </c>
      <c r="H9" s="12"/>
      <c r="I9" s="99" t="s">
        <v>8</v>
      </c>
      <c r="J9" s="103"/>
      <c r="K9" s="99" t="s">
        <v>9</v>
      </c>
      <c r="L9" s="99" t="s">
        <v>9</v>
      </c>
      <c r="M9" s="99" t="s">
        <v>9</v>
      </c>
      <c r="N9" s="12"/>
      <c r="O9" s="99" t="s">
        <v>10</v>
      </c>
      <c r="P9" s="99" t="s">
        <v>10</v>
      </c>
      <c r="Q9" s="99" t="s">
        <v>10</v>
      </c>
      <c r="R9" s="103"/>
      <c r="S9" s="99" t="s">
        <v>6</v>
      </c>
      <c r="T9" s="104"/>
      <c r="U9" s="99" t="s">
        <v>11</v>
      </c>
      <c r="V9" s="104"/>
      <c r="W9" s="99" t="s">
        <v>7</v>
      </c>
      <c r="X9" s="104"/>
      <c r="Y9" s="99" t="s">
        <v>8</v>
      </c>
      <c r="Z9" s="103"/>
      <c r="AA9" s="99" t="s">
        <v>12</v>
      </c>
    </row>
    <row r="10" spans="3:27" s="6" customFormat="1" ht="54" customHeight="1" x14ac:dyDescent="0.25">
      <c r="C10" s="97" t="s">
        <v>2</v>
      </c>
      <c r="D10" s="103"/>
      <c r="E10" s="100" t="s">
        <v>6</v>
      </c>
      <c r="F10" s="105"/>
      <c r="G10" s="100" t="s">
        <v>7</v>
      </c>
      <c r="H10" s="11"/>
      <c r="I10" s="100" t="s">
        <v>8</v>
      </c>
      <c r="J10" s="103"/>
      <c r="K10" s="100" t="s">
        <v>6</v>
      </c>
      <c r="L10" s="11"/>
      <c r="M10" s="100" t="s">
        <v>7</v>
      </c>
      <c r="N10" s="11"/>
      <c r="O10" s="100" t="s">
        <v>6</v>
      </c>
      <c r="P10" s="11"/>
      <c r="Q10" s="100" t="s">
        <v>13</v>
      </c>
      <c r="R10" s="103"/>
      <c r="S10" s="100" t="s">
        <v>6</v>
      </c>
      <c r="T10" s="105"/>
      <c r="U10" s="100" t="s">
        <v>11</v>
      </c>
      <c r="V10" s="105"/>
      <c r="W10" s="100" t="s">
        <v>7</v>
      </c>
      <c r="X10" s="105"/>
      <c r="Y10" s="100" t="s">
        <v>8</v>
      </c>
      <c r="Z10" s="103"/>
      <c r="AA10" s="100" t="s">
        <v>12</v>
      </c>
    </row>
    <row r="11" spans="3:27" x14ac:dyDescent="0.55000000000000004">
      <c r="C11" s="50" t="s">
        <v>19</v>
      </c>
      <c r="E11" s="3">
        <v>994000</v>
      </c>
      <c r="G11" s="3">
        <v>15156592162</v>
      </c>
      <c r="I11" s="3">
        <v>14179029795</v>
      </c>
      <c r="K11" s="3">
        <v>0</v>
      </c>
      <c r="M11" s="3">
        <v>0</v>
      </c>
      <c r="O11" s="3">
        <v>0</v>
      </c>
      <c r="Q11" s="3">
        <v>0</v>
      </c>
      <c r="S11" s="3">
        <v>994000</v>
      </c>
      <c r="U11" s="3">
        <v>14330</v>
      </c>
      <c r="W11" s="3">
        <v>15156592162</v>
      </c>
      <c r="Y11" s="3">
        <v>14159268081</v>
      </c>
      <c r="Z11" s="3"/>
      <c r="AA11" s="8">
        <f>Y11/'سرمایه گذاری ها'!$O$18</f>
        <v>2.8060707772980278E-2</v>
      </c>
    </row>
    <row r="12" spans="3:27" x14ac:dyDescent="0.55000000000000004">
      <c r="C12" s="2" t="s">
        <v>26</v>
      </c>
      <c r="E12" s="3">
        <v>1120279</v>
      </c>
      <c r="G12" s="3">
        <v>12994961252</v>
      </c>
      <c r="I12" s="3">
        <v>12116113138.656</v>
      </c>
      <c r="K12" s="3">
        <v>0</v>
      </c>
      <c r="M12" s="3">
        <v>0</v>
      </c>
      <c r="O12" s="3">
        <v>0</v>
      </c>
      <c r="Q12" s="3">
        <v>0</v>
      </c>
      <c r="S12" s="3">
        <v>1120279</v>
      </c>
      <c r="U12" s="3">
        <v>10120</v>
      </c>
      <c r="W12" s="3">
        <v>12994961252</v>
      </c>
      <c r="Y12" s="3">
        <v>11269767000.294001</v>
      </c>
      <c r="AA12" s="8">
        <f>Y12/'سرمایه گذاری ها'!$O$18</f>
        <v>2.2334321001321995E-2</v>
      </c>
    </row>
    <row r="13" spans="3:27" x14ac:dyDescent="0.55000000000000004">
      <c r="C13" s="2" t="s">
        <v>20</v>
      </c>
      <c r="E13" s="3">
        <v>2872800</v>
      </c>
      <c r="G13" s="3">
        <v>12009257119</v>
      </c>
      <c r="I13" s="3">
        <v>10420474259.16</v>
      </c>
      <c r="K13" s="3">
        <v>0</v>
      </c>
      <c r="M13" s="3">
        <v>0</v>
      </c>
      <c r="O13" s="3">
        <v>0</v>
      </c>
      <c r="Q13" s="3">
        <v>0</v>
      </c>
      <c r="S13" s="3">
        <v>2872800</v>
      </c>
      <c r="U13" s="3">
        <v>3463</v>
      </c>
      <c r="W13" s="3">
        <v>12009257119</v>
      </c>
      <c r="Y13" s="3">
        <v>9889312786.9200001</v>
      </c>
      <c r="AA13" s="8">
        <f>Y13/'سرمایه گذاری ها'!$O$18</f>
        <v>1.9598549487295301E-2</v>
      </c>
    </row>
    <row r="14" spans="3:27" x14ac:dyDescent="0.55000000000000004">
      <c r="C14" s="2" t="s">
        <v>24</v>
      </c>
      <c r="E14" s="3">
        <v>303736</v>
      </c>
      <c r="G14" s="3">
        <v>6171439390</v>
      </c>
      <c r="I14" s="3">
        <v>9856464722.7660007</v>
      </c>
      <c r="K14" s="3">
        <v>0</v>
      </c>
      <c r="M14" s="3">
        <v>0</v>
      </c>
      <c r="O14" s="3">
        <v>0</v>
      </c>
      <c r="Q14" s="3">
        <v>0</v>
      </c>
      <c r="S14" s="3">
        <v>303736</v>
      </c>
      <c r="U14" s="3">
        <v>29664</v>
      </c>
      <c r="W14" s="3">
        <v>6171439390</v>
      </c>
      <c r="Y14" s="3">
        <v>8956415057.0112</v>
      </c>
      <c r="AA14" s="8">
        <f>Y14/'سرمایه گذاری ها'!$O$18</f>
        <v>1.7749741312233284E-2</v>
      </c>
    </row>
    <row r="15" spans="3:27" x14ac:dyDescent="0.55000000000000004">
      <c r="C15" s="2" t="s">
        <v>16</v>
      </c>
      <c r="E15" s="3">
        <v>470000</v>
      </c>
      <c r="G15" s="3">
        <v>9612914393</v>
      </c>
      <c r="I15" s="3">
        <v>7998523920</v>
      </c>
      <c r="K15" s="3">
        <v>0</v>
      </c>
      <c r="M15" s="3">
        <v>0</v>
      </c>
      <c r="O15" s="3">
        <v>0</v>
      </c>
      <c r="Q15" s="3">
        <v>0</v>
      </c>
      <c r="S15" s="3">
        <v>470000</v>
      </c>
      <c r="U15" s="3">
        <v>18980</v>
      </c>
      <c r="W15" s="3">
        <v>9612914393</v>
      </c>
      <c r="Y15" s="3">
        <v>8867522430</v>
      </c>
      <c r="AA15" s="8">
        <f>Y15/'سرمایه گذاری ها'!$O$18</f>
        <v>1.757357471834832E-2</v>
      </c>
    </row>
    <row r="16" spans="3:27" x14ac:dyDescent="0.55000000000000004">
      <c r="C16" s="2" t="s">
        <v>21</v>
      </c>
      <c r="E16" s="3">
        <v>366000</v>
      </c>
      <c r="G16" s="3">
        <v>9996193931</v>
      </c>
      <c r="I16" s="3">
        <v>9674034957</v>
      </c>
      <c r="K16" s="3">
        <v>0</v>
      </c>
      <c r="M16" s="3">
        <v>0</v>
      </c>
      <c r="O16" s="3">
        <v>0</v>
      </c>
      <c r="Q16" s="3">
        <v>0</v>
      </c>
      <c r="S16" s="3">
        <v>366000</v>
      </c>
      <c r="U16" s="3">
        <v>23210</v>
      </c>
      <c r="W16" s="3">
        <v>9996193931</v>
      </c>
      <c r="Y16" s="3">
        <v>8444315583</v>
      </c>
      <c r="AA16" s="8">
        <f>Y16/'سرمایه گذاری ها'!$O$18</f>
        <v>1.6734867265868709E-2</v>
      </c>
    </row>
    <row r="17" spans="3:27" x14ac:dyDescent="0.55000000000000004">
      <c r="C17" s="2" t="s">
        <v>14</v>
      </c>
      <c r="E17" s="3">
        <v>1380000</v>
      </c>
      <c r="G17" s="3">
        <v>9946479498</v>
      </c>
      <c r="I17" s="3">
        <v>8793167490</v>
      </c>
      <c r="K17" s="3">
        <v>0</v>
      </c>
      <c r="M17" s="3">
        <v>0</v>
      </c>
      <c r="O17" s="3">
        <v>0</v>
      </c>
      <c r="Q17" s="3">
        <v>0</v>
      </c>
      <c r="S17" s="3">
        <v>1380000</v>
      </c>
      <c r="U17" s="3">
        <v>5960</v>
      </c>
      <c r="W17" s="3">
        <v>9946479498</v>
      </c>
      <c r="Y17" s="3">
        <v>8175862440</v>
      </c>
      <c r="AA17" s="8">
        <f>Y17/'سرمایه گذاری ها'!$O$18</f>
        <v>1.6202849286311601E-2</v>
      </c>
    </row>
    <row r="18" spans="3:27" x14ac:dyDescent="0.55000000000000004">
      <c r="C18" s="2" t="s">
        <v>27</v>
      </c>
      <c r="E18" s="3">
        <v>235700</v>
      </c>
      <c r="G18" s="3">
        <v>9720153907</v>
      </c>
      <c r="I18" s="3">
        <v>7684960788</v>
      </c>
      <c r="K18" s="3">
        <v>0</v>
      </c>
      <c r="M18" s="3">
        <v>0</v>
      </c>
      <c r="O18" s="3">
        <v>0</v>
      </c>
      <c r="Q18" s="3">
        <v>0</v>
      </c>
      <c r="S18" s="3">
        <v>235700</v>
      </c>
      <c r="U18" s="3">
        <v>27110</v>
      </c>
      <c r="W18" s="3">
        <v>9720153907</v>
      </c>
      <c r="Y18" s="3">
        <v>6351807529.3500004</v>
      </c>
      <c r="AA18" s="8">
        <f>Y18/'سرمایه گذاری ها'!$O$18</f>
        <v>1.2587953974151907E-2</v>
      </c>
    </row>
    <row r="19" spans="3:27" x14ac:dyDescent="0.55000000000000004">
      <c r="C19" s="2" t="s">
        <v>17</v>
      </c>
      <c r="E19" s="3">
        <v>325401</v>
      </c>
      <c r="G19" s="3">
        <v>2485064018</v>
      </c>
      <c r="I19" s="3">
        <v>6641380588.6745996</v>
      </c>
      <c r="K19" s="3">
        <v>0</v>
      </c>
      <c r="M19" s="3">
        <v>0</v>
      </c>
      <c r="O19" s="3">
        <v>0</v>
      </c>
      <c r="Q19" s="3">
        <v>0</v>
      </c>
      <c r="S19" s="3">
        <v>325401</v>
      </c>
      <c r="U19" s="3">
        <v>18691</v>
      </c>
      <c r="W19" s="3">
        <v>2485064018</v>
      </c>
      <c r="Y19" s="3">
        <v>6045881773.9585505</v>
      </c>
      <c r="AA19" s="8">
        <f>Y19/'سرمایه گذاری ها'!$O$18</f>
        <v>1.1981673114635796E-2</v>
      </c>
    </row>
    <row r="20" spans="3:27" x14ac:dyDescent="0.55000000000000004">
      <c r="C20" s="65" t="s">
        <v>109</v>
      </c>
      <c r="E20" s="3">
        <v>0</v>
      </c>
      <c r="G20" s="3">
        <v>0</v>
      </c>
      <c r="I20" s="3">
        <v>0</v>
      </c>
      <c r="K20" s="3">
        <v>176500</v>
      </c>
      <c r="M20" s="3">
        <v>5963357900</v>
      </c>
      <c r="O20" s="3">
        <v>0</v>
      </c>
      <c r="Q20" s="3">
        <v>0</v>
      </c>
      <c r="S20" s="3">
        <v>176500</v>
      </c>
      <c r="U20" s="3">
        <v>34450</v>
      </c>
      <c r="W20" s="3">
        <v>5963357900</v>
      </c>
      <c r="Y20" s="3">
        <v>6044246471.25</v>
      </c>
      <c r="AA20" s="8">
        <f>Y20/'سرمایه گذاری ها'!$O$18</f>
        <v>1.197843228670864E-2</v>
      </c>
    </row>
    <row r="21" spans="3:27" x14ac:dyDescent="0.55000000000000004">
      <c r="C21" s="2" t="s">
        <v>22</v>
      </c>
      <c r="E21" s="3">
        <v>0</v>
      </c>
      <c r="G21" s="3">
        <v>0</v>
      </c>
      <c r="I21" s="3">
        <v>0</v>
      </c>
      <c r="K21" s="3">
        <v>459000</v>
      </c>
      <c r="M21" s="3">
        <v>5949090705</v>
      </c>
      <c r="O21" s="3">
        <v>0</v>
      </c>
      <c r="Q21" s="3">
        <v>0</v>
      </c>
      <c r="S21" s="3">
        <v>459000</v>
      </c>
      <c r="U21" s="3">
        <v>13060</v>
      </c>
      <c r="W21" s="3">
        <v>5949090705</v>
      </c>
      <c r="Y21" s="3">
        <v>5958872487</v>
      </c>
      <c r="AA21" s="8">
        <f>Y21/'سرمایه گذاری ها'!$O$18</f>
        <v>1.1809238906814311E-2</v>
      </c>
    </row>
    <row r="22" spans="3:27" x14ac:dyDescent="0.55000000000000004">
      <c r="C22" s="2" t="s">
        <v>28</v>
      </c>
      <c r="E22" s="3">
        <v>569688</v>
      </c>
      <c r="G22" s="3">
        <v>4679644342</v>
      </c>
      <c r="I22" s="3">
        <v>4904143766.4239998</v>
      </c>
      <c r="K22" s="3">
        <v>0</v>
      </c>
      <c r="M22" s="3">
        <v>0</v>
      </c>
      <c r="O22" s="3">
        <v>0</v>
      </c>
      <c r="Q22" s="3">
        <v>0</v>
      </c>
      <c r="S22" s="3">
        <v>569688</v>
      </c>
      <c r="U22" s="3">
        <v>9460</v>
      </c>
      <c r="W22" s="3">
        <v>4679644342</v>
      </c>
      <c r="Y22" s="3">
        <v>5357182451.5439997</v>
      </c>
      <c r="AA22" s="8">
        <f>Y22/'سرمایه گذاری ها'!$O$18</f>
        <v>1.0616815106497894E-2</v>
      </c>
    </row>
    <row r="23" spans="3:27" x14ac:dyDescent="0.55000000000000004">
      <c r="C23" s="2" t="s">
        <v>115</v>
      </c>
      <c r="E23" s="3">
        <v>500000</v>
      </c>
      <c r="G23" s="3">
        <v>6400934531</v>
      </c>
      <c r="I23" s="3">
        <v>5293316250</v>
      </c>
      <c r="K23" s="3">
        <v>0</v>
      </c>
      <c r="M23" s="3">
        <v>0</v>
      </c>
      <c r="O23" s="3">
        <v>0</v>
      </c>
      <c r="Q23" s="3">
        <v>0</v>
      </c>
      <c r="S23" s="3">
        <v>500000</v>
      </c>
      <c r="U23" s="3">
        <v>10100</v>
      </c>
      <c r="W23" s="3">
        <v>6400934531</v>
      </c>
      <c r="Y23" s="3">
        <v>5019952500</v>
      </c>
      <c r="AA23" s="8">
        <f>Y23/'سرمایه گذاری ها'!$O$18</f>
        <v>9.9484958778175269E-3</v>
      </c>
    </row>
    <row r="24" spans="3:27" x14ac:dyDescent="0.55000000000000004">
      <c r="C24" s="2" t="s">
        <v>23</v>
      </c>
      <c r="E24" s="3">
        <v>207000</v>
      </c>
      <c r="G24" s="3">
        <v>4972610299</v>
      </c>
      <c r="I24" s="3">
        <v>4732672050</v>
      </c>
      <c r="K24" s="3">
        <v>0</v>
      </c>
      <c r="M24" s="3">
        <v>0</v>
      </c>
      <c r="O24" s="3">
        <v>0</v>
      </c>
      <c r="Q24" s="3">
        <v>0</v>
      </c>
      <c r="S24" s="3">
        <v>207000</v>
      </c>
      <c r="U24" s="3">
        <v>19730</v>
      </c>
      <c r="W24" s="3">
        <v>4972610299</v>
      </c>
      <c r="Y24" s="3">
        <v>4059809545.5</v>
      </c>
      <c r="AA24" s="8">
        <f>Y24/'سرمایه گذاری ها'!$O$18</f>
        <v>8.0456933662481859E-3</v>
      </c>
    </row>
    <row r="25" spans="3:27" x14ac:dyDescent="0.55000000000000004">
      <c r="C25" s="2" t="s">
        <v>92</v>
      </c>
      <c r="E25" s="3">
        <v>324000</v>
      </c>
      <c r="G25" s="3">
        <v>2093090569</v>
      </c>
      <c r="I25" s="3">
        <v>2096690022</v>
      </c>
      <c r="K25" s="3">
        <v>0</v>
      </c>
      <c r="M25" s="3">
        <v>0</v>
      </c>
      <c r="O25" s="3">
        <v>0</v>
      </c>
      <c r="Q25" s="3">
        <v>0</v>
      </c>
      <c r="S25" s="3">
        <v>324000</v>
      </c>
      <c r="U25" s="3">
        <v>6290</v>
      </c>
      <c r="W25" s="3">
        <v>2093090569</v>
      </c>
      <c r="Y25" s="3">
        <v>2025834138</v>
      </c>
      <c r="AA25" s="8">
        <f>Y25/'سرمایه گذاری ها'!$O$18</f>
        <v>4.0147795364667335E-3</v>
      </c>
    </row>
    <row r="26" spans="3:27" x14ac:dyDescent="0.55000000000000004">
      <c r="C26" s="2" t="s">
        <v>18</v>
      </c>
      <c r="E26" s="3">
        <v>191612</v>
      </c>
      <c r="G26" s="3">
        <v>1568403976</v>
      </c>
      <c r="I26" s="3">
        <v>1883767176.0539999</v>
      </c>
      <c r="K26" s="3">
        <v>0</v>
      </c>
      <c r="M26" s="3">
        <v>0</v>
      </c>
      <c r="O26" s="3">
        <v>0</v>
      </c>
      <c r="Q26" s="3">
        <v>0</v>
      </c>
      <c r="S26" s="3">
        <v>191612</v>
      </c>
      <c r="U26" s="3">
        <v>9160</v>
      </c>
      <c r="W26" s="3">
        <v>1568403976</v>
      </c>
      <c r="Y26" s="3">
        <v>1744722682.776</v>
      </c>
      <c r="AA26" s="8">
        <f>Y26/'سرمایه گذاری ها'!$O$18</f>
        <v>3.4576754297041198E-3</v>
      </c>
    </row>
    <row r="27" spans="3:27" x14ac:dyDescent="0.55000000000000004">
      <c r="C27" s="65" t="s">
        <v>88</v>
      </c>
      <c r="E27" s="3">
        <v>187000</v>
      </c>
      <c r="G27" s="3">
        <v>2644336377</v>
      </c>
      <c r="I27" s="3">
        <v>1500110914.5</v>
      </c>
      <c r="K27" s="3">
        <v>0</v>
      </c>
      <c r="M27" s="3">
        <v>0</v>
      </c>
      <c r="O27" s="3">
        <v>0</v>
      </c>
      <c r="Q27" s="3">
        <v>0</v>
      </c>
      <c r="S27" s="3">
        <v>187000</v>
      </c>
      <c r="U27" s="3">
        <v>6460</v>
      </c>
      <c r="W27" s="3">
        <v>2644336377</v>
      </c>
      <c r="Y27" s="3">
        <v>1200832281</v>
      </c>
      <c r="AA27" s="8">
        <f>Y27/'سرمایه گذاری ها'!$O$18</f>
        <v>2.3797984139249757E-3</v>
      </c>
    </row>
    <row r="28" spans="3:27" x14ac:dyDescent="0.55000000000000004">
      <c r="C28" s="2" t="s">
        <v>84</v>
      </c>
      <c r="E28" s="3">
        <v>53238</v>
      </c>
      <c r="G28" s="3">
        <v>959173284</v>
      </c>
      <c r="I28" s="3">
        <v>802285905.92400002</v>
      </c>
      <c r="K28" s="3">
        <v>0</v>
      </c>
      <c r="M28" s="3">
        <v>0</v>
      </c>
      <c r="O28" s="3">
        <v>0</v>
      </c>
      <c r="Q28" s="3">
        <v>0</v>
      </c>
      <c r="S28" s="3">
        <v>53238</v>
      </c>
      <c r="U28" s="3">
        <v>15590</v>
      </c>
      <c r="W28" s="3">
        <v>959173284</v>
      </c>
      <c r="Y28" s="3">
        <v>825042036.50100005</v>
      </c>
      <c r="AA28" s="8">
        <f>Y28/'سرمایه گذاری ها'!$O$18</f>
        <v>1.6350607499087642E-3</v>
      </c>
    </row>
    <row r="29" spans="3:27" x14ac:dyDescent="0.55000000000000004">
      <c r="C29" s="2" t="s">
        <v>15</v>
      </c>
      <c r="E29" s="3">
        <v>102500</v>
      </c>
      <c r="G29" s="3">
        <v>9604558330</v>
      </c>
      <c r="I29" s="3">
        <v>11691891843.75</v>
      </c>
      <c r="K29" s="3">
        <v>0</v>
      </c>
      <c r="M29" s="3">
        <v>0</v>
      </c>
      <c r="O29" s="3">
        <v>-102500</v>
      </c>
      <c r="Q29" s="3">
        <v>13027671384</v>
      </c>
      <c r="S29" s="3">
        <v>0</v>
      </c>
      <c r="U29" s="3">
        <v>0</v>
      </c>
      <c r="W29" s="3">
        <v>0</v>
      </c>
      <c r="Y29" s="3">
        <v>0</v>
      </c>
      <c r="AA29" s="8">
        <f>Y29/'سرمایه گذاری ها'!$O$18</f>
        <v>0</v>
      </c>
    </row>
    <row r="30" spans="3:27" x14ac:dyDescent="0.55000000000000004">
      <c r="C30" s="2" t="s">
        <v>25</v>
      </c>
      <c r="E30" s="3">
        <v>250000</v>
      </c>
      <c r="G30" s="3">
        <v>11909700650</v>
      </c>
      <c r="I30" s="3">
        <v>11873927250</v>
      </c>
      <c r="K30" s="3">
        <v>0</v>
      </c>
      <c r="M30" s="3">
        <v>0</v>
      </c>
      <c r="O30" s="3">
        <v>-250000</v>
      </c>
      <c r="Q30" s="3">
        <v>12037789633</v>
      </c>
      <c r="S30" s="3">
        <v>0</v>
      </c>
      <c r="U30" s="3">
        <v>0</v>
      </c>
      <c r="W30" s="3">
        <v>0</v>
      </c>
      <c r="Y30" s="3">
        <v>0</v>
      </c>
      <c r="AA30" s="8">
        <f>Y30/'سرمایه گذاری ها'!$O$18</f>
        <v>0</v>
      </c>
    </row>
    <row r="31" spans="3:27" ht="21.75" thickBot="1" x14ac:dyDescent="0.6">
      <c r="C31" s="2" t="s">
        <v>139</v>
      </c>
      <c r="E31" s="10">
        <f t="shared" ref="E31:T31" si="0">SUM(E11:E30)</f>
        <v>10452954</v>
      </c>
      <c r="F31" s="3">
        <f t="shared" si="0"/>
        <v>0</v>
      </c>
      <c r="G31" s="10">
        <f t="shared" si="0"/>
        <v>132925508028</v>
      </c>
      <c r="H31" s="3">
        <f t="shared" si="0"/>
        <v>0</v>
      </c>
      <c r="I31" s="10">
        <f t="shared" si="0"/>
        <v>132142954837.9086</v>
      </c>
      <c r="J31" s="3">
        <f t="shared" si="0"/>
        <v>0</v>
      </c>
      <c r="K31" s="10">
        <f t="shared" si="0"/>
        <v>635500</v>
      </c>
      <c r="L31" s="3">
        <f t="shared" si="0"/>
        <v>0</v>
      </c>
      <c r="M31" s="10">
        <f t="shared" si="0"/>
        <v>11912448605</v>
      </c>
      <c r="N31" s="3">
        <f t="shared" si="0"/>
        <v>0</v>
      </c>
      <c r="O31" s="10">
        <f t="shared" si="0"/>
        <v>-352500</v>
      </c>
      <c r="P31" s="3">
        <f t="shared" si="0"/>
        <v>0</v>
      </c>
      <c r="Q31" s="10">
        <f t="shared" si="0"/>
        <v>25065461017</v>
      </c>
      <c r="R31" s="3">
        <f t="shared" si="0"/>
        <v>0</v>
      </c>
      <c r="S31" s="10">
        <f t="shared" si="0"/>
        <v>10735954</v>
      </c>
      <c r="T31" s="3">
        <f t="shared" si="0"/>
        <v>0</v>
      </c>
      <c r="U31" s="10"/>
      <c r="V31" s="3">
        <f t="shared" ref="V31:AA31" si="1">SUM(V11:V30)</f>
        <v>0</v>
      </c>
      <c r="W31" s="10">
        <f t="shared" si="1"/>
        <v>123323697653</v>
      </c>
      <c r="X31" s="3">
        <f t="shared" si="1"/>
        <v>0</v>
      </c>
      <c r="Y31" s="10">
        <f t="shared" si="1"/>
        <v>114396647275.10477</v>
      </c>
      <c r="Z31" s="3">
        <f t="shared" si="1"/>
        <v>0</v>
      </c>
      <c r="AA31" s="35">
        <f t="shared" si="1"/>
        <v>0.22671022760723836</v>
      </c>
    </row>
    <row r="32" spans="3:27" ht="21.75" thickTop="1" x14ac:dyDescent="0.55000000000000004"/>
    <row r="33" spans="15:15" ht="30.75" customHeight="1" x14ac:dyDescent="0.95">
      <c r="O33" s="69">
        <v>2</v>
      </c>
    </row>
  </sheetData>
  <sortState xmlns:xlrd2="http://schemas.microsoft.com/office/spreadsheetml/2017/richdata2" ref="C11:AA30">
    <sortCondition descending="1" ref="Y11:Y30"/>
  </sortState>
  <mergeCells count="29">
    <mergeCell ref="C8:C10"/>
    <mergeCell ref="E9:E10"/>
    <mergeCell ref="G9:G10"/>
    <mergeCell ref="I9:I10"/>
    <mergeCell ref="E8:I8"/>
    <mergeCell ref="W9:W10"/>
    <mergeCell ref="Y9:Y10"/>
    <mergeCell ref="K10"/>
    <mergeCell ref="M10"/>
    <mergeCell ref="K9:M9"/>
    <mergeCell ref="O10"/>
    <mergeCell ref="Q10"/>
    <mergeCell ref="O9:Q9"/>
    <mergeCell ref="C2:AA2"/>
    <mergeCell ref="C3:AA3"/>
    <mergeCell ref="C4:AA4"/>
    <mergeCell ref="J8:J10"/>
    <mergeCell ref="R8:R10"/>
    <mergeCell ref="T9:T10"/>
    <mergeCell ref="V9:V10"/>
    <mergeCell ref="X9:X10"/>
    <mergeCell ref="Z9:Z10"/>
    <mergeCell ref="D9:D10"/>
    <mergeCell ref="F9:F10"/>
    <mergeCell ref="AA9:AA10"/>
    <mergeCell ref="S8:AA8"/>
    <mergeCell ref="K8:Q8"/>
    <mergeCell ref="S9:S10"/>
    <mergeCell ref="U9:U10"/>
  </mergeCells>
  <printOptions horizontalCentered="1" verticalCentered="1"/>
  <pageMargins left="0.7" right="0.7" top="0.75" bottom="0.75" header="0.3" footer="0.3"/>
  <pageSetup paperSize="9" scale="57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2:AB18"/>
  <sheetViews>
    <sheetView rightToLeft="1" workbookViewId="0">
      <selection activeCell="R18" sqref="B2:S18"/>
    </sheetView>
  </sheetViews>
  <sheetFormatPr defaultRowHeight="21" x14ac:dyDescent="0.6"/>
  <cols>
    <col min="1" max="1" width="4.5703125" style="1" customWidth="1"/>
    <col min="2" max="2" width="13.7109375" style="1" bestFit="1" customWidth="1"/>
    <col min="3" max="3" width="1" style="1" customWidth="1"/>
    <col min="4" max="4" width="22.5703125" style="1" bestFit="1" customWidth="1"/>
    <col min="5" max="5" width="1" style="1" customWidth="1"/>
    <col min="6" max="6" width="16.28515625" style="1" bestFit="1" customWidth="1"/>
    <col min="7" max="7" width="1" style="1" customWidth="1"/>
    <col min="8" max="8" width="15.85546875" style="1" bestFit="1" customWidth="1"/>
    <col min="9" max="9" width="1" style="1" customWidth="1"/>
    <col min="10" max="10" width="11.85546875" style="1" bestFit="1" customWidth="1"/>
    <col min="11" max="11" width="1" style="1" customWidth="1"/>
    <col min="12" max="12" width="22.5703125" style="1" bestFit="1" customWidth="1"/>
    <col min="13" max="13" width="1" style="1" customWidth="1"/>
    <col min="14" max="14" width="16.28515625" style="1" bestFit="1" customWidth="1"/>
    <col min="15" max="15" width="1" style="1" customWidth="1"/>
    <col min="16" max="16" width="15.85546875" style="1" bestFit="1" customWidth="1"/>
    <col min="17" max="17" width="1" style="1" customWidth="1"/>
    <col min="18" max="18" width="11.85546875" style="1" bestFit="1" customWidth="1"/>
    <col min="19" max="19" width="1" style="1" customWidth="1"/>
    <col min="20" max="20" width="9.140625" style="1" customWidth="1"/>
    <col min="21" max="16384" width="9.140625" style="1"/>
  </cols>
  <sheetData>
    <row r="2" spans="2:28" ht="30" x14ac:dyDescent="0.6">
      <c r="B2" s="96" t="s">
        <v>209</v>
      </c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</row>
    <row r="3" spans="2:28" ht="30" x14ac:dyDescent="0.6">
      <c r="B3" s="96" t="s">
        <v>0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</row>
    <row r="4" spans="2:28" ht="30" x14ac:dyDescent="0.6">
      <c r="B4" s="96" t="s">
        <v>1</v>
      </c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</row>
    <row r="5" spans="2:28" s="2" customFormat="1" ht="30" x14ac:dyDescent="0.55000000000000004">
      <c r="B5" s="14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</row>
    <row r="6" spans="2:28" s="2" customFormat="1" ht="30" x14ac:dyDescent="0.55000000000000004">
      <c r="B6" s="14" t="s">
        <v>153</v>
      </c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</row>
    <row r="8" spans="2:28" ht="24" customHeight="1" x14ac:dyDescent="0.6">
      <c r="B8" s="20"/>
      <c r="C8" s="15"/>
      <c r="D8" s="106" t="s">
        <v>3</v>
      </c>
      <c r="E8" s="106" t="s">
        <v>3</v>
      </c>
      <c r="F8" s="106" t="s">
        <v>3</v>
      </c>
      <c r="G8" s="106" t="s">
        <v>3</v>
      </c>
      <c r="H8" s="106" t="s">
        <v>3</v>
      </c>
      <c r="I8" s="106" t="s">
        <v>3</v>
      </c>
      <c r="J8" s="106" t="s">
        <v>3</v>
      </c>
      <c r="K8" s="15"/>
      <c r="L8" s="106" t="s">
        <v>5</v>
      </c>
      <c r="M8" s="106" t="s">
        <v>5</v>
      </c>
      <c r="N8" s="106" t="s">
        <v>5</v>
      </c>
      <c r="O8" s="106" t="s">
        <v>5</v>
      </c>
      <c r="P8" s="106" t="s">
        <v>5</v>
      </c>
      <c r="Q8" s="106" t="s">
        <v>5</v>
      </c>
      <c r="R8" s="106" t="s">
        <v>5</v>
      </c>
      <c r="S8" s="15"/>
    </row>
    <row r="9" spans="2:28" ht="30" x14ac:dyDescent="0.6">
      <c r="B9" s="21" t="s">
        <v>2</v>
      </c>
      <c r="C9" s="15"/>
      <c r="D9" s="18" t="s">
        <v>30</v>
      </c>
      <c r="E9" s="19"/>
      <c r="F9" s="18" t="s">
        <v>31</v>
      </c>
      <c r="G9" s="19"/>
      <c r="H9" s="18" t="s">
        <v>32</v>
      </c>
      <c r="I9" s="19"/>
      <c r="J9" s="18" t="s">
        <v>33</v>
      </c>
      <c r="K9" s="15"/>
      <c r="L9" s="18" t="s">
        <v>30</v>
      </c>
      <c r="M9" s="19"/>
      <c r="N9" s="18" t="s">
        <v>31</v>
      </c>
      <c r="O9" s="19"/>
      <c r="P9" s="18" t="s">
        <v>32</v>
      </c>
      <c r="Q9" s="19"/>
      <c r="R9" s="18" t="s">
        <v>33</v>
      </c>
      <c r="S9" s="15"/>
    </row>
    <row r="12" spans="2:28" ht="26.25" customHeight="1" thickBot="1" x14ac:dyDescent="0.65">
      <c r="B12" s="23" t="s">
        <v>139</v>
      </c>
      <c r="D12" s="22">
        <v>0</v>
      </c>
      <c r="F12" s="22">
        <v>0</v>
      </c>
      <c r="H12" s="22">
        <v>0</v>
      </c>
      <c r="J12" s="22">
        <v>0</v>
      </c>
      <c r="L12" s="22">
        <v>0</v>
      </c>
      <c r="N12" s="22">
        <v>0</v>
      </c>
      <c r="P12" s="22">
        <v>0</v>
      </c>
      <c r="R12" s="22">
        <v>0</v>
      </c>
    </row>
    <row r="13" spans="2:28" ht="21.75" thickTop="1" x14ac:dyDescent="0.6"/>
    <row r="18" spans="10:10" ht="30" x14ac:dyDescent="0.75">
      <c r="J18" s="68">
        <v>3</v>
      </c>
    </row>
  </sheetData>
  <mergeCells count="5">
    <mergeCell ref="B2:S2"/>
    <mergeCell ref="B3:S3"/>
    <mergeCell ref="B4:S4"/>
    <mergeCell ref="L8:R8"/>
    <mergeCell ref="D8:J8"/>
  </mergeCells>
  <printOptions horizontalCentered="1" verticalCentered="1"/>
  <pageMargins left="0.7" right="0.7" top="0.75" bottom="0.75" header="0.3" footer="0.3"/>
  <pageSetup paperSize="9" scale="82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2:AL36"/>
  <sheetViews>
    <sheetView rightToLeft="1" topLeftCell="A5" zoomScale="70" zoomScaleNormal="70" workbookViewId="0">
      <selection activeCell="B2" sqref="B2:AL36"/>
    </sheetView>
  </sheetViews>
  <sheetFormatPr defaultRowHeight="21" x14ac:dyDescent="0.6"/>
  <cols>
    <col min="1" max="1" width="4.7109375" style="1" customWidth="1"/>
    <col min="2" max="2" width="30.5703125" style="1" customWidth="1"/>
    <col min="3" max="3" width="1" style="1" customWidth="1"/>
    <col min="4" max="4" width="15" style="1" customWidth="1"/>
    <col min="5" max="5" width="1" style="1" customWidth="1"/>
    <col min="6" max="6" width="15.42578125" style="1" customWidth="1"/>
    <col min="7" max="7" width="1" style="1" customWidth="1"/>
    <col min="8" max="8" width="12.140625" style="1" customWidth="1"/>
    <col min="9" max="9" width="1" style="1" customWidth="1"/>
    <col min="10" max="10" width="12.42578125" style="1" customWidth="1"/>
    <col min="11" max="11" width="1" style="1" customWidth="1"/>
    <col min="12" max="12" width="11.7109375" style="1" bestFit="1" customWidth="1"/>
    <col min="13" max="13" width="1" style="1" customWidth="1"/>
    <col min="14" max="14" width="11.85546875" style="1" bestFit="1" customWidth="1"/>
    <col min="15" max="15" width="1" style="1" customWidth="1"/>
    <col min="16" max="16" width="8" style="1" bestFit="1" customWidth="1"/>
    <col min="17" max="17" width="1" style="1" customWidth="1"/>
    <col min="18" max="18" width="16.28515625" style="1" customWidth="1"/>
    <col min="19" max="19" width="1" style="1" customWidth="1"/>
    <col min="20" max="20" width="17.7109375" style="1" customWidth="1"/>
    <col min="21" max="21" width="1" style="1" customWidth="1"/>
    <col min="22" max="22" width="8" style="1" bestFit="1" customWidth="1"/>
    <col min="23" max="23" width="1" style="1" customWidth="1"/>
    <col min="24" max="24" width="13.140625" style="1" customWidth="1"/>
    <col min="25" max="25" width="1" style="1" customWidth="1"/>
    <col min="26" max="26" width="8" style="1" bestFit="1" customWidth="1"/>
    <col min="27" max="27" width="1" style="1" customWidth="1"/>
    <col min="28" max="28" width="14.85546875" style="1" bestFit="1" customWidth="1"/>
    <col min="29" max="29" width="1" style="1" customWidth="1"/>
    <col min="30" max="30" width="8" style="1" bestFit="1" customWidth="1"/>
    <col min="31" max="31" width="1" style="1" customWidth="1"/>
    <col min="32" max="32" width="12.7109375" style="1" customWidth="1"/>
    <col min="33" max="33" width="1" style="1" customWidth="1"/>
    <col min="34" max="34" width="19" style="1" bestFit="1" customWidth="1"/>
    <col min="35" max="35" width="1" style="1" customWidth="1"/>
    <col min="36" max="36" width="17.7109375" style="1" customWidth="1"/>
    <col min="37" max="37" width="1" style="1" customWidth="1"/>
    <col min="38" max="38" width="19.85546875" style="1" customWidth="1"/>
    <col min="39" max="39" width="1" style="1" customWidth="1"/>
    <col min="40" max="40" width="9.140625" style="1" customWidth="1"/>
    <col min="41" max="16384" width="9.140625" style="1"/>
  </cols>
  <sheetData>
    <row r="2" spans="2:38" ht="39" x14ac:dyDescent="0.6">
      <c r="B2" s="108" t="s">
        <v>209</v>
      </c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08"/>
      <c r="U2" s="108"/>
      <c r="V2" s="108"/>
      <c r="W2" s="108"/>
      <c r="X2" s="108"/>
      <c r="Y2" s="108"/>
      <c r="Z2" s="108"/>
      <c r="AA2" s="108"/>
      <c r="AB2" s="108"/>
      <c r="AC2" s="108"/>
      <c r="AD2" s="108"/>
      <c r="AE2" s="108"/>
      <c r="AF2" s="108"/>
      <c r="AG2" s="108"/>
      <c r="AH2" s="108"/>
      <c r="AI2" s="108"/>
      <c r="AJ2" s="108"/>
      <c r="AK2" s="108"/>
      <c r="AL2" s="108"/>
    </row>
    <row r="3" spans="2:38" ht="39" x14ac:dyDescent="0.6">
      <c r="B3" s="108" t="s">
        <v>0</v>
      </c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/>
      <c r="AI3" s="108"/>
      <c r="AJ3" s="108"/>
      <c r="AK3" s="108"/>
      <c r="AL3" s="108"/>
    </row>
    <row r="4" spans="2:38" ht="39" x14ac:dyDescent="0.6">
      <c r="B4" s="108" t="s">
        <v>1</v>
      </c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  <c r="O4" s="108"/>
      <c r="P4" s="108"/>
      <c r="Q4" s="108"/>
      <c r="R4" s="108"/>
      <c r="S4" s="108"/>
      <c r="T4" s="108"/>
      <c r="U4" s="108"/>
      <c r="V4" s="108"/>
      <c r="W4" s="108"/>
      <c r="X4" s="108"/>
      <c r="Y4" s="108"/>
      <c r="Z4" s="108"/>
      <c r="AA4" s="108"/>
      <c r="AB4" s="108"/>
      <c r="AC4" s="108"/>
      <c r="AD4" s="108"/>
      <c r="AE4" s="108"/>
      <c r="AF4" s="108"/>
      <c r="AG4" s="108"/>
      <c r="AH4" s="108"/>
      <c r="AI4" s="108"/>
      <c r="AJ4" s="108"/>
      <c r="AK4" s="108"/>
      <c r="AL4" s="108"/>
    </row>
    <row r="5" spans="2:38" ht="39" x14ac:dyDescent="0.6">
      <c r="B5" s="70"/>
      <c r="C5" s="70"/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</row>
    <row r="6" spans="2:38" ht="39" x14ac:dyDescent="0.6">
      <c r="B6" s="70"/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</row>
    <row r="7" spans="2:38" s="2" customFormat="1" ht="30" x14ac:dyDescent="0.55000000000000004">
      <c r="B7" s="14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</row>
    <row r="8" spans="2:38" s="2" customFormat="1" ht="30" x14ac:dyDescent="0.55000000000000004">
      <c r="B8" s="14" t="s">
        <v>198</v>
      </c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</row>
    <row r="10" spans="2:38" ht="30" x14ac:dyDescent="0.6">
      <c r="B10" s="96" t="s">
        <v>34</v>
      </c>
      <c r="C10" s="96" t="s">
        <v>34</v>
      </c>
      <c r="D10" s="96" t="s">
        <v>34</v>
      </c>
      <c r="E10" s="96" t="s">
        <v>34</v>
      </c>
      <c r="F10" s="96" t="s">
        <v>34</v>
      </c>
      <c r="G10" s="96" t="s">
        <v>34</v>
      </c>
      <c r="H10" s="96" t="s">
        <v>34</v>
      </c>
      <c r="I10" s="96" t="s">
        <v>34</v>
      </c>
      <c r="J10" s="96" t="s">
        <v>34</v>
      </c>
      <c r="K10" s="96" t="s">
        <v>34</v>
      </c>
      <c r="L10" s="96" t="s">
        <v>34</v>
      </c>
      <c r="M10" s="96" t="s">
        <v>34</v>
      </c>
      <c r="N10" s="96" t="s">
        <v>34</v>
      </c>
      <c r="P10" s="96" t="s">
        <v>3</v>
      </c>
      <c r="Q10" s="96" t="s">
        <v>3</v>
      </c>
      <c r="R10" s="96" t="s">
        <v>3</v>
      </c>
      <c r="S10" s="96" t="s">
        <v>3</v>
      </c>
      <c r="T10" s="96" t="s">
        <v>3</v>
      </c>
      <c r="V10" s="96" t="s">
        <v>4</v>
      </c>
      <c r="W10" s="96" t="s">
        <v>4</v>
      </c>
      <c r="X10" s="96" t="s">
        <v>4</v>
      </c>
      <c r="Y10" s="96" t="s">
        <v>4</v>
      </c>
      <c r="Z10" s="96" t="s">
        <v>4</v>
      </c>
      <c r="AA10" s="96" t="s">
        <v>4</v>
      </c>
      <c r="AB10" s="96" t="s">
        <v>4</v>
      </c>
      <c r="AD10" s="96" t="s">
        <v>5</v>
      </c>
      <c r="AE10" s="96" t="s">
        <v>5</v>
      </c>
      <c r="AF10" s="96" t="s">
        <v>5</v>
      </c>
      <c r="AG10" s="96" t="s">
        <v>5</v>
      </c>
      <c r="AH10" s="96" t="s">
        <v>5</v>
      </c>
      <c r="AI10" s="96" t="s">
        <v>5</v>
      </c>
      <c r="AJ10" s="96" t="s">
        <v>5</v>
      </c>
      <c r="AK10" s="96" t="s">
        <v>5</v>
      </c>
      <c r="AL10" s="96" t="s">
        <v>5</v>
      </c>
    </row>
    <row r="11" spans="2:38" s="16" customFormat="1" ht="45.75" customHeight="1" x14ac:dyDescent="0.6">
      <c r="B11" s="99" t="s">
        <v>35</v>
      </c>
      <c r="C11" s="24"/>
      <c r="D11" s="99" t="s">
        <v>36</v>
      </c>
      <c r="E11" s="24"/>
      <c r="F11" s="99" t="s">
        <v>37</v>
      </c>
      <c r="G11" s="24"/>
      <c r="H11" s="99" t="s">
        <v>38</v>
      </c>
      <c r="I11" s="24"/>
      <c r="J11" s="99" t="s">
        <v>148</v>
      </c>
      <c r="K11" s="24"/>
      <c r="L11" s="99" t="s">
        <v>40</v>
      </c>
      <c r="M11" s="24"/>
      <c r="N11" s="99" t="s">
        <v>33</v>
      </c>
      <c r="P11" s="99" t="s">
        <v>6</v>
      </c>
      <c r="Q11" s="24"/>
      <c r="R11" s="99" t="s">
        <v>7</v>
      </c>
      <c r="S11" s="24"/>
      <c r="T11" s="99" t="s">
        <v>8</v>
      </c>
      <c r="V11" s="99" t="s">
        <v>9</v>
      </c>
      <c r="W11" s="99" t="s">
        <v>9</v>
      </c>
      <c r="X11" s="99" t="s">
        <v>9</v>
      </c>
      <c r="Z11" s="99" t="s">
        <v>10</v>
      </c>
      <c r="AA11" s="99" t="s">
        <v>10</v>
      </c>
      <c r="AB11" s="99" t="s">
        <v>10</v>
      </c>
      <c r="AD11" s="99" t="s">
        <v>6</v>
      </c>
      <c r="AE11" s="24"/>
      <c r="AF11" s="99" t="s">
        <v>41</v>
      </c>
      <c r="AG11" s="24"/>
      <c r="AH11" s="99" t="s">
        <v>7</v>
      </c>
      <c r="AI11" s="24"/>
      <c r="AJ11" s="99" t="s">
        <v>8</v>
      </c>
      <c r="AK11" s="24"/>
      <c r="AL11" s="99" t="s">
        <v>12</v>
      </c>
    </row>
    <row r="12" spans="2:38" s="16" customFormat="1" ht="45.75" customHeight="1" x14ac:dyDescent="0.6">
      <c r="B12" s="100" t="s">
        <v>35</v>
      </c>
      <c r="C12" s="26"/>
      <c r="D12" s="100" t="s">
        <v>36</v>
      </c>
      <c r="E12" s="26"/>
      <c r="F12" s="100" t="s">
        <v>37</v>
      </c>
      <c r="G12" s="26"/>
      <c r="H12" s="100" t="s">
        <v>38</v>
      </c>
      <c r="I12" s="26"/>
      <c r="J12" s="100" t="s">
        <v>39</v>
      </c>
      <c r="K12" s="26"/>
      <c r="L12" s="100" t="s">
        <v>40</v>
      </c>
      <c r="M12" s="26"/>
      <c r="N12" s="100" t="s">
        <v>33</v>
      </c>
      <c r="P12" s="100" t="s">
        <v>6</v>
      </c>
      <c r="Q12" s="26"/>
      <c r="R12" s="100" t="s">
        <v>7</v>
      </c>
      <c r="S12" s="26"/>
      <c r="T12" s="100" t="s">
        <v>8</v>
      </c>
      <c r="V12" s="100" t="s">
        <v>6</v>
      </c>
      <c r="W12" s="26"/>
      <c r="X12" s="100" t="s">
        <v>7</v>
      </c>
      <c r="Z12" s="100" t="s">
        <v>6</v>
      </c>
      <c r="AA12" s="26"/>
      <c r="AB12" s="100" t="s">
        <v>13</v>
      </c>
      <c r="AD12" s="100" t="s">
        <v>6</v>
      </c>
      <c r="AE12" s="26"/>
      <c r="AF12" s="100" t="s">
        <v>41</v>
      </c>
      <c r="AG12" s="26"/>
      <c r="AH12" s="100" t="s">
        <v>7</v>
      </c>
      <c r="AI12" s="26"/>
      <c r="AJ12" s="100" t="s">
        <v>8</v>
      </c>
      <c r="AK12" s="26"/>
      <c r="AL12" s="100" t="s">
        <v>12</v>
      </c>
    </row>
    <row r="13" spans="2:38" ht="21.75" x14ac:dyDescent="0.6">
      <c r="B13" s="3" t="s">
        <v>157</v>
      </c>
      <c r="C13" s="3"/>
      <c r="D13" s="3" t="s">
        <v>156</v>
      </c>
      <c r="E13" s="3"/>
      <c r="F13" s="3" t="s">
        <v>156</v>
      </c>
      <c r="G13" s="3"/>
      <c r="H13" s="3" t="s">
        <v>158</v>
      </c>
      <c r="I13" s="3"/>
      <c r="J13" s="3" t="s">
        <v>159</v>
      </c>
      <c r="K13" s="3"/>
      <c r="L13" s="3">
        <v>0</v>
      </c>
      <c r="M13" s="3"/>
      <c r="N13" s="3">
        <v>0</v>
      </c>
      <c r="O13" s="3"/>
      <c r="P13" s="3">
        <v>15090</v>
      </c>
      <c r="Q13" s="3"/>
      <c r="R13" s="3">
        <v>9863015037</v>
      </c>
      <c r="S13" s="3"/>
      <c r="T13" s="3">
        <v>9834452602</v>
      </c>
      <c r="U13" s="3"/>
      <c r="V13" s="3">
        <v>0</v>
      </c>
      <c r="W13" s="3"/>
      <c r="X13" s="3">
        <v>0</v>
      </c>
      <c r="Y13" s="3"/>
      <c r="Z13" s="3">
        <v>15090</v>
      </c>
      <c r="AA13" s="3"/>
      <c r="AB13" s="3">
        <v>10156339401</v>
      </c>
      <c r="AC13" s="3"/>
      <c r="AD13" s="3">
        <v>0</v>
      </c>
      <c r="AE13" s="3"/>
      <c r="AF13" s="3">
        <v>0</v>
      </c>
      <c r="AG13" s="3"/>
      <c r="AH13" s="3">
        <v>0</v>
      </c>
      <c r="AI13" s="3"/>
      <c r="AJ13" s="3">
        <v>0</v>
      </c>
      <c r="AK13" s="2"/>
      <c r="AL13" s="79">
        <f>AJ13/'سرمایه گذاری ها'!$O$18</f>
        <v>0</v>
      </c>
    </row>
    <row r="14" spans="2:38" ht="21.75" x14ac:dyDescent="0.6">
      <c r="B14" s="3" t="s">
        <v>211</v>
      </c>
      <c r="C14" s="3"/>
      <c r="D14" s="3" t="s">
        <v>156</v>
      </c>
      <c r="E14" s="3"/>
      <c r="F14" s="3" t="s">
        <v>156</v>
      </c>
      <c r="G14" s="3"/>
      <c r="H14" s="3" t="s">
        <v>212</v>
      </c>
      <c r="I14" s="3"/>
      <c r="J14" s="3" t="s">
        <v>213</v>
      </c>
      <c r="K14" s="3"/>
      <c r="L14" s="3">
        <v>0</v>
      </c>
      <c r="M14" s="3"/>
      <c r="N14" s="3">
        <v>0</v>
      </c>
      <c r="O14" s="3"/>
      <c r="P14" s="3">
        <v>7800</v>
      </c>
      <c r="Q14" s="3"/>
      <c r="R14" s="3">
        <v>4974739296</v>
      </c>
      <c r="S14" s="3"/>
      <c r="T14" s="3">
        <v>4995618380</v>
      </c>
      <c r="U14" s="3"/>
      <c r="V14" s="3">
        <v>0</v>
      </c>
      <c r="W14" s="3"/>
      <c r="X14" s="3">
        <v>0</v>
      </c>
      <c r="Y14" s="3"/>
      <c r="Z14" s="3">
        <v>7800</v>
      </c>
      <c r="AA14" s="3"/>
      <c r="AB14" s="3">
        <v>5073378086</v>
      </c>
      <c r="AC14" s="3"/>
      <c r="AD14" s="3">
        <v>0</v>
      </c>
      <c r="AE14" s="3"/>
      <c r="AF14" s="3">
        <v>0</v>
      </c>
      <c r="AG14" s="3"/>
      <c r="AH14" s="3">
        <v>0</v>
      </c>
      <c r="AI14" s="3"/>
      <c r="AJ14" s="3">
        <v>0</v>
      </c>
      <c r="AK14" s="2"/>
      <c r="AL14" s="79">
        <f>AJ14/'سرمایه گذاری ها'!$O$18</f>
        <v>0</v>
      </c>
    </row>
    <row r="15" spans="2:38" ht="21.75" x14ac:dyDescent="0.6">
      <c r="B15" s="3" t="s">
        <v>214</v>
      </c>
      <c r="C15" s="3"/>
      <c r="D15" s="3" t="s">
        <v>156</v>
      </c>
      <c r="E15" s="3"/>
      <c r="F15" s="3" t="s">
        <v>156</v>
      </c>
      <c r="G15" s="3"/>
      <c r="H15" s="3" t="s">
        <v>215</v>
      </c>
      <c r="I15" s="3"/>
      <c r="J15" s="3" t="s">
        <v>216</v>
      </c>
      <c r="K15" s="3"/>
      <c r="L15" s="3">
        <v>0</v>
      </c>
      <c r="M15" s="3"/>
      <c r="N15" s="3">
        <v>0</v>
      </c>
      <c r="O15" s="3"/>
      <c r="P15" s="3">
        <v>4325</v>
      </c>
      <c r="Q15" s="3"/>
      <c r="R15" s="3">
        <v>2703614939</v>
      </c>
      <c r="S15" s="3"/>
      <c r="T15" s="3">
        <v>2696274136</v>
      </c>
      <c r="U15" s="3"/>
      <c r="V15" s="3">
        <v>0</v>
      </c>
      <c r="W15" s="3"/>
      <c r="X15" s="3">
        <v>0</v>
      </c>
      <c r="Y15" s="3"/>
      <c r="Z15" s="3">
        <v>4325</v>
      </c>
      <c r="AA15" s="3"/>
      <c r="AB15" s="3">
        <v>2724256142</v>
      </c>
      <c r="AC15" s="3"/>
      <c r="AD15" s="3">
        <v>0</v>
      </c>
      <c r="AE15" s="3"/>
      <c r="AF15" s="3">
        <v>0</v>
      </c>
      <c r="AG15" s="3"/>
      <c r="AH15" s="3">
        <v>0</v>
      </c>
      <c r="AI15" s="3"/>
      <c r="AJ15" s="3">
        <v>0</v>
      </c>
      <c r="AK15" s="2"/>
      <c r="AL15" s="79">
        <f>AJ15/'سرمایه گذاری ها'!$O$18</f>
        <v>0</v>
      </c>
    </row>
    <row r="16" spans="2:38" ht="21.75" x14ac:dyDescent="0.6">
      <c r="B16" s="3" t="s">
        <v>160</v>
      </c>
      <c r="C16" s="3"/>
      <c r="D16" s="3" t="s">
        <v>156</v>
      </c>
      <c r="E16" s="3"/>
      <c r="F16" s="3" t="s">
        <v>156</v>
      </c>
      <c r="G16" s="3"/>
      <c r="H16" s="3" t="s">
        <v>100</v>
      </c>
      <c r="I16" s="3"/>
      <c r="J16" s="3" t="s">
        <v>161</v>
      </c>
      <c r="K16" s="3"/>
      <c r="L16" s="3">
        <v>0</v>
      </c>
      <c r="M16" s="3"/>
      <c r="N16" s="3">
        <v>0</v>
      </c>
      <c r="O16" s="3"/>
      <c r="P16" s="3">
        <v>23618</v>
      </c>
      <c r="Q16" s="3"/>
      <c r="R16" s="3">
        <v>12337859375</v>
      </c>
      <c r="S16" s="3"/>
      <c r="T16" s="3">
        <v>12247090186</v>
      </c>
      <c r="U16" s="3"/>
      <c r="V16" s="3">
        <v>0</v>
      </c>
      <c r="W16" s="3"/>
      <c r="X16" s="3">
        <v>0</v>
      </c>
      <c r="Y16" s="3"/>
      <c r="Z16" s="3">
        <v>0</v>
      </c>
      <c r="AA16" s="3"/>
      <c r="AB16" s="3">
        <v>0</v>
      </c>
      <c r="AC16" s="3"/>
      <c r="AD16" s="3">
        <v>23618</v>
      </c>
      <c r="AE16" s="3"/>
      <c r="AF16" s="3">
        <v>511819</v>
      </c>
      <c r="AG16" s="3"/>
      <c r="AH16" s="3">
        <v>12337859375</v>
      </c>
      <c r="AI16" s="3"/>
      <c r="AJ16" s="3">
        <v>12085950166</v>
      </c>
      <c r="AK16" s="2"/>
      <c r="AL16" s="79">
        <f>AJ16/'سرمایه گذاری ها'!$O$18</f>
        <v>2.3951825322243398E-2</v>
      </c>
    </row>
    <row r="17" spans="2:38" ht="21.75" x14ac:dyDescent="0.6">
      <c r="B17" s="3" t="s">
        <v>217</v>
      </c>
      <c r="C17" s="3"/>
      <c r="D17" s="3" t="s">
        <v>156</v>
      </c>
      <c r="E17" s="3"/>
      <c r="F17" s="3" t="s">
        <v>156</v>
      </c>
      <c r="G17" s="3"/>
      <c r="H17" s="3" t="s">
        <v>218</v>
      </c>
      <c r="I17" s="3"/>
      <c r="J17" s="3" t="s">
        <v>219</v>
      </c>
      <c r="K17" s="3"/>
      <c r="L17" s="3">
        <v>0</v>
      </c>
      <c r="M17" s="3"/>
      <c r="N17" s="3">
        <v>0</v>
      </c>
      <c r="O17" s="3"/>
      <c r="P17" s="3">
        <v>7500</v>
      </c>
      <c r="Q17" s="3"/>
      <c r="R17" s="3">
        <v>4905889026</v>
      </c>
      <c r="S17" s="3"/>
      <c r="T17" s="3">
        <v>4896612328</v>
      </c>
      <c r="U17" s="3"/>
      <c r="V17" s="3">
        <v>0</v>
      </c>
      <c r="W17" s="3"/>
      <c r="X17" s="3">
        <v>0</v>
      </c>
      <c r="Y17" s="3"/>
      <c r="Z17" s="3">
        <v>7500</v>
      </c>
      <c r="AA17" s="3"/>
      <c r="AB17" s="3">
        <v>5032885130</v>
      </c>
      <c r="AC17" s="3"/>
      <c r="AD17" s="3">
        <v>0</v>
      </c>
      <c r="AE17" s="3"/>
      <c r="AF17" s="3">
        <v>0</v>
      </c>
      <c r="AG17" s="3"/>
      <c r="AH17" s="3">
        <v>0</v>
      </c>
      <c r="AI17" s="3"/>
      <c r="AJ17" s="3">
        <v>0</v>
      </c>
      <c r="AK17" s="2"/>
      <c r="AL17" s="79">
        <f>AJ17/'سرمایه گذاری ها'!$O$18</f>
        <v>0</v>
      </c>
    </row>
    <row r="18" spans="2:38" ht="21.75" x14ac:dyDescent="0.6">
      <c r="B18" s="3" t="s">
        <v>162</v>
      </c>
      <c r="C18" s="3"/>
      <c r="D18" s="3" t="s">
        <v>156</v>
      </c>
      <c r="E18" s="3"/>
      <c r="F18" s="3" t="s">
        <v>156</v>
      </c>
      <c r="G18" s="3"/>
      <c r="H18" s="3" t="s">
        <v>100</v>
      </c>
      <c r="I18" s="3"/>
      <c r="J18" s="3" t="s">
        <v>163</v>
      </c>
      <c r="K18" s="3"/>
      <c r="L18" s="3">
        <v>0</v>
      </c>
      <c r="M18" s="3"/>
      <c r="N18" s="3">
        <v>0</v>
      </c>
      <c r="O18" s="3"/>
      <c r="P18" s="3">
        <v>9991</v>
      </c>
      <c r="Q18" s="3"/>
      <c r="R18" s="3">
        <v>5598143726</v>
      </c>
      <c r="S18" s="3"/>
      <c r="T18" s="3">
        <v>5586414064</v>
      </c>
      <c r="U18" s="3"/>
      <c r="V18" s="3">
        <v>0</v>
      </c>
      <c r="W18" s="3"/>
      <c r="X18" s="3">
        <v>0</v>
      </c>
      <c r="Y18" s="3"/>
      <c r="Z18" s="3">
        <v>0</v>
      </c>
      <c r="AA18" s="3"/>
      <c r="AB18" s="3">
        <v>0</v>
      </c>
      <c r="AC18" s="3"/>
      <c r="AD18" s="3">
        <v>9991</v>
      </c>
      <c r="AE18" s="3"/>
      <c r="AF18" s="3">
        <v>554959</v>
      </c>
      <c r="AG18" s="3"/>
      <c r="AH18" s="3">
        <v>5598143726</v>
      </c>
      <c r="AI18" s="3"/>
      <c r="AJ18" s="3">
        <v>5543590411</v>
      </c>
      <c r="AK18" s="2"/>
      <c r="AL18" s="79">
        <f>AJ18/'سرمایه گذاری ها'!$O$18</f>
        <v>1.0986236692905414E-2</v>
      </c>
    </row>
    <row r="19" spans="2:38" ht="21.75" x14ac:dyDescent="0.6">
      <c r="B19" s="3" t="s">
        <v>164</v>
      </c>
      <c r="C19" s="3"/>
      <c r="D19" s="3" t="s">
        <v>156</v>
      </c>
      <c r="E19" s="3"/>
      <c r="F19" s="3" t="s">
        <v>156</v>
      </c>
      <c r="G19" s="3"/>
      <c r="H19" s="3" t="s">
        <v>165</v>
      </c>
      <c r="I19" s="3"/>
      <c r="J19" s="3" t="s">
        <v>166</v>
      </c>
      <c r="K19" s="3"/>
      <c r="L19" s="3">
        <v>0</v>
      </c>
      <c r="M19" s="3"/>
      <c r="N19" s="3">
        <v>0</v>
      </c>
      <c r="O19" s="3"/>
      <c r="P19" s="3">
        <v>45087</v>
      </c>
      <c r="Q19" s="3"/>
      <c r="R19" s="3">
        <v>24992911334</v>
      </c>
      <c r="S19" s="3"/>
      <c r="T19" s="3">
        <v>24692108342</v>
      </c>
      <c r="U19" s="3"/>
      <c r="V19" s="3">
        <v>0</v>
      </c>
      <c r="W19" s="3"/>
      <c r="X19" s="3">
        <v>0</v>
      </c>
      <c r="Y19" s="3"/>
      <c r="Z19" s="3">
        <v>0</v>
      </c>
      <c r="AA19" s="3"/>
      <c r="AB19" s="3">
        <v>0</v>
      </c>
      <c r="AC19" s="3"/>
      <c r="AD19" s="3">
        <v>45087</v>
      </c>
      <c r="AE19" s="3"/>
      <c r="AF19" s="3">
        <v>542020</v>
      </c>
      <c r="AG19" s="3"/>
      <c r="AH19" s="3">
        <v>24992911334</v>
      </c>
      <c r="AI19" s="3"/>
      <c r="AJ19" s="3">
        <v>24433626342</v>
      </c>
      <c r="AK19" s="2"/>
      <c r="AL19" s="79">
        <f>AJ19/'سرمایه گذاری ها'!$O$18</f>
        <v>4.8422336853490289E-2</v>
      </c>
    </row>
    <row r="20" spans="2:38" ht="21.75" x14ac:dyDescent="0.6">
      <c r="B20" s="3" t="s">
        <v>167</v>
      </c>
      <c r="C20" s="3"/>
      <c r="D20" s="3" t="s">
        <v>156</v>
      </c>
      <c r="E20" s="3"/>
      <c r="F20" s="3" t="s">
        <v>156</v>
      </c>
      <c r="G20" s="3"/>
      <c r="H20" s="3" t="s">
        <v>100</v>
      </c>
      <c r="I20" s="3"/>
      <c r="J20" s="3" t="s">
        <v>168</v>
      </c>
      <c r="K20" s="3"/>
      <c r="L20" s="3">
        <v>0</v>
      </c>
      <c r="M20" s="3"/>
      <c r="N20" s="3">
        <v>0</v>
      </c>
      <c r="O20" s="3"/>
      <c r="P20" s="3">
        <v>35510</v>
      </c>
      <c r="Q20" s="3"/>
      <c r="R20" s="3">
        <v>18974143970</v>
      </c>
      <c r="S20" s="3"/>
      <c r="T20" s="3">
        <v>18714603053</v>
      </c>
      <c r="U20" s="3"/>
      <c r="V20" s="3">
        <v>0</v>
      </c>
      <c r="W20" s="3"/>
      <c r="X20" s="3">
        <v>0</v>
      </c>
      <c r="Y20" s="3"/>
      <c r="Z20" s="3">
        <v>0</v>
      </c>
      <c r="AA20" s="3"/>
      <c r="AB20" s="3">
        <v>0</v>
      </c>
      <c r="AC20" s="3"/>
      <c r="AD20" s="3">
        <v>35510</v>
      </c>
      <c r="AE20" s="3"/>
      <c r="AF20" s="3">
        <v>521401</v>
      </c>
      <c r="AG20" s="3"/>
      <c r="AH20" s="3">
        <v>18974143970</v>
      </c>
      <c r="AI20" s="3"/>
      <c r="AJ20" s="3">
        <v>18511593675</v>
      </c>
      <c r="AK20" s="2"/>
      <c r="AL20" s="79">
        <f>AJ20/'سرمایه گذاری ها'!$O$18</f>
        <v>3.6686106764470476E-2</v>
      </c>
    </row>
    <row r="21" spans="2:38" ht="21.75" x14ac:dyDescent="0.6">
      <c r="B21" s="3" t="s">
        <v>169</v>
      </c>
      <c r="C21" s="3"/>
      <c r="D21" s="3" t="s">
        <v>156</v>
      </c>
      <c r="E21" s="3"/>
      <c r="F21" s="3" t="s">
        <v>156</v>
      </c>
      <c r="G21" s="3"/>
      <c r="H21" s="3" t="s">
        <v>85</v>
      </c>
      <c r="I21" s="3"/>
      <c r="J21" s="3" t="s">
        <v>170</v>
      </c>
      <c r="K21" s="3"/>
      <c r="L21" s="3">
        <v>0</v>
      </c>
      <c r="M21" s="3"/>
      <c r="N21" s="3">
        <v>0</v>
      </c>
      <c r="O21" s="3"/>
      <c r="P21" s="3">
        <v>17010</v>
      </c>
      <c r="Q21" s="3"/>
      <c r="R21" s="3">
        <v>8733243361</v>
      </c>
      <c r="S21" s="3"/>
      <c r="T21" s="3">
        <v>8700534622</v>
      </c>
      <c r="U21" s="3"/>
      <c r="V21" s="3">
        <v>0</v>
      </c>
      <c r="W21" s="3"/>
      <c r="X21" s="3">
        <v>0</v>
      </c>
      <c r="Y21" s="3"/>
      <c r="Z21" s="3">
        <v>0</v>
      </c>
      <c r="AA21" s="3"/>
      <c r="AB21" s="3">
        <v>0</v>
      </c>
      <c r="AC21" s="3"/>
      <c r="AD21" s="3">
        <v>17010</v>
      </c>
      <c r="AE21" s="3"/>
      <c r="AF21" s="3">
        <v>507733</v>
      </c>
      <c r="AG21" s="3"/>
      <c r="AH21" s="3">
        <v>8733243361</v>
      </c>
      <c r="AI21" s="3"/>
      <c r="AJ21" s="3">
        <v>8634972957</v>
      </c>
      <c r="AK21" s="2"/>
      <c r="AL21" s="79">
        <f>AJ21/'سرمایه گذاری ها'!$O$18</f>
        <v>1.7112710303091576E-2</v>
      </c>
    </row>
    <row r="22" spans="2:38" ht="21.75" x14ac:dyDescent="0.6">
      <c r="B22" s="3" t="s">
        <v>220</v>
      </c>
      <c r="C22" s="3"/>
      <c r="D22" s="3" t="s">
        <v>156</v>
      </c>
      <c r="E22" s="3"/>
      <c r="F22" s="3" t="s">
        <v>156</v>
      </c>
      <c r="G22" s="3"/>
      <c r="H22" s="3" t="s">
        <v>172</v>
      </c>
      <c r="I22" s="3"/>
      <c r="J22" s="3" t="s">
        <v>221</v>
      </c>
      <c r="K22" s="3"/>
      <c r="L22" s="3">
        <v>0</v>
      </c>
      <c r="M22" s="3"/>
      <c r="N22" s="3">
        <v>0</v>
      </c>
      <c r="O22" s="3"/>
      <c r="P22" s="3">
        <v>7500</v>
      </c>
      <c r="Q22" s="3"/>
      <c r="R22" s="3">
        <v>4965049748</v>
      </c>
      <c r="S22" s="3"/>
      <c r="T22" s="3">
        <v>4982344286</v>
      </c>
      <c r="U22" s="3"/>
      <c r="V22" s="3">
        <v>0</v>
      </c>
      <c r="W22" s="3"/>
      <c r="X22" s="3">
        <v>0</v>
      </c>
      <c r="Y22" s="3"/>
      <c r="Z22" s="3">
        <v>7500</v>
      </c>
      <c r="AA22" s="3"/>
      <c r="AB22" s="3">
        <v>5062332287</v>
      </c>
      <c r="AC22" s="3"/>
      <c r="AD22" s="3">
        <v>0</v>
      </c>
      <c r="AE22" s="3"/>
      <c r="AF22" s="3">
        <v>0</v>
      </c>
      <c r="AG22" s="3"/>
      <c r="AH22" s="3">
        <v>0</v>
      </c>
      <c r="AI22" s="3"/>
      <c r="AJ22" s="3">
        <v>0</v>
      </c>
      <c r="AK22" s="2"/>
      <c r="AL22" s="79">
        <f>AJ22/'سرمایه گذاری ها'!$O$18</f>
        <v>0</v>
      </c>
    </row>
    <row r="23" spans="2:38" ht="21.75" x14ac:dyDescent="0.6">
      <c r="B23" s="3" t="s">
        <v>222</v>
      </c>
      <c r="C23" s="3"/>
      <c r="D23" s="3" t="s">
        <v>156</v>
      </c>
      <c r="E23" s="3"/>
      <c r="F23" s="3" t="s">
        <v>156</v>
      </c>
      <c r="G23" s="3"/>
      <c r="H23" s="3" t="s">
        <v>223</v>
      </c>
      <c r="I23" s="3"/>
      <c r="J23" s="3" t="s">
        <v>224</v>
      </c>
      <c r="K23" s="3"/>
      <c r="L23" s="3">
        <v>0</v>
      </c>
      <c r="M23" s="3"/>
      <c r="N23" s="3">
        <v>0</v>
      </c>
      <c r="O23" s="3"/>
      <c r="P23" s="3">
        <v>9650</v>
      </c>
      <c r="Q23" s="3"/>
      <c r="R23" s="3">
        <v>5004431887</v>
      </c>
      <c r="S23" s="3"/>
      <c r="T23" s="3">
        <v>4920106269</v>
      </c>
      <c r="U23" s="3"/>
      <c r="V23" s="3">
        <v>0</v>
      </c>
      <c r="W23" s="3"/>
      <c r="X23" s="3">
        <v>0</v>
      </c>
      <c r="Y23" s="3"/>
      <c r="Z23" s="3">
        <v>0</v>
      </c>
      <c r="AA23" s="3"/>
      <c r="AB23" s="3">
        <v>0</v>
      </c>
      <c r="AC23" s="3"/>
      <c r="AD23" s="3">
        <v>9650</v>
      </c>
      <c r="AE23" s="3"/>
      <c r="AF23" s="3">
        <v>505760</v>
      </c>
      <c r="AG23" s="3"/>
      <c r="AH23" s="3">
        <v>5004431887</v>
      </c>
      <c r="AI23" s="3"/>
      <c r="AJ23" s="3">
        <v>4879699394</v>
      </c>
      <c r="AK23" s="2"/>
      <c r="AL23" s="79">
        <f>AJ23/'سرمایه گذاری ها'!$O$18</f>
        <v>9.6705435571746313E-3</v>
      </c>
    </row>
    <row r="24" spans="2:38" ht="21.75" x14ac:dyDescent="0.6">
      <c r="B24" s="3" t="s">
        <v>171</v>
      </c>
      <c r="C24" s="3"/>
      <c r="D24" s="3" t="s">
        <v>156</v>
      </c>
      <c r="E24" s="3"/>
      <c r="F24" s="3" t="s">
        <v>156</v>
      </c>
      <c r="G24" s="3"/>
      <c r="H24" s="3" t="s">
        <v>172</v>
      </c>
      <c r="I24" s="3"/>
      <c r="J24" s="3" t="s">
        <v>173</v>
      </c>
      <c r="K24" s="3"/>
      <c r="L24" s="3">
        <v>0</v>
      </c>
      <c r="M24" s="3"/>
      <c r="N24" s="3">
        <v>0</v>
      </c>
      <c r="O24" s="3"/>
      <c r="P24" s="3">
        <v>10340</v>
      </c>
      <c r="Q24" s="3"/>
      <c r="R24" s="3">
        <v>6965252213</v>
      </c>
      <c r="S24" s="3"/>
      <c r="T24" s="3">
        <v>6987808070</v>
      </c>
      <c r="U24" s="3"/>
      <c r="V24" s="3">
        <v>0</v>
      </c>
      <c r="W24" s="3"/>
      <c r="X24" s="3">
        <v>0</v>
      </c>
      <c r="Y24" s="3"/>
      <c r="Z24" s="3">
        <v>0</v>
      </c>
      <c r="AA24" s="3"/>
      <c r="AB24" s="3">
        <v>0</v>
      </c>
      <c r="AC24" s="3"/>
      <c r="AD24" s="3">
        <v>10340</v>
      </c>
      <c r="AE24" s="3"/>
      <c r="AF24" s="3">
        <v>677992</v>
      </c>
      <c r="AG24" s="3"/>
      <c r="AH24" s="3">
        <v>6965252213</v>
      </c>
      <c r="AI24" s="3"/>
      <c r="AJ24" s="3">
        <v>7009166638</v>
      </c>
      <c r="AK24" s="2"/>
      <c r="AL24" s="79">
        <f>AJ24/'سرمایه گذاری ها'!$O$18</f>
        <v>1.3890702233752038E-2</v>
      </c>
    </row>
    <row r="25" spans="2:38" ht="21.75" x14ac:dyDescent="0.6">
      <c r="B25" s="3" t="s">
        <v>225</v>
      </c>
      <c r="C25" s="3"/>
      <c r="D25" s="3" t="s">
        <v>156</v>
      </c>
      <c r="E25" s="3"/>
      <c r="F25" s="3" t="s">
        <v>156</v>
      </c>
      <c r="G25" s="3"/>
      <c r="H25" s="3" t="s">
        <v>226</v>
      </c>
      <c r="I25" s="3"/>
      <c r="J25" s="3" t="s">
        <v>227</v>
      </c>
      <c r="K25" s="3"/>
      <c r="L25" s="3">
        <v>0</v>
      </c>
      <c r="M25" s="3"/>
      <c r="N25" s="3">
        <v>0</v>
      </c>
      <c r="O25" s="3"/>
      <c r="P25" s="3">
        <v>7087</v>
      </c>
      <c r="Q25" s="3"/>
      <c r="R25" s="3">
        <v>6491255738</v>
      </c>
      <c r="S25" s="3"/>
      <c r="T25" s="3">
        <v>6994175122</v>
      </c>
      <c r="U25" s="3"/>
      <c r="V25" s="3">
        <v>0</v>
      </c>
      <c r="W25" s="3"/>
      <c r="X25" s="3">
        <v>0</v>
      </c>
      <c r="Y25" s="3"/>
      <c r="Z25" s="3">
        <v>7087</v>
      </c>
      <c r="AA25" s="3"/>
      <c r="AB25" s="3">
        <v>7087000000</v>
      </c>
      <c r="AC25" s="3"/>
      <c r="AD25" s="3">
        <v>0</v>
      </c>
      <c r="AE25" s="3"/>
      <c r="AF25" s="3">
        <v>0</v>
      </c>
      <c r="AG25" s="3"/>
      <c r="AH25" s="3">
        <v>0</v>
      </c>
      <c r="AI25" s="3"/>
      <c r="AJ25" s="3">
        <v>0</v>
      </c>
      <c r="AK25" s="2"/>
      <c r="AL25" s="79">
        <f>AJ25/'سرمایه گذاری ها'!$O$18</f>
        <v>0</v>
      </c>
    </row>
    <row r="26" spans="2:38" ht="21.75" x14ac:dyDescent="0.6">
      <c r="B26" s="3" t="s">
        <v>174</v>
      </c>
      <c r="C26" s="3"/>
      <c r="D26" s="3" t="s">
        <v>156</v>
      </c>
      <c r="E26" s="3"/>
      <c r="F26" s="3" t="s">
        <v>156</v>
      </c>
      <c r="G26" s="3"/>
      <c r="H26" s="3" t="s">
        <v>175</v>
      </c>
      <c r="I26" s="3"/>
      <c r="J26" s="3" t="s">
        <v>176</v>
      </c>
      <c r="K26" s="3"/>
      <c r="L26" s="3">
        <v>0</v>
      </c>
      <c r="M26" s="3"/>
      <c r="N26" s="3">
        <v>0</v>
      </c>
      <c r="O26" s="3"/>
      <c r="P26" s="3">
        <v>5000</v>
      </c>
      <c r="Q26" s="3"/>
      <c r="R26" s="3">
        <v>3530639809</v>
      </c>
      <c r="S26" s="3"/>
      <c r="T26" s="3">
        <v>3569167971</v>
      </c>
      <c r="U26" s="3"/>
      <c r="V26" s="3">
        <v>0</v>
      </c>
      <c r="W26" s="3"/>
      <c r="X26" s="3">
        <v>0</v>
      </c>
      <c r="Y26" s="3"/>
      <c r="Z26" s="3">
        <v>5000</v>
      </c>
      <c r="AA26" s="3"/>
      <c r="AB26" s="3">
        <v>3619358873</v>
      </c>
      <c r="AC26" s="3"/>
      <c r="AD26" s="3">
        <v>0</v>
      </c>
      <c r="AE26" s="3"/>
      <c r="AF26" s="3">
        <v>0</v>
      </c>
      <c r="AG26" s="3"/>
      <c r="AH26" s="3">
        <v>0</v>
      </c>
      <c r="AI26" s="3"/>
      <c r="AJ26" s="3">
        <v>0</v>
      </c>
      <c r="AK26" s="2"/>
      <c r="AL26" s="79">
        <f>AJ26/'سرمایه گذاری ها'!$O$18</f>
        <v>0</v>
      </c>
    </row>
    <row r="27" spans="2:38" ht="21.75" x14ac:dyDescent="0.6">
      <c r="B27" s="3" t="s">
        <v>177</v>
      </c>
      <c r="C27" s="3"/>
      <c r="D27" s="3" t="s">
        <v>156</v>
      </c>
      <c r="E27" s="3"/>
      <c r="F27" s="3" t="s">
        <v>156</v>
      </c>
      <c r="G27" s="3"/>
      <c r="H27" s="3" t="s">
        <v>178</v>
      </c>
      <c r="I27" s="3"/>
      <c r="J27" s="3" t="s">
        <v>179</v>
      </c>
      <c r="K27" s="3"/>
      <c r="L27" s="3">
        <v>18</v>
      </c>
      <c r="M27" s="3"/>
      <c r="N27" s="3">
        <v>18</v>
      </c>
      <c r="O27" s="3"/>
      <c r="P27" s="3">
        <v>168000</v>
      </c>
      <c r="Q27" s="3"/>
      <c r="R27" s="3">
        <v>168075647968</v>
      </c>
      <c r="S27" s="3"/>
      <c r="T27" s="3">
        <v>167969550000</v>
      </c>
      <c r="U27" s="3"/>
      <c r="V27" s="3">
        <v>0</v>
      </c>
      <c r="W27" s="3"/>
      <c r="X27" s="3">
        <v>0</v>
      </c>
      <c r="Y27" s="3"/>
      <c r="Z27" s="3">
        <v>0</v>
      </c>
      <c r="AA27" s="3"/>
      <c r="AB27" s="3">
        <v>0</v>
      </c>
      <c r="AC27" s="3"/>
      <c r="AD27" s="3">
        <v>168000</v>
      </c>
      <c r="AE27" s="3"/>
      <c r="AF27" s="3">
        <v>1000000</v>
      </c>
      <c r="AG27" s="3"/>
      <c r="AH27" s="3">
        <v>168075647968</v>
      </c>
      <c r="AI27" s="3"/>
      <c r="AJ27" s="3">
        <v>167969550000</v>
      </c>
      <c r="AK27" s="2"/>
      <c r="AL27" s="79">
        <f>AJ27/'سرمایه گذاری ها'!$O$18</f>
        <v>0.33288051545783848</v>
      </c>
    </row>
    <row r="29" spans="2:38" ht="27" thickBot="1" x14ac:dyDescent="0.65">
      <c r="B29" s="107" t="s">
        <v>139</v>
      </c>
      <c r="C29" s="107"/>
      <c r="D29" s="107"/>
      <c r="E29" s="107"/>
      <c r="F29" s="107"/>
      <c r="G29" s="107"/>
      <c r="H29" s="107"/>
      <c r="I29" s="107"/>
      <c r="J29" s="107"/>
      <c r="K29" s="107"/>
      <c r="L29" s="107"/>
      <c r="M29" s="107"/>
      <c r="N29" s="107"/>
      <c r="O29" s="2"/>
      <c r="P29" s="88">
        <f>SUM(P13:P28)</f>
        <v>373508</v>
      </c>
      <c r="Q29" s="30"/>
      <c r="R29" s="88">
        <f>SUM(R13:R28)</f>
        <v>288115837427</v>
      </c>
      <c r="S29" s="30"/>
      <c r="T29" s="88">
        <f>SUM(T13:T28)</f>
        <v>287786859431</v>
      </c>
      <c r="U29" s="30"/>
      <c r="V29" s="88">
        <f>SUM(V13:V28)</f>
        <v>0</v>
      </c>
      <c r="W29" s="30"/>
      <c r="X29" s="88">
        <f>SUM(X13:X28)</f>
        <v>0</v>
      </c>
      <c r="Y29" s="30"/>
      <c r="Z29" s="88">
        <f>SUM(Z13:Z28)</f>
        <v>54302</v>
      </c>
      <c r="AA29" s="30"/>
      <c r="AB29" s="88">
        <f>SUM(AB13:AB28)</f>
        <v>38755549919</v>
      </c>
      <c r="AC29" s="30"/>
      <c r="AD29" s="88">
        <f>SUM(AD13:AD28)</f>
        <v>319206</v>
      </c>
      <c r="AE29" s="89"/>
      <c r="AF29" s="88"/>
      <c r="AG29" s="30"/>
      <c r="AH29" s="88">
        <f>SUM(AH13:AH28)</f>
        <v>250681633834</v>
      </c>
      <c r="AI29" s="30"/>
      <c r="AJ29" s="88">
        <f>SUM(AJ13:AJ28)</f>
        <v>249068149583</v>
      </c>
      <c r="AK29" s="30"/>
      <c r="AL29" s="95">
        <f>SUM(AL13:AL28)</f>
        <v>0.49360097718496632</v>
      </c>
    </row>
    <row r="30" spans="2:38" ht="21" customHeight="1" thickTop="1" x14ac:dyDescent="0.6"/>
    <row r="36" spans="20:20" ht="33" x14ac:dyDescent="0.8">
      <c r="T36" s="71">
        <v>4</v>
      </c>
    </row>
  </sheetData>
  <sortState xmlns:xlrd2="http://schemas.microsoft.com/office/spreadsheetml/2017/richdata2" ref="B13:AL27">
    <sortCondition descending="1" ref="AJ13:AJ27"/>
  </sortState>
  <mergeCells count="29">
    <mergeCell ref="B10:N10"/>
    <mergeCell ref="P11:P12"/>
    <mergeCell ref="R11:R12"/>
    <mergeCell ref="B11:B12"/>
    <mergeCell ref="D11:D12"/>
    <mergeCell ref="F11:F12"/>
    <mergeCell ref="H11:H12"/>
    <mergeCell ref="J11:J12"/>
    <mergeCell ref="V12"/>
    <mergeCell ref="X12"/>
    <mergeCell ref="V11:X11"/>
    <mergeCell ref="L11:L12"/>
    <mergeCell ref="N11:N12"/>
    <mergeCell ref="B29:N29"/>
    <mergeCell ref="B2:AL2"/>
    <mergeCell ref="B3:AL3"/>
    <mergeCell ref="B4:AL4"/>
    <mergeCell ref="AF11:AF12"/>
    <mergeCell ref="AH11:AH12"/>
    <mergeCell ref="AJ11:AJ12"/>
    <mergeCell ref="AL11:AL12"/>
    <mergeCell ref="AD10:AL10"/>
    <mergeCell ref="Z12"/>
    <mergeCell ref="AB12"/>
    <mergeCell ref="Z11:AB11"/>
    <mergeCell ref="V10:AB10"/>
    <mergeCell ref="AD11:AD12"/>
    <mergeCell ref="T11:T12"/>
    <mergeCell ref="P10:T10"/>
  </mergeCells>
  <printOptions horizontalCentered="1" verticalCentered="1"/>
  <pageMargins left="0.7" right="0.7" top="0.75" bottom="0.75" header="0.3" footer="0.3"/>
  <pageSetup paperSize="9" scale="44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B2:AF24"/>
  <sheetViews>
    <sheetView rightToLeft="1" zoomScale="70" zoomScaleNormal="70" workbookViewId="0">
      <selection activeCell="AF24" sqref="B2:AF24"/>
    </sheetView>
  </sheetViews>
  <sheetFormatPr defaultRowHeight="21" x14ac:dyDescent="0.6"/>
  <cols>
    <col min="1" max="1" width="4.7109375" style="1" customWidth="1"/>
    <col min="2" max="2" width="53.140625" style="1" customWidth="1"/>
    <col min="3" max="3" width="1" style="1" customWidth="1"/>
    <col min="4" max="4" width="17.140625" style="1" customWidth="1"/>
    <col min="5" max="5" width="1" style="1" customWidth="1"/>
    <col min="6" max="6" width="11.7109375" style="1" bestFit="1" customWidth="1"/>
    <col min="7" max="7" width="1" style="1" customWidth="1"/>
    <col min="8" max="8" width="14.140625" style="1" bestFit="1" customWidth="1"/>
    <col min="9" max="9" width="1" style="1" customWidth="1"/>
    <col min="10" max="10" width="14" style="1" customWidth="1"/>
    <col min="11" max="11" width="1" style="1" customWidth="1"/>
    <col min="12" max="12" width="12.7109375" style="1" bestFit="1" customWidth="1"/>
    <col min="13" max="13" width="1" style="1" customWidth="1"/>
    <col min="14" max="14" width="20.85546875" style="1" bestFit="1" customWidth="1"/>
    <col min="15" max="15" width="1" style="1" customWidth="1"/>
    <col min="16" max="16" width="22.42578125" style="1" customWidth="1"/>
    <col min="17" max="17" width="1" style="1" customWidth="1"/>
    <col min="18" max="18" width="8.140625" style="1" bestFit="1" customWidth="1"/>
    <col min="19" max="19" width="1" style="1" customWidth="1"/>
    <col min="20" max="20" width="19" style="1" customWidth="1"/>
    <col min="21" max="21" width="1" style="1" customWidth="1"/>
    <col min="22" max="22" width="11.5703125" style="1" bestFit="1" customWidth="1"/>
    <col min="23" max="23" width="1" style="1" customWidth="1"/>
    <col min="24" max="24" width="19.85546875" style="1" bestFit="1" customWidth="1"/>
    <col min="25" max="25" width="1" style="1" customWidth="1"/>
    <col min="26" max="26" width="12.7109375" style="1" bestFit="1" customWidth="1"/>
    <col min="27" max="27" width="1" style="1" customWidth="1"/>
    <col min="28" max="28" width="21" style="1" customWidth="1"/>
    <col min="29" max="29" width="1" style="1" customWidth="1"/>
    <col min="30" max="30" width="21.140625" style="1" customWidth="1"/>
    <col min="31" max="31" width="1" style="1" customWidth="1"/>
    <col min="32" max="32" width="17.42578125" style="1" customWidth="1"/>
    <col min="33" max="33" width="1" style="1" customWidth="1"/>
    <col min="34" max="34" width="9.140625" style="1" customWidth="1"/>
    <col min="35" max="16384" width="9.140625" style="1"/>
  </cols>
  <sheetData>
    <row r="2" spans="2:32" ht="39" x14ac:dyDescent="0.6">
      <c r="B2" s="108" t="s">
        <v>209</v>
      </c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08"/>
      <c r="U2" s="108"/>
      <c r="V2" s="108"/>
      <c r="W2" s="108"/>
      <c r="X2" s="108"/>
      <c r="Y2" s="108"/>
      <c r="Z2" s="108"/>
      <c r="AA2" s="108"/>
      <c r="AB2" s="108"/>
      <c r="AC2" s="108"/>
      <c r="AD2" s="108"/>
      <c r="AE2" s="108"/>
      <c r="AF2" s="108"/>
    </row>
    <row r="3" spans="2:32" ht="39" x14ac:dyDescent="0.6">
      <c r="B3" s="108" t="s">
        <v>0</v>
      </c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  <c r="AC3" s="108"/>
      <c r="AD3" s="108"/>
      <c r="AE3" s="108"/>
      <c r="AF3" s="108"/>
    </row>
    <row r="4" spans="2:32" ht="39" x14ac:dyDescent="0.6">
      <c r="B4" s="108" t="s">
        <v>1</v>
      </c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  <c r="O4" s="108"/>
      <c r="P4" s="108"/>
      <c r="Q4" s="108"/>
      <c r="R4" s="108"/>
      <c r="S4" s="108"/>
      <c r="T4" s="108"/>
      <c r="U4" s="108"/>
      <c r="V4" s="108"/>
      <c r="W4" s="108"/>
      <c r="X4" s="108"/>
      <c r="Y4" s="108"/>
      <c r="Z4" s="108"/>
      <c r="AA4" s="108"/>
      <c r="AB4" s="108"/>
      <c r="AC4" s="108"/>
      <c r="AD4" s="108"/>
      <c r="AE4" s="108"/>
      <c r="AF4" s="108"/>
    </row>
    <row r="5" spans="2:32" ht="39" x14ac:dyDescent="0.6">
      <c r="B5" s="70"/>
      <c r="C5" s="70"/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</row>
    <row r="6" spans="2:32" ht="39" x14ac:dyDescent="0.6">
      <c r="B6" s="70"/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</row>
    <row r="7" spans="2:32" s="2" customFormat="1" ht="30" x14ac:dyDescent="0.55000000000000004">
      <c r="B7" s="14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</row>
    <row r="8" spans="2:32" s="2" customFormat="1" ht="30" x14ac:dyDescent="0.55000000000000004">
      <c r="B8" s="14" t="s">
        <v>199</v>
      </c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</row>
    <row r="10" spans="2:32" s="16" customFormat="1" ht="31.5" customHeight="1" x14ac:dyDescent="0.6">
      <c r="B10" s="110" t="s">
        <v>47</v>
      </c>
      <c r="C10" s="110" t="s">
        <v>47</v>
      </c>
      <c r="D10" s="110" t="s">
        <v>47</v>
      </c>
      <c r="E10" s="110" t="s">
        <v>47</v>
      </c>
      <c r="F10" s="110" t="s">
        <v>47</v>
      </c>
      <c r="G10" s="110" t="s">
        <v>47</v>
      </c>
      <c r="H10" s="110" t="s">
        <v>47</v>
      </c>
      <c r="I10" s="110" t="s">
        <v>47</v>
      </c>
      <c r="J10" s="110" t="s">
        <v>47</v>
      </c>
      <c r="K10" s="25"/>
      <c r="L10" s="110" t="s">
        <v>3</v>
      </c>
      <c r="M10" s="110" t="s">
        <v>3</v>
      </c>
      <c r="N10" s="110" t="s">
        <v>3</v>
      </c>
      <c r="O10" s="110" t="s">
        <v>3</v>
      </c>
      <c r="P10" s="110" t="s">
        <v>3</v>
      </c>
      <c r="Q10" s="25"/>
      <c r="R10" s="110" t="s">
        <v>4</v>
      </c>
      <c r="S10" s="110" t="s">
        <v>4</v>
      </c>
      <c r="T10" s="110" t="s">
        <v>4</v>
      </c>
      <c r="U10" s="110" t="s">
        <v>4</v>
      </c>
      <c r="V10" s="110" t="s">
        <v>4</v>
      </c>
      <c r="W10" s="110" t="s">
        <v>4</v>
      </c>
      <c r="X10" s="110" t="s">
        <v>4</v>
      </c>
      <c r="Y10" s="25"/>
      <c r="Z10" s="110" t="s">
        <v>5</v>
      </c>
      <c r="AA10" s="110" t="s">
        <v>5</v>
      </c>
      <c r="AB10" s="110" t="s">
        <v>5</v>
      </c>
      <c r="AC10" s="110" t="s">
        <v>5</v>
      </c>
      <c r="AD10" s="110" t="s">
        <v>5</v>
      </c>
      <c r="AE10" s="110" t="s">
        <v>5</v>
      </c>
      <c r="AF10" s="110" t="s">
        <v>5</v>
      </c>
    </row>
    <row r="11" spans="2:32" s="16" customFormat="1" x14ac:dyDescent="0.6">
      <c r="B11" s="99" t="s">
        <v>48</v>
      </c>
      <c r="C11" s="24"/>
      <c r="D11" s="99" t="s">
        <v>148</v>
      </c>
      <c r="E11" s="24"/>
      <c r="F11" s="99" t="s">
        <v>40</v>
      </c>
      <c r="G11" s="24"/>
      <c r="H11" s="99" t="s">
        <v>49</v>
      </c>
      <c r="I11" s="24"/>
      <c r="J11" s="99" t="s">
        <v>37</v>
      </c>
      <c r="L11" s="99" t="s">
        <v>6</v>
      </c>
      <c r="M11" s="24"/>
      <c r="N11" s="99" t="s">
        <v>7</v>
      </c>
      <c r="O11" s="24"/>
      <c r="P11" s="99" t="s">
        <v>8</v>
      </c>
      <c r="R11" s="99" t="s">
        <v>9</v>
      </c>
      <c r="S11" s="99" t="s">
        <v>9</v>
      </c>
      <c r="T11" s="99" t="s">
        <v>9</v>
      </c>
      <c r="U11" s="24"/>
      <c r="V11" s="99" t="s">
        <v>10</v>
      </c>
      <c r="W11" s="99" t="s">
        <v>10</v>
      </c>
      <c r="X11" s="99" t="s">
        <v>10</v>
      </c>
      <c r="Z11" s="99" t="s">
        <v>6</v>
      </c>
      <c r="AA11" s="24"/>
      <c r="AB11" s="99" t="s">
        <v>7</v>
      </c>
      <c r="AC11" s="24"/>
      <c r="AD11" s="99" t="s">
        <v>8</v>
      </c>
      <c r="AE11" s="24"/>
      <c r="AF11" s="99" t="s">
        <v>50</v>
      </c>
    </row>
    <row r="12" spans="2:32" s="16" customFormat="1" ht="45.75" customHeight="1" x14ac:dyDescent="0.6">
      <c r="B12" s="100" t="s">
        <v>48</v>
      </c>
      <c r="C12" s="26"/>
      <c r="D12" s="100" t="s">
        <v>39</v>
      </c>
      <c r="E12" s="26"/>
      <c r="F12" s="100" t="s">
        <v>40</v>
      </c>
      <c r="G12" s="26"/>
      <c r="H12" s="100" t="s">
        <v>49</v>
      </c>
      <c r="I12" s="26"/>
      <c r="J12" s="100" t="s">
        <v>37</v>
      </c>
      <c r="L12" s="100" t="s">
        <v>6</v>
      </c>
      <c r="M12" s="26"/>
      <c r="N12" s="100" t="s">
        <v>7</v>
      </c>
      <c r="O12" s="26"/>
      <c r="P12" s="100" t="s">
        <v>8</v>
      </c>
      <c r="R12" s="100" t="s">
        <v>6</v>
      </c>
      <c r="S12" s="26"/>
      <c r="T12" s="100" t="s">
        <v>7</v>
      </c>
      <c r="U12" s="26"/>
      <c r="V12" s="100" t="s">
        <v>6</v>
      </c>
      <c r="W12" s="26"/>
      <c r="X12" s="100" t="s">
        <v>13</v>
      </c>
      <c r="Z12" s="100" t="s">
        <v>6</v>
      </c>
      <c r="AA12" s="26"/>
      <c r="AB12" s="100" t="s">
        <v>7</v>
      </c>
      <c r="AC12" s="26"/>
      <c r="AD12" s="100" t="s">
        <v>8</v>
      </c>
      <c r="AE12" s="26"/>
      <c r="AF12" s="100" t="s">
        <v>50</v>
      </c>
    </row>
    <row r="13" spans="2:32" s="16" customFormat="1" ht="32.25" customHeight="1" x14ac:dyDescent="0.6">
      <c r="B13" s="28" t="s">
        <v>228</v>
      </c>
      <c r="C13" s="28"/>
      <c r="D13" s="28" t="s">
        <v>229</v>
      </c>
      <c r="E13" s="28"/>
      <c r="F13" s="28">
        <v>18</v>
      </c>
      <c r="G13" s="28"/>
      <c r="H13" s="28">
        <v>0</v>
      </c>
      <c r="I13" s="28"/>
      <c r="J13" s="28" t="s">
        <v>180</v>
      </c>
      <c r="K13" s="28"/>
      <c r="L13" s="80">
        <v>36000</v>
      </c>
      <c r="M13" s="80"/>
      <c r="N13" s="80">
        <v>18000000000</v>
      </c>
      <c r="O13" s="80"/>
      <c r="P13" s="80">
        <v>18000000000</v>
      </c>
      <c r="Q13" s="80"/>
      <c r="R13" s="80">
        <v>0</v>
      </c>
      <c r="S13" s="80"/>
      <c r="T13" s="80">
        <v>0</v>
      </c>
      <c r="U13" s="80"/>
      <c r="V13" s="80">
        <v>0</v>
      </c>
      <c r="W13" s="80"/>
      <c r="X13" s="80">
        <v>0</v>
      </c>
      <c r="Y13" s="80"/>
      <c r="Z13" s="80">
        <v>36000</v>
      </c>
      <c r="AA13" s="80"/>
      <c r="AB13" s="80">
        <v>18000000000</v>
      </c>
      <c r="AC13" s="80"/>
      <c r="AD13" s="80">
        <v>18000000000</v>
      </c>
      <c r="AE13" s="28"/>
      <c r="AF13" s="82">
        <f>AD13/'سرمایه گذاری ها'!$O$18</f>
        <v>3.5672235105952792E-2</v>
      </c>
    </row>
    <row r="14" spans="2:32" s="16" customFormat="1" ht="32.25" customHeight="1" x14ac:dyDescent="0.6">
      <c r="B14" s="28" t="s">
        <v>232</v>
      </c>
      <c r="C14" s="28"/>
      <c r="D14" s="28" t="s">
        <v>233</v>
      </c>
      <c r="E14" s="28"/>
      <c r="F14" s="28">
        <v>18</v>
      </c>
      <c r="G14" s="28"/>
      <c r="H14" s="28">
        <v>0</v>
      </c>
      <c r="I14" s="28"/>
      <c r="J14" s="28" t="s">
        <v>180</v>
      </c>
      <c r="K14" s="28"/>
      <c r="L14" s="80">
        <v>26000</v>
      </c>
      <c r="M14" s="80"/>
      <c r="N14" s="80">
        <v>13000000000</v>
      </c>
      <c r="O14" s="80"/>
      <c r="P14" s="80">
        <v>13000000000</v>
      </c>
      <c r="Q14" s="80"/>
      <c r="R14" s="80">
        <v>0</v>
      </c>
      <c r="S14" s="80"/>
      <c r="T14" s="80">
        <v>0</v>
      </c>
      <c r="U14" s="80"/>
      <c r="V14" s="80">
        <v>0</v>
      </c>
      <c r="W14" s="80"/>
      <c r="X14" s="80">
        <v>0</v>
      </c>
      <c r="Y14" s="80"/>
      <c r="Z14" s="80">
        <v>26000</v>
      </c>
      <c r="AA14" s="80"/>
      <c r="AB14" s="80">
        <v>13000000000</v>
      </c>
      <c r="AC14" s="80"/>
      <c r="AD14" s="80">
        <v>13000000000</v>
      </c>
      <c r="AE14" s="28"/>
      <c r="AF14" s="82">
        <f>AD14/'سرمایه گذاری ها'!$O$18</f>
        <v>2.5763280909854792E-2</v>
      </c>
    </row>
    <row r="15" spans="2:32" s="16" customFormat="1" ht="32.25" customHeight="1" x14ac:dyDescent="0.6">
      <c r="B15" s="28" t="s">
        <v>230</v>
      </c>
      <c r="C15" s="28"/>
      <c r="D15" s="28" t="s">
        <v>231</v>
      </c>
      <c r="E15" s="28"/>
      <c r="F15" s="28">
        <v>18</v>
      </c>
      <c r="G15" s="28"/>
      <c r="H15" s="28">
        <v>0</v>
      </c>
      <c r="I15" s="28"/>
      <c r="J15" s="28" t="s">
        <v>180</v>
      </c>
      <c r="K15" s="28"/>
      <c r="L15" s="80">
        <v>20000</v>
      </c>
      <c r="M15" s="80"/>
      <c r="N15" s="80">
        <v>10000000000</v>
      </c>
      <c r="O15" s="80"/>
      <c r="P15" s="80">
        <v>10000000000</v>
      </c>
      <c r="Q15" s="80"/>
      <c r="R15" s="80">
        <v>0</v>
      </c>
      <c r="S15" s="80"/>
      <c r="T15" s="80">
        <v>0</v>
      </c>
      <c r="U15" s="80"/>
      <c r="V15" s="80">
        <v>20000</v>
      </c>
      <c r="W15" s="80"/>
      <c r="X15" s="80">
        <v>10000000000</v>
      </c>
      <c r="Y15" s="80"/>
      <c r="Z15" s="80">
        <v>0</v>
      </c>
      <c r="AA15" s="80"/>
      <c r="AB15" s="80">
        <v>0</v>
      </c>
      <c r="AC15" s="80"/>
      <c r="AD15" s="80">
        <v>0</v>
      </c>
      <c r="AE15" s="28"/>
      <c r="AF15" s="82">
        <f>AD15/'سرمایه گذاری ها'!$O$18</f>
        <v>0</v>
      </c>
    </row>
    <row r="16" spans="2:32" ht="32.25" customHeight="1" x14ac:dyDescent="0.6">
      <c r="B16" s="28" t="s">
        <v>234</v>
      </c>
      <c r="C16" s="28"/>
      <c r="D16" s="28" t="s">
        <v>235</v>
      </c>
      <c r="E16" s="28"/>
      <c r="F16" s="28">
        <v>18</v>
      </c>
      <c r="G16" s="28"/>
      <c r="H16" s="28">
        <v>0</v>
      </c>
      <c r="I16" s="28"/>
      <c r="J16" s="28" t="s">
        <v>180</v>
      </c>
      <c r="K16" s="28"/>
      <c r="L16" s="80">
        <v>36000</v>
      </c>
      <c r="M16" s="80"/>
      <c r="N16" s="80">
        <v>18000000000</v>
      </c>
      <c r="O16" s="80"/>
      <c r="P16" s="80">
        <v>18000000000</v>
      </c>
      <c r="Q16" s="80"/>
      <c r="R16" s="80">
        <v>0</v>
      </c>
      <c r="S16" s="80"/>
      <c r="T16" s="80">
        <v>0</v>
      </c>
      <c r="U16" s="80"/>
      <c r="V16" s="80">
        <v>36000</v>
      </c>
      <c r="W16" s="80"/>
      <c r="X16" s="80">
        <v>18000000000</v>
      </c>
      <c r="Y16" s="80"/>
      <c r="Z16" s="80">
        <v>0</v>
      </c>
      <c r="AA16" s="80"/>
      <c r="AB16" s="80">
        <v>0</v>
      </c>
      <c r="AC16" s="80"/>
      <c r="AD16" s="80">
        <v>0</v>
      </c>
      <c r="AE16" s="28"/>
      <c r="AF16" s="82">
        <f>AD16/'سرمایه گذاری ها'!$O$18</f>
        <v>0</v>
      </c>
    </row>
    <row r="18" spans="2:32" ht="27" thickBot="1" x14ac:dyDescent="0.7">
      <c r="B18" s="109" t="s">
        <v>139</v>
      </c>
      <c r="C18" s="109"/>
      <c r="D18" s="109"/>
      <c r="E18" s="109"/>
      <c r="F18" s="109"/>
      <c r="G18" s="109"/>
      <c r="H18" s="109"/>
      <c r="I18" s="109"/>
      <c r="J18" s="109"/>
      <c r="K18" s="2"/>
      <c r="L18" s="81">
        <f>SUM(L13:L17)</f>
        <v>118000</v>
      </c>
      <c r="M18" s="28"/>
      <c r="N18" s="81">
        <f>SUM(N13:N17)</f>
        <v>59000000000</v>
      </c>
      <c r="O18" s="28"/>
      <c r="P18" s="81">
        <f>SUM(P13:P17)</f>
        <v>59000000000</v>
      </c>
      <c r="Q18" s="28"/>
      <c r="R18" s="81">
        <f>SUM(R13:R17)</f>
        <v>0</v>
      </c>
      <c r="S18" s="28"/>
      <c r="T18" s="81">
        <f>SUM(T13:T17)</f>
        <v>0</v>
      </c>
      <c r="U18" s="28"/>
      <c r="V18" s="81">
        <f>SUM(V13:V17)</f>
        <v>56000</v>
      </c>
      <c r="W18" s="28"/>
      <c r="X18" s="81">
        <f>SUM(X13:X17)</f>
        <v>28000000000</v>
      </c>
      <c r="Y18" s="28"/>
      <c r="Z18" s="81">
        <f>SUM(Z13:Z17)</f>
        <v>62000</v>
      </c>
      <c r="AA18" s="28"/>
      <c r="AB18" s="81">
        <f>SUM(AB13:AB17)</f>
        <v>31000000000</v>
      </c>
      <c r="AC18" s="28"/>
      <c r="AD18" s="81">
        <f>SUM(AD13:AD17)</f>
        <v>31000000000</v>
      </c>
      <c r="AE18" s="28"/>
      <c r="AF18" s="90">
        <f>SUM(AF13:AF17)</f>
        <v>6.1435516015807587E-2</v>
      </c>
    </row>
    <row r="19" spans="2:32" ht="21.75" thickTop="1" x14ac:dyDescent="0.6"/>
    <row r="24" spans="2:32" ht="33" x14ac:dyDescent="0.8">
      <c r="P24" s="71">
        <v>5</v>
      </c>
    </row>
  </sheetData>
  <sortState xmlns:xlrd2="http://schemas.microsoft.com/office/spreadsheetml/2017/richdata2" ref="B13:AF16">
    <sortCondition descending="1" ref="AD13:AD16"/>
  </sortState>
  <mergeCells count="26">
    <mergeCell ref="B10:J10"/>
    <mergeCell ref="L11:L12"/>
    <mergeCell ref="N11:N12"/>
    <mergeCell ref="P11:P12"/>
    <mergeCell ref="L10:P10"/>
    <mergeCell ref="B11:B12"/>
    <mergeCell ref="D11:D12"/>
    <mergeCell ref="F11:F12"/>
    <mergeCell ref="H11:H12"/>
    <mergeCell ref="J11:J12"/>
    <mergeCell ref="B18:J18"/>
    <mergeCell ref="B2:AF2"/>
    <mergeCell ref="B3:AF3"/>
    <mergeCell ref="B4:AF4"/>
    <mergeCell ref="R10:X10"/>
    <mergeCell ref="Z11:Z12"/>
    <mergeCell ref="AB11:AB12"/>
    <mergeCell ref="AD11:AD12"/>
    <mergeCell ref="AF11:AF12"/>
    <mergeCell ref="Z10:AF10"/>
    <mergeCell ref="R12"/>
    <mergeCell ref="T12"/>
    <mergeCell ref="R11:T11"/>
    <mergeCell ref="V12"/>
    <mergeCell ref="X12"/>
    <mergeCell ref="V11:X11"/>
  </mergeCells>
  <printOptions horizontalCentered="1" verticalCentered="1"/>
  <pageMargins left="0.7" right="0.7" top="0.75" bottom="0.75" header="0.3" footer="0.3"/>
  <pageSetup paperSize="9" scale="41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2:AB28"/>
  <sheetViews>
    <sheetView rightToLeft="1" topLeftCell="A7" workbookViewId="0">
      <selection activeCell="B2" sqref="B2:T28"/>
    </sheetView>
  </sheetViews>
  <sheetFormatPr defaultRowHeight="21.75" customHeight="1" x14ac:dyDescent="0.55000000000000004"/>
  <cols>
    <col min="1" max="1" width="4.5703125" style="2" customWidth="1"/>
    <col min="2" max="2" width="40.140625" style="2" customWidth="1"/>
    <col min="3" max="3" width="1" style="2" customWidth="1"/>
    <col min="4" max="4" width="22" style="2" bestFit="1" customWidth="1"/>
    <col min="5" max="5" width="1" style="2" customWidth="1"/>
    <col min="6" max="6" width="15.85546875" style="2" bestFit="1" customWidth="1"/>
    <col min="7" max="7" width="1" style="2" customWidth="1"/>
    <col min="8" max="8" width="15.7109375" style="2" bestFit="1" customWidth="1"/>
    <col min="9" max="9" width="1" style="2" customWidth="1"/>
    <col min="10" max="10" width="8.140625" style="2" customWidth="1"/>
    <col min="11" max="11" width="1" style="2" customWidth="1"/>
    <col min="12" max="12" width="16.5703125" style="2" bestFit="1" customWidth="1"/>
    <col min="13" max="13" width="1" style="2" customWidth="1"/>
    <col min="14" max="14" width="16.5703125" style="2" bestFit="1" customWidth="1"/>
    <col min="15" max="15" width="1" style="2" customWidth="1"/>
    <col min="16" max="16" width="16.5703125" style="2" bestFit="1" customWidth="1"/>
    <col min="17" max="17" width="1" style="2" customWidth="1"/>
    <col min="18" max="18" width="16.5703125" style="2" bestFit="1" customWidth="1"/>
    <col min="19" max="19" width="1" style="2" customWidth="1"/>
    <col min="20" max="20" width="12.140625" style="2" customWidth="1"/>
    <col min="21" max="21" width="1" style="2" customWidth="1"/>
    <col min="22" max="22" width="9.140625" style="2" customWidth="1"/>
    <col min="23" max="16384" width="9.140625" style="2"/>
  </cols>
  <sheetData>
    <row r="2" spans="2:28" ht="29.25" customHeight="1" x14ac:dyDescent="0.55000000000000004">
      <c r="B2" s="96" t="s">
        <v>209</v>
      </c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</row>
    <row r="3" spans="2:28" ht="29.25" customHeight="1" x14ac:dyDescent="0.55000000000000004">
      <c r="B3" s="96" t="s">
        <v>0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</row>
    <row r="4" spans="2:28" ht="29.25" customHeight="1" x14ac:dyDescent="0.55000000000000004">
      <c r="B4" s="96" t="s">
        <v>1</v>
      </c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</row>
    <row r="5" spans="2:28" ht="21.75" customHeight="1" x14ac:dyDescent="0.55000000000000004">
      <c r="B5" s="14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</row>
    <row r="6" spans="2:28" ht="21.75" customHeight="1" x14ac:dyDescent="0.55000000000000004">
      <c r="B6" s="14" t="s">
        <v>154</v>
      </c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</row>
    <row r="8" spans="2:28" s="4" customFormat="1" ht="21.75" customHeight="1" x14ac:dyDescent="0.55000000000000004">
      <c r="B8" s="113" t="s">
        <v>51</v>
      </c>
      <c r="C8" s="45"/>
      <c r="D8" s="110" t="s">
        <v>52</v>
      </c>
      <c r="E8" s="110" t="s">
        <v>52</v>
      </c>
      <c r="F8" s="110" t="s">
        <v>52</v>
      </c>
      <c r="G8" s="110" t="s">
        <v>52</v>
      </c>
      <c r="H8" s="110" t="s">
        <v>52</v>
      </c>
      <c r="I8" s="110" t="s">
        <v>52</v>
      </c>
      <c r="J8" s="110" t="s">
        <v>52</v>
      </c>
      <c r="K8" s="45"/>
      <c r="L8" s="110" t="s">
        <v>3</v>
      </c>
      <c r="M8" s="45"/>
      <c r="N8" s="110" t="s">
        <v>4</v>
      </c>
      <c r="O8" s="110" t="s">
        <v>4</v>
      </c>
      <c r="P8" s="110" t="s">
        <v>4</v>
      </c>
      <c r="Q8" s="45"/>
      <c r="R8" s="110" t="s">
        <v>5</v>
      </c>
      <c r="S8" s="110" t="s">
        <v>5</v>
      </c>
      <c r="T8" s="110" t="s">
        <v>5</v>
      </c>
    </row>
    <row r="9" spans="2:28" s="4" customFormat="1" ht="63.75" customHeight="1" x14ac:dyDescent="0.55000000000000004">
      <c r="B9" s="114" t="s">
        <v>51</v>
      </c>
      <c r="C9" s="45"/>
      <c r="D9" s="111" t="s">
        <v>53</v>
      </c>
      <c r="E9" s="46"/>
      <c r="F9" s="111" t="s">
        <v>54</v>
      </c>
      <c r="G9" s="46"/>
      <c r="H9" s="111" t="s">
        <v>55</v>
      </c>
      <c r="I9" s="46"/>
      <c r="J9" s="111" t="s">
        <v>40</v>
      </c>
      <c r="K9" s="45"/>
      <c r="L9" s="111" t="s">
        <v>56</v>
      </c>
      <c r="M9" s="45"/>
      <c r="N9" s="111" t="s">
        <v>57</v>
      </c>
      <c r="O9" s="46"/>
      <c r="P9" s="111" t="s">
        <v>58</v>
      </c>
      <c r="Q9" s="45"/>
      <c r="R9" s="111" t="s">
        <v>56</v>
      </c>
      <c r="S9" s="46"/>
      <c r="T9" s="112" t="s">
        <v>50</v>
      </c>
    </row>
    <row r="10" spans="2:28" s="4" customFormat="1" ht="21.75" customHeight="1" x14ac:dyDescent="0.55000000000000004">
      <c r="B10" s="5" t="s">
        <v>185</v>
      </c>
      <c r="C10" s="5"/>
      <c r="D10" s="32" t="s">
        <v>258</v>
      </c>
      <c r="E10" s="5"/>
      <c r="F10" s="5" t="s">
        <v>182</v>
      </c>
      <c r="G10" s="5"/>
      <c r="H10" s="5" t="s">
        <v>259</v>
      </c>
      <c r="I10" s="5"/>
      <c r="J10" s="33">
        <v>20</v>
      </c>
      <c r="K10" s="5"/>
      <c r="L10" s="33">
        <v>120000000000</v>
      </c>
      <c r="M10" s="5"/>
      <c r="N10" s="33">
        <v>0</v>
      </c>
      <c r="O10" s="5"/>
      <c r="P10" s="33">
        <v>29000000000</v>
      </c>
      <c r="Q10" s="5"/>
      <c r="R10" s="33">
        <v>91000000000</v>
      </c>
      <c r="S10" s="5"/>
      <c r="T10" s="37">
        <f>R10/'سرمایه گذاری ها'!$O$18</f>
        <v>0.18034296636898356</v>
      </c>
    </row>
    <row r="11" spans="2:28" s="4" customFormat="1" ht="21.75" customHeight="1" x14ac:dyDescent="0.55000000000000004">
      <c r="B11" s="5" t="s">
        <v>181</v>
      </c>
      <c r="C11" s="5"/>
      <c r="D11" s="32" t="s">
        <v>265</v>
      </c>
      <c r="E11" s="5"/>
      <c r="F11" s="5" t="s">
        <v>182</v>
      </c>
      <c r="G11" s="5"/>
      <c r="H11" s="5" t="s">
        <v>266</v>
      </c>
      <c r="I11" s="5"/>
      <c r="J11" s="33">
        <v>18</v>
      </c>
      <c r="K11" s="5"/>
      <c r="L11" s="33">
        <v>0</v>
      </c>
      <c r="M11" s="5"/>
      <c r="N11" s="33">
        <v>18000000000</v>
      </c>
      <c r="O11" s="5"/>
      <c r="P11" s="33">
        <v>0</v>
      </c>
      <c r="Q11" s="5"/>
      <c r="R11" s="33">
        <v>18000000000</v>
      </c>
      <c r="S11" s="5"/>
      <c r="T11" s="37">
        <f>R11/'سرمایه گذاری ها'!$O$18</f>
        <v>3.5672235105952792E-2</v>
      </c>
    </row>
    <row r="12" spans="2:28" s="4" customFormat="1" ht="21.75" customHeight="1" x14ac:dyDescent="0.55000000000000004">
      <c r="B12" s="5" t="s">
        <v>186</v>
      </c>
      <c r="C12" s="5"/>
      <c r="D12" s="32" t="s">
        <v>264</v>
      </c>
      <c r="E12" s="5"/>
      <c r="F12" s="5" t="s">
        <v>59</v>
      </c>
      <c r="G12" s="5"/>
      <c r="H12" s="5" t="s">
        <v>263</v>
      </c>
      <c r="I12" s="5"/>
      <c r="J12" s="33">
        <v>0</v>
      </c>
      <c r="K12" s="5"/>
      <c r="L12" s="33">
        <v>606736848</v>
      </c>
      <c r="M12" s="5"/>
      <c r="N12" s="33">
        <v>28848356164</v>
      </c>
      <c r="O12" s="5"/>
      <c r="P12" s="33">
        <v>28866264000</v>
      </c>
      <c r="Q12" s="5"/>
      <c r="R12" s="33">
        <v>588829012</v>
      </c>
      <c r="S12" s="5"/>
      <c r="T12" s="37">
        <f>R12/'سرمایه گذاری ها'!$O$18</f>
        <v>1.1669359418483276E-3</v>
      </c>
    </row>
    <row r="13" spans="2:28" s="4" customFormat="1" ht="21.75" customHeight="1" x14ac:dyDescent="0.55000000000000004">
      <c r="B13" s="5" t="s">
        <v>60</v>
      </c>
      <c r="C13" s="5"/>
      <c r="D13" s="32" t="s">
        <v>241</v>
      </c>
      <c r="E13" s="5"/>
      <c r="F13" s="5" t="s">
        <v>59</v>
      </c>
      <c r="G13" s="5"/>
      <c r="H13" s="5" t="s">
        <v>242</v>
      </c>
      <c r="I13" s="5"/>
      <c r="J13" s="33">
        <v>0</v>
      </c>
      <c r="K13" s="5"/>
      <c r="L13" s="33">
        <v>422005009</v>
      </c>
      <c r="M13" s="5"/>
      <c r="N13" s="33">
        <v>153740894544</v>
      </c>
      <c r="O13" s="5"/>
      <c r="P13" s="33">
        <v>153796082575</v>
      </c>
      <c r="Q13" s="5"/>
      <c r="R13" s="33">
        <v>366816978</v>
      </c>
      <c r="S13" s="5"/>
      <c r="T13" s="37">
        <f>R13/'سرمایه گذاری ها'!$O$18</f>
        <v>7.2695452667061731E-4</v>
      </c>
    </row>
    <row r="14" spans="2:28" s="4" customFormat="1" ht="21.75" customHeight="1" x14ac:dyDescent="0.55000000000000004">
      <c r="B14" s="5" t="s">
        <v>243</v>
      </c>
      <c r="C14" s="5"/>
      <c r="D14" s="32" t="s">
        <v>244</v>
      </c>
      <c r="E14" s="5"/>
      <c r="F14" s="5" t="s">
        <v>62</v>
      </c>
      <c r="G14" s="5"/>
      <c r="H14" s="5" t="s">
        <v>245</v>
      </c>
      <c r="I14" s="5"/>
      <c r="J14" s="33">
        <v>0</v>
      </c>
      <c r="K14" s="5"/>
      <c r="L14" s="33">
        <v>84729159</v>
      </c>
      <c r="M14" s="5"/>
      <c r="N14" s="33">
        <v>18000842849</v>
      </c>
      <c r="O14" s="5"/>
      <c r="P14" s="33">
        <v>18000010000</v>
      </c>
      <c r="Q14" s="5"/>
      <c r="R14" s="33">
        <v>85562008</v>
      </c>
      <c r="S14" s="5"/>
      <c r="T14" s="37">
        <f>R14/'سرمایه گذاری ها'!$O$18</f>
        <v>1.6956600363963407E-4</v>
      </c>
    </row>
    <row r="15" spans="2:28" s="4" customFormat="1" ht="21.75" customHeight="1" x14ac:dyDescent="0.55000000000000004">
      <c r="B15" s="5" t="s">
        <v>247</v>
      </c>
      <c r="C15" s="5"/>
      <c r="D15" s="32" t="s">
        <v>248</v>
      </c>
      <c r="E15" s="5"/>
      <c r="F15" s="5" t="s">
        <v>182</v>
      </c>
      <c r="G15" s="5"/>
      <c r="H15" s="5" t="s">
        <v>249</v>
      </c>
      <c r="I15" s="5"/>
      <c r="J15" s="33">
        <v>0</v>
      </c>
      <c r="K15" s="5"/>
      <c r="L15" s="33">
        <v>56970356</v>
      </c>
      <c r="M15" s="5"/>
      <c r="N15" s="33">
        <v>0</v>
      </c>
      <c r="O15" s="5"/>
      <c r="P15" s="33">
        <v>0</v>
      </c>
      <c r="Q15" s="5"/>
      <c r="R15" s="33">
        <v>56970356</v>
      </c>
      <c r="S15" s="5"/>
      <c r="T15" s="37">
        <f>R15/'سرمایه گذاری ها'!$O$18</f>
        <v>1.1290332962787934E-4</v>
      </c>
    </row>
    <row r="16" spans="2:28" s="4" customFormat="1" ht="21.75" customHeight="1" x14ac:dyDescent="0.55000000000000004">
      <c r="B16" s="5" t="s">
        <v>60</v>
      </c>
      <c r="C16" s="5"/>
      <c r="D16" s="32" t="s">
        <v>236</v>
      </c>
      <c r="E16" s="5"/>
      <c r="F16" s="5" t="s">
        <v>62</v>
      </c>
      <c r="G16" s="5"/>
      <c r="H16" s="5" t="s">
        <v>237</v>
      </c>
      <c r="I16" s="5"/>
      <c r="J16" s="33">
        <v>0</v>
      </c>
      <c r="K16" s="5"/>
      <c r="L16" s="33">
        <v>20000000</v>
      </c>
      <c r="M16" s="5"/>
      <c r="N16" s="33">
        <v>0</v>
      </c>
      <c r="O16" s="5"/>
      <c r="P16" s="33">
        <v>0</v>
      </c>
      <c r="Q16" s="5"/>
      <c r="R16" s="33">
        <v>20000000</v>
      </c>
      <c r="S16" s="5"/>
      <c r="T16" s="37">
        <f>R16/'سرمایه گذاری ها'!$O$18</f>
        <v>3.9635816784391989E-5</v>
      </c>
    </row>
    <row r="17" spans="2:20" s="4" customFormat="1" ht="21.75" customHeight="1" x14ac:dyDescent="0.55000000000000004">
      <c r="B17" s="5" t="s">
        <v>185</v>
      </c>
      <c r="C17" s="5"/>
      <c r="D17" s="32" t="s">
        <v>257</v>
      </c>
      <c r="E17" s="5"/>
      <c r="F17" s="5" t="s">
        <v>59</v>
      </c>
      <c r="G17" s="5"/>
      <c r="H17" s="5" t="s">
        <v>183</v>
      </c>
      <c r="I17" s="5"/>
      <c r="J17" s="33">
        <v>0</v>
      </c>
      <c r="K17" s="5"/>
      <c r="L17" s="33">
        <v>2818181</v>
      </c>
      <c r="M17" s="5"/>
      <c r="N17" s="33">
        <v>30884112174</v>
      </c>
      <c r="O17" s="5"/>
      <c r="P17" s="33">
        <v>30878935000</v>
      </c>
      <c r="Q17" s="5"/>
      <c r="R17" s="33">
        <v>7995355</v>
      </c>
      <c r="S17" s="5"/>
      <c r="T17" s="37">
        <f>R17/'سرمایه گذاری ها'!$O$18</f>
        <v>1.5845121295308621E-5</v>
      </c>
    </row>
    <row r="18" spans="2:20" s="4" customFormat="1" ht="21.75" customHeight="1" x14ac:dyDescent="0.55000000000000004">
      <c r="B18" s="5" t="s">
        <v>60</v>
      </c>
      <c r="C18" s="5"/>
      <c r="D18" s="32" t="s">
        <v>238</v>
      </c>
      <c r="E18" s="5"/>
      <c r="F18" s="5" t="s">
        <v>59</v>
      </c>
      <c r="G18" s="5"/>
      <c r="H18" s="5" t="s">
        <v>237</v>
      </c>
      <c r="I18" s="5"/>
      <c r="J18" s="33">
        <v>0</v>
      </c>
      <c r="K18" s="5"/>
      <c r="L18" s="33">
        <v>598846</v>
      </c>
      <c r="M18" s="5"/>
      <c r="N18" s="33">
        <v>8593204922</v>
      </c>
      <c r="O18" s="5"/>
      <c r="P18" s="33">
        <v>8593000000</v>
      </c>
      <c r="Q18" s="5"/>
      <c r="R18" s="33">
        <v>803768</v>
      </c>
      <c r="S18" s="5"/>
      <c r="T18" s="37">
        <f>R18/'سرمایه گذاری ها'!$O$18</f>
        <v>1.592900059257859E-6</v>
      </c>
    </row>
    <row r="19" spans="2:20" s="4" customFormat="1" ht="21.75" customHeight="1" x14ac:dyDescent="0.55000000000000004">
      <c r="B19" s="5" t="s">
        <v>254</v>
      </c>
      <c r="C19" s="5"/>
      <c r="D19" s="32" t="s">
        <v>255</v>
      </c>
      <c r="E19" s="5"/>
      <c r="F19" s="5" t="s">
        <v>59</v>
      </c>
      <c r="G19" s="5"/>
      <c r="H19" s="5" t="s">
        <v>256</v>
      </c>
      <c r="I19" s="5"/>
      <c r="J19" s="33">
        <v>0</v>
      </c>
      <c r="K19" s="5"/>
      <c r="L19" s="33">
        <v>795514</v>
      </c>
      <c r="M19" s="5"/>
      <c r="N19" s="33">
        <v>6485</v>
      </c>
      <c r="O19" s="5"/>
      <c r="P19" s="33">
        <v>0</v>
      </c>
      <c r="Q19" s="5"/>
      <c r="R19" s="33">
        <v>801999</v>
      </c>
      <c r="S19" s="5"/>
      <c r="T19" s="37"/>
    </row>
    <row r="20" spans="2:20" s="4" customFormat="1" ht="21.75" customHeight="1" x14ac:dyDescent="0.55000000000000004">
      <c r="B20" s="5" t="s">
        <v>61</v>
      </c>
      <c r="C20" s="5"/>
      <c r="D20" s="32" t="s">
        <v>252</v>
      </c>
      <c r="E20" s="5"/>
      <c r="F20" s="5" t="s">
        <v>59</v>
      </c>
      <c r="G20" s="5"/>
      <c r="H20" s="5" t="s">
        <v>253</v>
      </c>
      <c r="I20" s="5"/>
      <c r="J20" s="33">
        <v>0</v>
      </c>
      <c r="K20" s="5"/>
      <c r="L20" s="33">
        <v>34710000</v>
      </c>
      <c r="M20" s="5"/>
      <c r="N20" s="33">
        <v>0</v>
      </c>
      <c r="O20" s="5"/>
      <c r="P20" s="33">
        <v>34003400</v>
      </c>
      <c r="Q20" s="5"/>
      <c r="R20" s="33">
        <v>706600</v>
      </c>
      <c r="S20" s="5"/>
      <c r="T20" s="37"/>
    </row>
    <row r="21" spans="2:20" s="4" customFormat="1" ht="21.75" customHeight="1" x14ac:dyDescent="0.55000000000000004">
      <c r="B21" s="5" t="s">
        <v>61</v>
      </c>
      <c r="C21" s="5"/>
      <c r="D21" s="32" t="s">
        <v>250</v>
      </c>
      <c r="E21" s="5"/>
      <c r="F21" s="5" t="s">
        <v>59</v>
      </c>
      <c r="G21" s="5"/>
      <c r="H21" s="5" t="s">
        <v>251</v>
      </c>
      <c r="I21" s="5"/>
      <c r="J21" s="33">
        <v>0</v>
      </c>
      <c r="K21" s="5"/>
      <c r="L21" s="33">
        <v>68956248</v>
      </c>
      <c r="M21" s="5"/>
      <c r="N21" s="33">
        <v>566764</v>
      </c>
      <c r="O21" s="5"/>
      <c r="P21" s="33">
        <v>69006900</v>
      </c>
      <c r="Q21" s="5"/>
      <c r="R21" s="33">
        <v>516112</v>
      </c>
      <c r="S21" s="5"/>
      <c r="T21" s="37">
        <f>R21/'سرمایه گذاری ها'!$O$18</f>
        <v>1.0228260336113059E-6</v>
      </c>
    </row>
    <row r="22" spans="2:20" s="4" customFormat="1" ht="21.75" customHeight="1" x14ac:dyDescent="0.55000000000000004">
      <c r="B22" s="5" t="s">
        <v>243</v>
      </c>
      <c r="C22" s="5"/>
      <c r="D22" s="32" t="s">
        <v>246</v>
      </c>
      <c r="E22" s="5"/>
      <c r="F22" s="5" t="s">
        <v>59</v>
      </c>
      <c r="G22" s="5"/>
      <c r="H22" s="5" t="s">
        <v>245</v>
      </c>
      <c r="I22" s="5"/>
      <c r="J22" s="33">
        <v>0</v>
      </c>
      <c r="K22" s="5"/>
      <c r="L22" s="33">
        <v>120435</v>
      </c>
      <c r="M22" s="5"/>
      <c r="N22" s="33">
        <v>990</v>
      </c>
      <c r="O22" s="5"/>
      <c r="P22" s="33">
        <v>0</v>
      </c>
      <c r="Q22" s="5"/>
      <c r="R22" s="33">
        <v>121425</v>
      </c>
      <c r="S22" s="5"/>
      <c r="T22" s="37">
        <f>R22/'سرمایه گذاری ها'!$O$18</f>
        <v>2.4063895265223985E-7</v>
      </c>
    </row>
    <row r="23" spans="2:20" s="4" customFormat="1" ht="21.75" customHeight="1" x14ac:dyDescent="0.55000000000000004">
      <c r="B23" s="5" t="s">
        <v>184</v>
      </c>
      <c r="C23" s="5"/>
      <c r="D23" s="32" t="s">
        <v>260</v>
      </c>
      <c r="E23" s="5"/>
      <c r="F23" s="5" t="s">
        <v>59</v>
      </c>
      <c r="G23" s="5"/>
      <c r="H23" s="5" t="s">
        <v>261</v>
      </c>
      <c r="I23" s="5"/>
      <c r="J23" s="33">
        <v>0</v>
      </c>
      <c r="K23" s="5"/>
      <c r="L23" s="33">
        <v>223450</v>
      </c>
      <c r="M23" s="5"/>
      <c r="N23" s="33">
        <v>22400505873</v>
      </c>
      <c r="O23" s="5"/>
      <c r="P23" s="33">
        <v>22400625000</v>
      </c>
      <c r="Q23" s="5"/>
      <c r="R23" s="33">
        <v>104323</v>
      </c>
      <c r="S23" s="5"/>
      <c r="T23" s="37">
        <f>R23/'سرمایه گذاری ها'!$O$18</f>
        <v>2.0674636571990626E-7</v>
      </c>
    </row>
    <row r="24" spans="2:20" s="4" customFormat="1" ht="21.75" customHeight="1" x14ac:dyDescent="0.55000000000000004">
      <c r="B24" s="5" t="s">
        <v>63</v>
      </c>
      <c r="C24" s="5"/>
      <c r="D24" s="32" t="s">
        <v>262</v>
      </c>
      <c r="E24" s="5"/>
      <c r="F24" s="5" t="s">
        <v>59</v>
      </c>
      <c r="G24" s="5"/>
      <c r="H24" s="5" t="s">
        <v>263</v>
      </c>
      <c r="I24" s="5"/>
      <c r="J24" s="33">
        <v>0</v>
      </c>
      <c r="K24" s="5"/>
      <c r="L24" s="33">
        <v>92915</v>
      </c>
      <c r="M24" s="5"/>
      <c r="N24" s="33">
        <v>0</v>
      </c>
      <c r="O24" s="5"/>
      <c r="P24" s="33">
        <v>0</v>
      </c>
      <c r="Q24" s="5"/>
      <c r="R24" s="33">
        <v>92915</v>
      </c>
      <c r="S24" s="5"/>
      <c r="T24" s="37">
        <f>R24/'سرمایه گذاری ها'!$O$18</f>
        <v>1.8413809582608908E-7</v>
      </c>
    </row>
    <row r="25" spans="2:20" s="4" customFormat="1" ht="21.75" customHeight="1" x14ac:dyDescent="0.55000000000000004">
      <c r="B25" s="5" t="s">
        <v>184</v>
      </c>
      <c r="C25" s="5"/>
      <c r="D25" s="32" t="s">
        <v>239</v>
      </c>
      <c r="E25" s="5"/>
      <c r="F25" s="5" t="s">
        <v>182</v>
      </c>
      <c r="G25" s="5"/>
      <c r="H25" s="5" t="s">
        <v>240</v>
      </c>
      <c r="I25" s="5"/>
      <c r="J25" s="33">
        <v>20</v>
      </c>
      <c r="K25" s="5"/>
      <c r="L25" s="33">
        <v>22400000000</v>
      </c>
      <c r="M25" s="5"/>
      <c r="N25" s="33">
        <v>0</v>
      </c>
      <c r="O25" s="5"/>
      <c r="P25" s="33">
        <v>22400000000</v>
      </c>
      <c r="Q25" s="5"/>
      <c r="R25" s="33">
        <v>0</v>
      </c>
      <c r="S25" s="5"/>
      <c r="T25" s="37">
        <f>R25/'سرمایه گذاری ها'!$O$18</f>
        <v>0</v>
      </c>
    </row>
    <row r="26" spans="2:20" ht="21.75" customHeight="1" thickBot="1" x14ac:dyDescent="0.6">
      <c r="B26" s="83" t="s">
        <v>139</v>
      </c>
      <c r="C26" s="83"/>
      <c r="D26" s="83"/>
      <c r="E26" s="83"/>
      <c r="F26" s="83"/>
      <c r="G26" s="83"/>
      <c r="H26" s="83"/>
      <c r="I26" s="83"/>
      <c r="J26" s="83"/>
      <c r="L26" s="10">
        <f>SUM(L10:L25)</f>
        <v>143698756961</v>
      </c>
      <c r="N26" s="10">
        <f>SUM(N10:N25)</f>
        <v>280468490765</v>
      </c>
      <c r="P26" s="10">
        <f>SUM(P10:P25)</f>
        <v>314037926875</v>
      </c>
      <c r="R26" s="10">
        <f>SUM(R10:R25)</f>
        <v>110129320851</v>
      </c>
      <c r="T26" s="36">
        <f>SUM(T10:T25)</f>
        <v>0.2182502894643096</v>
      </c>
    </row>
    <row r="27" spans="2:20" ht="21.75" customHeight="1" thickTop="1" x14ac:dyDescent="0.55000000000000004"/>
    <row r="28" spans="2:20" ht="35.25" customHeight="1" x14ac:dyDescent="0.8">
      <c r="J28" s="71">
        <v>6</v>
      </c>
    </row>
  </sheetData>
  <sortState xmlns:xlrd2="http://schemas.microsoft.com/office/spreadsheetml/2017/richdata2" ref="B10:T25">
    <sortCondition descending="1" ref="R10:R25"/>
  </sortState>
  <mergeCells count="17">
    <mergeCell ref="H9"/>
    <mergeCell ref="J9"/>
    <mergeCell ref="D8:J8"/>
    <mergeCell ref="B2:T2"/>
    <mergeCell ref="B3:T3"/>
    <mergeCell ref="B4:T4"/>
    <mergeCell ref="R9"/>
    <mergeCell ref="T9"/>
    <mergeCell ref="R8:T8"/>
    <mergeCell ref="L9"/>
    <mergeCell ref="L8"/>
    <mergeCell ref="N9"/>
    <mergeCell ref="P9"/>
    <mergeCell ref="N8:P8"/>
    <mergeCell ref="B8:B9"/>
    <mergeCell ref="D9"/>
    <mergeCell ref="F9"/>
  </mergeCells>
  <printOptions horizontalCentered="1" verticalCentered="1"/>
  <pageMargins left="0.7" right="0.7" top="0.75" bottom="0.75" header="0.3" footer="0.3"/>
  <pageSetup paperSize="9" scale="68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2:AB22"/>
  <sheetViews>
    <sheetView rightToLeft="1" topLeftCell="A5" workbookViewId="0">
      <selection activeCell="B2" sqref="B2:N22"/>
    </sheetView>
  </sheetViews>
  <sheetFormatPr defaultRowHeight="21" x14ac:dyDescent="0.6"/>
  <cols>
    <col min="1" max="1" width="1.5703125" style="1" customWidth="1"/>
    <col min="2" max="2" width="13.7109375" style="1" bestFit="1" customWidth="1"/>
    <col min="3" max="3" width="1" style="1" customWidth="1"/>
    <col min="4" max="4" width="8" style="1" bestFit="1" customWidth="1"/>
    <col min="5" max="5" width="1" style="1" customWidth="1"/>
    <col min="6" max="6" width="15.7109375" style="1" bestFit="1" customWidth="1"/>
    <col min="7" max="7" width="1" style="1" customWidth="1"/>
    <col min="8" max="8" width="25" style="1" bestFit="1" customWidth="1"/>
    <col min="9" max="9" width="1" style="1" customWidth="1"/>
    <col min="10" max="10" width="17.140625" style="1" bestFit="1" customWidth="1"/>
    <col min="11" max="11" width="1" style="1" customWidth="1"/>
    <col min="12" max="12" width="34.7109375" style="1" bestFit="1" customWidth="1"/>
    <col min="13" max="13" width="1" style="1" customWidth="1"/>
    <col min="14" max="14" width="8.28515625" style="1" bestFit="1" customWidth="1"/>
    <col min="15" max="15" width="1" style="1" customWidth="1"/>
    <col min="16" max="16" width="9.140625" style="1" customWidth="1"/>
    <col min="17" max="16384" width="9.140625" style="1"/>
  </cols>
  <sheetData>
    <row r="2" spans="2:28" ht="30" x14ac:dyDescent="0.6">
      <c r="B2" s="96" t="s">
        <v>209</v>
      </c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</row>
    <row r="3" spans="2:28" ht="30" x14ac:dyDescent="0.6">
      <c r="B3" s="96" t="s">
        <v>0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</row>
    <row r="4" spans="2:28" ht="30" x14ac:dyDescent="0.6">
      <c r="B4" s="96" t="s">
        <v>1</v>
      </c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  <c r="N4" s="96"/>
    </row>
    <row r="5" spans="2:28" ht="117" customHeight="1" x14ac:dyDescent="0.6"/>
    <row r="6" spans="2:28" s="2" customFormat="1" ht="30" x14ac:dyDescent="0.55000000000000004">
      <c r="B6" s="14" t="s">
        <v>155</v>
      </c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</row>
    <row r="7" spans="2:28" ht="65.25" customHeight="1" x14ac:dyDescent="0.6">
      <c r="B7" s="116" t="s">
        <v>147</v>
      </c>
      <c r="D7" s="96" t="s">
        <v>5</v>
      </c>
      <c r="E7" s="96" t="s">
        <v>5</v>
      </c>
      <c r="F7" s="96" t="s">
        <v>5</v>
      </c>
      <c r="G7" s="96" t="s">
        <v>5</v>
      </c>
      <c r="H7" s="96" t="s">
        <v>5</v>
      </c>
      <c r="I7" s="96" t="s">
        <v>5</v>
      </c>
      <c r="J7" s="96" t="s">
        <v>5</v>
      </c>
      <c r="K7" s="96" t="s">
        <v>5</v>
      </c>
      <c r="L7" s="96" t="s">
        <v>5</v>
      </c>
      <c r="M7" s="96" t="s">
        <v>5</v>
      </c>
      <c r="N7" s="96" t="s">
        <v>5</v>
      </c>
    </row>
    <row r="8" spans="2:28" ht="30" x14ac:dyDescent="0.6">
      <c r="B8" s="116" t="s">
        <v>2</v>
      </c>
      <c r="D8" s="115" t="s">
        <v>6</v>
      </c>
      <c r="E8" s="27"/>
      <c r="F8" s="115" t="s">
        <v>42</v>
      </c>
      <c r="G8" s="27"/>
      <c r="H8" s="115" t="s">
        <v>43</v>
      </c>
      <c r="I8" s="27"/>
      <c r="J8" s="115" t="s">
        <v>44</v>
      </c>
      <c r="K8" s="27"/>
      <c r="L8" s="115" t="s">
        <v>45</v>
      </c>
      <c r="M8" s="27"/>
      <c r="N8" s="115" t="s">
        <v>46</v>
      </c>
    </row>
    <row r="11" spans="2:28" ht="22.5" thickBot="1" x14ac:dyDescent="0.65">
      <c r="B11" s="2" t="s">
        <v>139</v>
      </c>
      <c r="D11" s="22"/>
      <c r="F11" s="22"/>
      <c r="H11" s="22"/>
      <c r="J11" s="22"/>
      <c r="L11" s="22"/>
      <c r="N11" s="22"/>
    </row>
    <row r="12" spans="2:28" ht="21.75" thickTop="1" x14ac:dyDescent="0.6"/>
    <row r="22" spans="8:8" ht="30" x14ac:dyDescent="0.75">
      <c r="H22" s="72">
        <v>7</v>
      </c>
    </row>
  </sheetData>
  <mergeCells count="11">
    <mergeCell ref="B2:N2"/>
    <mergeCell ref="B3:N3"/>
    <mergeCell ref="B4:N4"/>
    <mergeCell ref="L8"/>
    <mergeCell ref="N8"/>
    <mergeCell ref="D7:N7"/>
    <mergeCell ref="B7:B8"/>
    <mergeCell ref="D8"/>
    <mergeCell ref="F8"/>
    <mergeCell ref="H8"/>
    <mergeCell ref="J8"/>
  </mergeCells>
  <printOptions horizontalCentered="1" verticalCentered="1"/>
  <pageMargins left="0.7" right="0.7" top="0.75" bottom="0.75" header="0.3" footer="0.3"/>
  <pageSetup paperSize="9" scale="76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2:AB18"/>
  <sheetViews>
    <sheetView rightToLeft="1" workbookViewId="0">
      <selection activeCell="H18" sqref="B2:H18"/>
    </sheetView>
  </sheetViews>
  <sheetFormatPr defaultRowHeight="21" x14ac:dyDescent="0.55000000000000004"/>
  <cols>
    <col min="1" max="1" width="2.5703125" style="2" customWidth="1"/>
    <col min="2" max="2" width="25.85546875" style="2" bestFit="1" customWidth="1"/>
    <col min="3" max="3" width="1" style="2" customWidth="1"/>
    <col min="4" max="4" width="17.85546875" style="2" bestFit="1" customWidth="1"/>
    <col min="5" max="5" width="1" style="2" customWidth="1"/>
    <col min="6" max="6" width="15.28515625" style="2" customWidth="1"/>
    <col min="7" max="7" width="1" style="2" customWidth="1"/>
    <col min="8" max="8" width="22" style="2" customWidth="1"/>
    <col min="9" max="9" width="1" style="2" customWidth="1"/>
    <col min="10" max="10" width="9.140625" style="2" customWidth="1"/>
    <col min="11" max="16384" width="9.140625" style="2"/>
  </cols>
  <sheetData>
    <row r="2" spans="2:28" ht="30" x14ac:dyDescent="0.55000000000000004">
      <c r="B2" s="96" t="s">
        <v>209</v>
      </c>
      <c r="C2" s="96"/>
      <c r="D2" s="96"/>
      <c r="E2" s="96"/>
      <c r="F2" s="96"/>
      <c r="G2" s="96"/>
      <c r="H2" s="96"/>
    </row>
    <row r="3" spans="2:28" ht="30" x14ac:dyDescent="0.55000000000000004">
      <c r="B3" s="96" t="s">
        <v>64</v>
      </c>
      <c r="C3" s="96"/>
      <c r="D3" s="96"/>
      <c r="E3" s="96"/>
      <c r="F3" s="96"/>
      <c r="G3" s="96"/>
      <c r="H3" s="96"/>
    </row>
    <row r="4" spans="2:28" ht="30" x14ac:dyDescent="0.55000000000000004">
      <c r="B4" s="96" t="s">
        <v>1</v>
      </c>
      <c r="C4" s="96"/>
      <c r="D4" s="96"/>
      <c r="E4" s="96"/>
      <c r="F4" s="96"/>
      <c r="G4" s="96"/>
      <c r="H4" s="96"/>
    </row>
    <row r="5" spans="2:28" ht="64.5" customHeight="1" x14ac:dyDescent="0.55000000000000004"/>
    <row r="6" spans="2:28" ht="30" x14ac:dyDescent="0.55000000000000004">
      <c r="B6" s="14" t="s">
        <v>200</v>
      </c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</row>
    <row r="7" spans="2:28" ht="30" x14ac:dyDescent="0.55000000000000004">
      <c r="B7" s="14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</row>
    <row r="8" spans="2:28" s="4" customFormat="1" ht="51" customHeight="1" x14ac:dyDescent="0.6">
      <c r="B8" s="117" t="s">
        <v>68</v>
      </c>
      <c r="C8" s="49"/>
      <c r="D8" s="117" t="s">
        <v>56</v>
      </c>
      <c r="E8" s="49"/>
      <c r="F8" s="117" t="s">
        <v>127</v>
      </c>
      <c r="G8" s="49"/>
      <c r="H8" s="117" t="s">
        <v>12</v>
      </c>
    </row>
    <row r="9" spans="2:28" s="4" customFormat="1" x14ac:dyDescent="0.55000000000000004">
      <c r="B9" s="4" t="s">
        <v>138</v>
      </c>
      <c r="D9" s="31">
        <f>'درآمد سپرده بانکی'!F29</f>
        <v>3176803133</v>
      </c>
      <c r="F9" s="51">
        <f>D9/$D$13</f>
        <v>2.9530145562531165</v>
      </c>
      <c r="G9" s="6"/>
      <c r="H9" s="51">
        <f>D9/'سرمایه گذاری ها'!$O$18</f>
        <v>6.2957593469835224E-3</v>
      </c>
    </row>
    <row r="10" spans="2:28" s="4" customFormat="1" x14ac:dyDescent="0.55000000000000004">
      <c r="B10" s="4" t="s">
        <v>137</v>
      </c>
      <c r="D10" s="31">
        <f>'سرمایه‌گذاری در اوراق بهادار'!J38</f>
        <v>2491981063</v>
      </c>
      <c r="F10" s="51">
        <f>D10/$D$13</f>
        <v>2.3164344924316449</v>
      </c>
      <c r="G10" s="6"/>
      <c r="H10" s="51">
        <f>D10/'سرمایه گذاری ها'!$O$18</f>
        <v>4.938585242162119E-3</v>
      </c>
    </row>
    <row r="11" spans="2:28" s="4" customFormat="1" x14ac:dyDescent="0.55000000000000004">
      <c r="B11" s="4" t="s">
        <v>136</v>
      </c>
      <c r="D11" s="31">
        <f>'سرمایه‌گذاری در سهام'!J60</f>
        <v>-4593295144</v>
      </c>
      <c r="F11" s="51">
        <f>D11/$D$13</f>
        <v>-4.2697223760886898</v>
      </c>
      <c r="G11" s="6"/>
      <c r="H11" s="51">
        <f>D11/'سرمایه گذاری ها'!$O$18</f>
        <v>-9.1029502382110709E-3</v>
      </c>
    </row>
    <row r="12" spans="2:28" s="4" customFormat="1" x14ac:dyDescent="0.55000000000000004">
      <c r="B12" s="4" t="s">
        <v>134</v>
      </c>
      <c r="D12" s="31">
        <f>'سایر درآمدها'!D13</f>
        <v>294041</v>
      </c>
      <c r="F12" s="51">
        <f>D12/$D$13</f>
        <v>2.733274039286282E-4</v>
      </c>
      <c r="G12" s="6"/>
      <c r="H12" s="51">
        <f>D12/'سرمایه گذاری ها'!$O$18</f>
        <v>5.8272776015497024E-7</v>
      </c>
    </row>
    <row r="13" spans="2:28" ht="24.75" thickBot="1" x14ac:dyDescent="0.65">
      <c r="B13" s="34" t="s">
        <v>139</v>
      </c>
      <c r="D13" s="91">
        <f>SUM(D9:D12)</f>
        <v>1075783093</v>
      </c>
      <c r="E13" s="28"/>
      <c r="F13" s="92">
        <f>SUM(F9:F12)</f>
        <v>0.99999999999999978</v>
      </c>
      <c r="G13" s="82"/>
      <c r="H13" s="93">
        <f>SUM(H9:H12)</f>
        <v>2.1319770786947263E-3</v>
      </c>
    </row>
    <row r="14" spans="2:28" ht="21.75" thickTop="1" x14ac:dyDescent="0.55000000000000004"/>
    <row r="18" spans="4:4" ht="27" customHeight="1" x14ac:dyDescent="0.75">
      <c r="D18" s="73">
        <v>8</v>
      </c>
    </row>
  </sheetData>
  <sortState xmlns:xlrd2="http://schemas.microsoft.com/office/spreadsheetml/2017/richdata2" ref="B9:H11">
    <sortCondition descending="1" ref="D9:D11"/>
  </sortState>
  <mergeCells count="7">
    <mergeCell ref="B8"/>
    <mergeCell ref="D8"/>
    <mergeCell ref="F8"/>
    <mergeCell ref="H8"/>
    <mergeCell ref="B2:H2"/>
    <mergeCell ref="B3:H3"/>
    <mergeCell ref="B4:H4"/>
  </mergeCells>
  <printOptions horizontalCentered="1" verticalCentered="1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صفحه اول</vt:lpstr>
      <vt:lpstr>سرمایه گذاری ها</vt:lpstr>
      <vt:lpstr>سهام</vt:lpstr>
      <vt:lpstr>تبعی</vt:lpstr>
      <vt:lpstr>اوراق مشارکت</vt:lpstr>
      <vt:lpstr>گواهی سپرده</vt:lpstr>
      <vt:lpstr>سپرده</vt:lpstr>
      <vt:lpstr>تعدیل قیمت</vt:lpstr>
      <vt:lpstr>جمع درآمدها</vt:lpstr>
      <vt:lpstr>سود اوراق بهادار و سپرده بانکی</vt:lpstr>
      <vt:lpstr>سرمایه‌گذاری در سهام</vt:lpstr>
      <vt:lpstr>درآمد سود سهام</vt:lpstr>
      <vt:lpstr>درآمد ناشی از تغییر قیمت اوراق</vt:lpstr>
      <vt:lpstr>درآمد ناشی از فروش</vt:lpstr>
      <vt:lpstr>سرمایه‌گذاری در اوراق بهادار</vt:lpstr>
      <vt:lpstr>درآمد سپرده بانکی</vt:lpstr>
      <vt:lpstr>سایر درآمدها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Mehdi Gholipour</dc:creator>
  <cp:lastModifiedBy>Fatemeh Mansouri</cp:lastModifiedBy>
  <cp:lastPrinted>2021-12-28T17:13:51Z</cp:lastPrinted>
  <dcterms:created xsi:type="dcterms:W3CDTF">2021-12-28T12:49:50Z</dcterms:created>
  <dcterms:modified xsi:type="dcterms:W3CDTF">2021-12-28T18:18:17Z</dcterms:modified>
</cp:coreProperties>
</file>